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drawings/drawing3.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5.xml" ContentType="application/vnd.openxmlformats-officedocument.drawing+xml"/>
  <Override PartName="/xl/worksheets/sheet10.xml" ContentType="application/vnd.openxmlformats-officedocument.spreadsheetml.worksheet+xml"/>
  <Override PartName="/xl/drawings/drawing6.xml" ContentType="application/vnd.openxmlformats-officedocument.drawing+xml"/>
  <Override PartName="/xl/comments/comment1.xml" ContentType="application/vnd.openxmlformats-officedocument.spreadsheetml.comments+xml"/>
  <Override PartName="/xl/worksheets/sheet11.xml" ContentType="application/vnd.openxmlformats-officedocument.spreadsheetml.worksheet+xml"/>
  <Override PartName="/xl/drawings/drawing7.xml" ContentType="application/vnd.openxmlformats-officedocument.drawing+xml"/>
  <Override PartName="/xl/worksheets/sheet12.xml" ContentType="application/vnd.openxmlformats-officedocument.spreadsheetml.worksheet+xml"/>
  <Override PartName="/xl/drawings/drawing8.xml" ContentType="application/vnd.openxmlformats-officedocument.drawing+xml"/>
  <Override PartName="/xl/comments/comment2.xml" ContentType="application/vnd.openxmlformats-officedocument.spreadsheetml.comments+xml"/>
  <Override PartName="/xl/worksheets/sheet13.xml" ContentType="application/vnd.openxmlformats-officedocument.spreadsheetml.worksheet+xml"/>
  <Override PartName="/xl/drawings/drawing9.xml" ContentType="application/vnd.openxmlformats-officedocument.drawing+xml"/>
  <Override PartName="/xl/worksheets/sheet14.xml" ContentType="application/vnd.openxmlformats-officedocument.spreadsheetml.worksheet+xml"/>
  <Override PartName="/xl/drawings/drawing10.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20" yWindow="-120" windowWidth="29040" windowHeight="15720" tabRatio="779" firstSheet="1" activeTab="1" autoFilterDateGrouping="1"/>
  </bookViews>
  <sheets>
    <sheet xmlns:r="http://schemas.openxmlformats.org/officeDocument/2006/relationships" name="ITEMS" sheetId="1" state="visible" r:id="rId1"/>
    <sheet xmlns:r="http://schemas.openxmlformats.org/officeDocument/2006/relationships" name="INICIO" sheetId="2" state="visible" r:id="rId2"/>
    <sheet xmlns:r="http://schemas.openxmlformats.org/officeDocument/2006/relationships" name="INICIO (2)" sheetId="3" state="visible" r:id="rId3"/>
    <sheet xmlns:r="http://schemas.openxmlformats.org/officeDocument/2006/relationships" name="ESTRATÉGICOS" sheetId="4" state="visible" r:id="rId4"/>
    <sheet xmlns:r="http://schemas.openxmlformats.org/officeDocument/2006/relationships" name="CORRUPCIÓN" sheetId="5" state="visible" r:id="rId5"/>
    <sheet xmlns:r="http://schemas.openxmlformats.org/officeDocument/2006/relationships" name="MATRIZ SGSI" sheetId="6" state="visible" r:id="rId6"/>
    <sheet xmlns:r="http://schemas.openxmlformats.org/officeDocument/2006/relationships" name="CRITERIOS" sheetId="7" state="visible" r:id="rId7"/>
    <sheet xmlns:r="http://schemas.openxmlformats.org/officeDocument/2006/relationships" name="Hoja1" sheetId="8" state="visible" r:id="rId8"/>
    <sheet xmlns:r="http://schemas.openxmlformats.org/officeDocument/2006/relationships" name="IDENTIFICACIÓN DOFA" sheetId="9" state="visible" r:id="rId9"/>
    <sheet xmlns:r="http://schemas.openxmlformats.org/officeDocument/2006/relationships" name="CRUCE RIESGOS" sheetId="10" state="visible" r:id="rId10"/>
    <sheet xmlns:r="http://schemas.openxmlformats.org/officeDocument/2006/relationships" name="MAPA RIESGOS" sheetId="11" state="visible" r:id="rId11"/>
    <sheet xmlns:r="http://schemas.openxmlformats.org/officeDocument/2006/relationships" name="CRUCE OPORTUNIDADES" sheetId="12" state="visible" r:id="rId12"/>
    <sheet xmlns:r="http://schemas.openxmlformats.org/officeDocument/2006/relationships" name="MAPA OPORTUNIDADES" sheetId="13" state="visible" r:id="rId13"/>
    <sheet xmlns:r="http://schemas.openxmlformats.org/officeDocument/2006/relationships" name="ACTUALIZACIONES" sheetId="14" state="visible" r:id="rId14"/>
    <sheet xmlns:r="http://schemas.openxmlformats.org/officeDocument/2006/relationships" name="Hoja4" sheetId="15" state="hidden" r:id="rId15"/>
    <sheet xmlns:r="http://schemas.openxmlformats.org/officeDocument/2006/relationships" name="Hoja2" sheetId="16" state="hidden" r:id="rId16"/>
  </sheets>
  <externalReferences>
    <externalReference xmlns:r="http://schemas.openxmlformats.org/officeDocument/2006/relationships" r:id="rId17"/>
    <externalReference xmlns:r="http://schemas.openxmlformats.org/officeDocument/2006/relationships" r:id="rId18"/>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A_Obj1" localSheetId="4">OFFSET(#REF!,0,0,COUNTA(#REF!)-1,1)</definedName>
    <definedName name="A_Obj2" localSheetId="4">OFFSET(#REF!,0,0,COUNTA(#REF!)-1,1)</definedName>
    <definedName name="A_Obj3" localSheetId="4">OFFSET(#REF!,0,0,COUNTA(#REF!)-1,1)</definedName>
    <definedName name="A_Obj4" localSheetId="4">OFFSET(#REF!,0,0,COUNTA(#REF!)-1,1)</definedName>
    <definedName name="Acc_1" localSheetId="4">#REF!</definedName>
    <definedName name="Acc_2" localSheetId="4">#REF!</definedName>
    <definedName name="Acc_3" localSheetId="4">#REF!</definedName>
    <definedName name="Acc_4" localSheetId="4">#REF!</definedName>
    <definedName name="Acc_5" localSheetId="4">#REF!</definedName>
    <definedName name="Acc_6" localSheetId="4">#REF!</definedName>
    <definedName name="Acc_7" localSheetId="4">#REF!</definedName>
    <definedName name="Acc_8" localSheetId="4">#REF!</definedName>
    <definedName name="Acc_9" localSheetId="4">#REF!</definedName>
    <definedName name="Causafactor3" localSheetId="4">'[1]Explicación de los campos'!$B$2:$B$9</definedName>
    <definedName name="ControlTipo" localSheetId="4">[1]Hoja2!$AI$3:$AI$6</definedName>
    <definedName name="Departamentos" localSheetId="4">#REF!</definedName>
    <definedName name="Fuentes" localSheetId="4">#REF!</definedName>
    <definedName name="Indicadores" localSheetId="4">#REF!</definedName>
    <definedName name="Objetivos" localSheetId="4">OFFSET(#REF!,0,0,COUNTA(#REF!)-1,1)</definedName>
    <definedName name="Posibilidad" localSheetId="4">[1]Hoja2!$H$3:$H$7</definedName>
    <definedName name="RiesgoClase3" localSheetId="4">'[1]Explicación de los campos'!$G$2:$G$8</definedName>
    <definedName name="SiNo" localSheetId="4">[1]Hoja2!$AK$3:$AK$4</definedName>
    <definedName name="OLE_LINK1" localSheetId="8">'IDENTIFICACIÓN DOFA'!#REF!</definedName>
    <definedName name="_xlnm.Print_Area" localSheetId="12">'MAPA OPORTUNIDADES'!$A$1:$K$23</definedName>
    <definedName name="OLE_LINK2" localSheetId="13">ACTUALIZACIONES!$A$1</definedName>
    <definedName name="_xlnm.Print_Area" localSheetId="13">'ACTUALIZACIONES'!$A$1:$F$50</definedName>
  </definedNames>
  <calcPr calcId="191028" fullCalcOnLoad="1" concurrentCalc="0" concurrentManualCount="4"/>
</workbook>
</file>

<file path=xl/styles.xml><?xml version="1.0" encoding="utf-8"?>
<styleSheet xmlns="http://schemas.openxmlformats.org/spreadsheetml/2006/main">
  <numFmts count="1">
    <numFmt numFmtId="164" formatCode="_(&quot;$&quot;\ * #,##0.00_);_(&quot;$&quot;\ * \(#,##0.00\);_(&quot;$&quot;\ * &quot;-&quot;??_);_(@_)"/>
  </numFmts>
  <fonts count="66">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sz val="6"/>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b val="1"/>
      <color theme="1"/>
      <sz val="10"/>
    </font>
    <font>
      <name val="Arial"/>
      <family val="2"/>
      <sz val="10"/>
    </font>
    <font>
      <name val="Arial"/>
      <family val="2"/>
      <color theme="1"/>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family val="2"/>
      <b val="1"/>
      <color theme="1"/>
      <sz val="11"/>
      <u val="single"/>
    </font>
    <font>
      <name val="Arial"/>
      <family val="2"/>
      <color theme="1"/>
      <sz val="11"/>
      <u val="single"/>
    </font>
    <font>
      <name val="Tahoma"/>
      <family val="2"/>
      <color theme="1"/>
      <sz val="9"/>
    </font>
    <font>
      <name val="Tahoma"/>
      <family val="2"/>
      <sz val="9"/>
    </font>
  </fonts>
  <fills count="27">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rgb="FFFFC000"/>
        <bgColor indexed="64"/>
      </patternFill>
    </fill>
    <fill>
      <patternFill patternType="solid">
        <fgColor theme="6" tint="0.5999938962981048"/>
        <bgColor indexed="64"/>
      </patternFill>
    </fill>
    <fill>
      <patternFill patternType="solid">
        <fgColor rgb="FFFFFFFF"/>
        <bgColor rgb="FF000000"/>
      </patternFill>
    </fill>
    <fill>
      <patternFill patternType="solid">
        <fgColor theme="0"/>
        <bgColor rgb="FF000000"/>
      </patternFill>
    </fill>
  </fills>
  <borders count="105">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right/>
      <top style="thin">
        <color rgb="FF4B514E"/>
      </top>
      <bottom/>
      <diagonal/>
    </border>
    <border>
      <left style="thin">
        <color rgb="FF4B514E"/>
      </left>
      <right style="thin">
        <color rgb="FF4B514E"/>
      </right>
      <top style="thin">
        <color indexed="64"/>
      </top>
      <bottom/>
      <diagonal/>
    </border>
    <border>
      <left style="thin">
        <color rgb="FF4B514E"/>
      </left>
      <right style="thin">
        <color rgb="FF4B514E"/>
      </right>
      <top/>
      <bottom/>
      <diagonal/>
    </border>
    <border>
      <left/>
      <right/>
      <top/>
      <bottom style="thin">
        <color rgb="FF4B514E"/>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4B514E"/>
      </left>
      <right style="thin">
        <color rgb="FF4B514E"/>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rgb="FF4B514E"/>
      </left>
      <right/>
      <top/>
      <bottom style="thin">
        <color indexed="64"/>
      </bottom>
      <diagonal/>
    </border>
    <border>
      <left style="thin">
        <color indexed="64"/>
      </left>
      <right style="thin">
        <color indexed="64"/>
      </right>
      <top style="medium">
        <color indexed="64"/>
      </top>
      <bottom/>
      <diagonal/>
    </border>
    <border>
      <left style="thin">
        <color rgb="FF4B514E"/>
      </left>
      <right/>
      <top style="thin">
        <color theme="1" tint="0.249977111117893"/>
      </top>
      <bottom style="thin">
        <color rgb="FF4B514E"/>
      </bottom>
      <diagonal/>
    </border>
    <border>
      <left style="medium">
        <color theme="3" tint="0.5999633777886288"/>
      </left>
      <right style="medium">
        <color theme="3" tint="0.5999633777886288"/>
      </right>
      <top style="medium">
        <color theme="3" tint="0.5999633777886288"/>
      </top>
      <bottom style="medium">
        <color theme="3" tint="0.5999633777886288"/>
      </bottom>
      <diagonal/>
    </border>
    <border>
      <left/>
      <right style="medium">
        <color theme="3" tint="0.5999633777886288"/>
      </right>
      <top style="medium">
        <color theme="3" tint="0.5999633777886288"/>
      </top>
      <bottom/>
      <diagonal/>
    </border>
    <border>
      <left/>
      <right style="medium">
        <color theme="3" tint="0.5999633777886288"/>
      </right>
      <top/>
      <bottom style="thin">
        <color rgb="FF4B514E"/>
      </bottom>
      <diagonal/>
    </border>
    <border>
      <left/>
      <right style="medium">
        <color theme="3" tint="0.5999633777886288"/>
      </right>
      <top style="thin">
        <color rgb="FF4B514E"/>
      </top>
      <bottom/>
      <diagonal/>
    </border>
    <border>
      <left/>
      <right style="medium">
        <color theme="3" tint="0.5999633777886288"/>
      </right>
      <top/>
      <bottom/>
      <diagonal/>
    </border>
    <border>
      <left/>
      <right style="medium">
        <color theme="3" tint="0.5999633777886288"/>
      </right>
      <top/>
      <bottom style="medium">
        <color theme="3" tint="0.5999633777886288"/>
      </bottom>
      <diagonal/>
    </border>
    <border>
      <left style="medium">
        <color theme="3" tint="0.5999633777886288"/>
      </left>
      <right style="medium">
        <color theme="3" tint="0.5999633777886288"/>
      </right>
      <top style="medium">
        <color theme="3" tint="0.5999633777886288"/>
      </top>
      <bottom/>
      <diagonal/>
    </border>
    <border>
      <left style="medium">
        <color theme="3" tint="0.5999633777886288"/>
      </left>
      <right style="medium">
        <color theme="3" tint="0.5999633777886288"/>
      </right>
      <top/>
      <bottom/>
      <diagonal/>
    </border>
    <border>
      <left style="medium">
        <color theme="3" tint="0.5999633777886288"/>
      </left>
      <right style="medium">
        <color theme="3" tint="0.5999633777886288"/>
      </right>
      <top/>
      <bottom style="medium">
        <color theme="3" tint="0.5999633777886288"/>
      </bottom>
      <diagonal/>
    </border>
    <border>
      <left/>
      <right style="thin">
        <color rgb="FF4B514E"/>
      </right>
      <top style="thin">
        <color rgb="FF4B514E"/>
      </top>
      <bottom style="thin">
        <color theme="1" tint="0.249977111117893"/>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right/>
      <top style="thin">
        <color rgb="FF4E4B48"/>
      </top>
      <bottom/>
      <diagonal/>
    </border>
    <border>
      <left/>
      <right style="thin">
        <color rgb="FF4E4B48"/>
      </right>
      <top style="thin">
        <color rgb="FF4E4B48"/>
      </top>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4B514E"/>
      </left>
      <right style="thin">
        <color rgb="FF4B514E"/>
      </right>
      <top style="thin">
        <color rgb="FF4B514E"/>
      </top>
      <bottom style="thin">
        <color indexed="64"/>
      </bottom>
      <diagonal/>
    </border>
    <border>
      <left/>
      <right/>
      <top style="thin">
        <color theme="1" tint="0.249977111117893"/>
      </top>
      <bottom/>
      <diagonal/>
    </border>
    <border>
      <left/>
      <right style="thin">
        <color rgb="FF4B514E"/>
      </right>
      <top style="thin">
        <color theme="1" tint="0.249977111117893"/>
      </top>
      <bottom/>
      <diagonal/>
    </border>
    <border>
      <left/>
      <right/>
      <top style="thin">
        <color theme="1" tint="0.249977111117893"/>
      </top>
      <bottom style="thin">
        <color rgb="FF4B514E"/>
      </bottom>
      <diagonal/>
    </border>
    <border>
      <left/>
      <right style="thin">
        <color rgb="FF4B514E"/>
      </right>
      <top style="thin">
        <color theme="1" tint="0.249977111117893"/>
      </top>
      <bottom style="thin">
        <color rgb="FF4B514E"/>
      </bottom>
      <diagonal/>
    </border>
    <border>
      <left style="thin">
        <color rgb="FF4B514E"/>
      </left>
      <right/>
      <top style="thin">
        <color rgb="FF4B514E"/>
      </top>
      <bottom style="thin">
        <color indexed="64"/>
      </bottom>
      <diagonal/>
    </border>
    <border>
      <left style="medium">
        <color theme="3" tint="0.5999633777886288"/>
      </left>
      <right/>
      <top/>
      <bottom/>
      <diagonal/>
    </border>
    <border>
      <left/>
      <right style="medium">
        <color theme="3" tint="0.5999633777886288"/>
      </right>
      <top style="medium">
        <color theme="3" tint="0.5999633777886288"/>
      </top>
      <bottom style="thin">
        <color rgb="FF4B514E"/>
      </bottom>
      <diagonal/>
    </border>
    <border>
      <left/>
      <right style="medium">
        <color theme="3" tint="0.5999633777886288"/>
      </right>
      <top style="thin">
        <color rgb="FF4B514E"/>
      </top>
      <bottom style="medium">
        <color theme="3" tint="0.5999633777886288"/>
      </bottom>
      <diagonal/>
    </border>
    <border>
      <left style="thin">
        <color rgb="FF4B514E"/>
      </left>
      <right style="thin">
        <color rgb="FF4B514E"/>
      </right>
      <top style="thin">
        <color indexed="64"/>
      </top>
      <bottom style="thin">
        <color rgb="FF4B514E"/>
      </bottom>
      <diagonal/>
    </border>
  </borders>
  <cellStyleXfs count="5">
    <xf numFmtId="0" fontId="30" fillId="0" borderId="0"/>
    <xf numFmtId="0" fontId="35" fillId="0" borderId="0"/>
    <xf numFmtId="9" fontId="30" fillId="0" borderId="0"/>
    <xf numFmtId="0" fontId="48" fillId="0" borderId="0"/>
    <xf numFmtId="164" fontId="30" fillId="0" borderId="0"/>
  </cellStyleXfs>
  <cellXfs count="783">
    <xf numFmtId="0" fontId="0" fillId="0" borderId="0" pivotButton="0" quotePrefix="0" xfId="0"/>
    <xf numFmtId="0" fontId="0" fillId="0" borderId="0" applyAlignment="1" pivotButton="0" quotePrefix="0" xfId="0">
      <alignment wrapText="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6" fillId="2" borderId="0" pivotButton="0" quotePrefix="0" xfId="0"/>
    <xf numFmtId="0" fontId="26"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6"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3" fillId="9" borderId="8" applyAlignment="1" pivotButton="0" quotePrefix="0" xfId="0">
      <alignment horizontal="justify" vertical="center" wrapText="1"/>
    </xf>
    <xf numFmtId="0" fontId="23" fillId="0" borderId="8" applyAlignment="1" pivotButton="0" quotePrefix="0" xfId="0">
      <alignment horizontal="justify" vertical="center"/>
    </xf>
    <xf numFmtId="0" fontId="26" fillId="2" borderId="0" applyAlignment="1" pivotButton="0" quotePrefix="0" xfId="0">
      <alignment horizontal="center" vertical="center" wrapText="1"/>
    </xf>
    <xf numFmtId="0" fontId="23" fillId="2" borderId="0" applyAlignment="1" pivotButton="0" quotePrefix="0" xfId="0">
      <alignment horizontal="justify" vertical="center"/>
    </xf>
    <xf numFmtId="0" fontId="26"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3"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6"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3" fillId="2" borderId="8" applyAlignment="1" pivotButton="0" quotePrefix="0" xfId="0">
      <alignment vertical="center" wrapText="1"/>
    </xf>
    <xf numFmtId="0" fontId="23" fillId="9" borderId="8" applyAlignment="1" pivotButton="0" quotePrefix="0" xfId="0">
      <alignment vertical="center" wrapText="1"/>
    </xf>
    <xf numFmtId="0" fontId="27" fillId="2" borderId="0" applyAlignment="1" pivotButton="0" quotePrefix="0" xfId="0">
      <alignment vertical="center"/>
    </xf>
    <xf numFmtId="0" fontId="26" fillId="2" borderId="8" applyAlignment="1" pivotButton="0" quotePrefix="0" xfId="0">
      <alignment horizontal="center" wrapText="1"/>
    </xf>
    <xf numFmtId="0" fontId="6" fillId="0" borderId="8" applyAlignment="1" pivotButton="0" quotePrefix="0" xfId="0">
      <alignment horizontal="justify" vertical="center" wrapText="1"/>
    </xf>
    <xf numFmtId="0" fontId="23"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6" fillId="2" borderId="0" applyAlignment="1" pivotButton="0" quotePrefix="0" xfId="0">
      <alignment horizontal="center" vertical="center"/>
    </xf>
    <xf numFmtId="0" fontId="6" fillId="9" borderId="8" applyAlignment="1" pivotButton="0" quotePrefix="0" xfId="0">
      <alignment horizontal="center" wrapText="1"/>
    </xf>
    <xf numFmtId="0" fontId="23"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3"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2" fillId="2" borderId="8" applyAlignment="1" pivotButton="0" quotePrefix="0" xfId="0">
      <alignment horizontal="center" vertical="center"/>
    </xf>
    <xf numFmtId="0" fontId="32" fillId="2" borderId="7" applyAlignment="1" pivotButton="0" quotePrefix="0" xfId="0">
      <alignment horizontal="center" vertical="center" wrapText="1"/>
    </xf>
    <xf numFmtId="0" fontId="33" fillId="9" borderId="8" applyAlignment="1" pivotButton="0" quotePrefix="0" xfId="0">
      <alignment horizontal="center" vertical="center" wrapText="1"/>
    </xf>
    <xf numFmtId="0" fontId="33" fillId="9" borderId="7" applyAlignment="1" pivotButton="0" quotePrefix="0" xfId="0">
      <alignment horizontal="center" vertical="center" wrapText="1"/>
    </xf>
    <xf numFmtId="0" fontId="33" fillId="2" borderId="8" applyAlignment="1" pivotButton="0" quotePrefix="0" xfId="0">
      <alignment horizontal="center" vertical="center"/>
    </xf>
    <xf numFmtId="0" fontId="33" fillId="2" borderId="7" applyAlignment="1" pivotButton="0" quotePrefix="0" xfId="0">
      <alignment horizontal="center" vertical="center" wrapText="1"/>
    </xf>
    <xf numFmtId="0" fontId="32" fillId="2" borderId="8" applyAlignment="1" pivotButton="0" quotePrefix="0" xfId="0">
      <alignment horizontal="center" vertical="center" wrapText="1"/>
    </xf>
    <xf numFmtId="0" fontId="0" fillId="0" borderId="0" applyAlignment="1" applyProtection="1" pivotButton="0" quotePrefix="0" xfId="0">
      <alignment horizontal="center" vertical="center" wrapText="1"/>
      <protection locked="0" hidden="0"/>
    </xf>
    <xf numFmtId="0" fontId="3" fillId="0" borderId="0"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40" fillId="0" borderId="1" applyAlignment="1" pivotButton="0" quotePrefix="0" xfId="0">
      <alignment horizontal="center" vertical="center" wrapText="1"/>
    </xf>
    <xf numFmtId="0" fontId="0" fillId="0" borderId="1" applyAlignment="1" applyProtection="1" pivotButton="0" quotePrefix="0" xfId="0">
      <alignment horizontal="center" vertical="center" textRotation="90" wrapText="1"/>
      <protection locked="0" hidden="0"/>
    </xf>
    <xf numFmtId="49" fontId="0"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49" fontId="40" fillId="0" borderId="1" applyAlignment="1" pivotButton="0" quotePrefix="0" xfId="0">
      <alignment horizontal="center" vertical="center" wrapText="1"/>
    </xf>
    <xf numFmtId="0" fontId="0" fillId="0" borderId="1" applyAlignment="1" applyProtection="1" pivotButton="0" quotePrefix="0" xfId="0">
      <alignment horizontal="center" vertical="top" wrapText="1"/>
      <protection locked="0" hidden="0"/>
    </xf>
    <xf numFmtId="0" fontId="0"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wrapText="1"/>
      <protection locked="0" hidden="0"/>
    </xf>
    <xf numFmtId="0" fontId="0" fillId="0" borderId="1" applyAlignment="1" pivotButton="0" quotePrefix="0" xfId="0">
      <alignment horizontal="center" vertical="center" wrapText="1"/>
    </xf>
    <xf numFmtId="0" fontId="38" fillId="0" borderId="0" applyAlignment="1" applyProtection="1" pivotButton="0" quotePrefix="0" xfId="0">
      <alignment vertical="center" wrapText="1"/>
      <protection locked="0" hidden="0"/>
    </xf>
    <xf numFmtId="0" fontId="36" fillId="0" borderId="0" applyAlignment="1" applyProtection="1" pivotButton="0" quotePrefix="0" xfId="1">
      <alignment horizontal="center" wrapText="1"/>
      <protection locked="0" hidden="0"/>
    </xf>
    <xf numFmtId="0" fontId="19" fillId="11" borderId="1" applyAlignment="1" applyProtection="1" pivotButton="0" quotePrefix="0" xfId="0">
      <alignment horizontal="center" vertical="center" wrapText="1"/>
      <protection locked="0" hidden="0"/>
    </xf>
    <xf numFmtId="0" fontId="4" fillId="11" borderId="1" applyAlignment="1" applyProtection="1" pivotButton="0" quotePrefix="0" xfId="0">
      <alignment horizontal="center" vertical="center" textRotation="90" wrapText="1"/>
      <protection locked="0" hidden="0"/>
    </xf>
    <xf numFmtId="0" fontId="4" fillId="11" borderId="8" applyAlignment="1" pivotButton="0" quotePrefix="0" xfId="0">
      <alignment horizontal="center" vertical="center" wrapText="1"/>
    </xf>
    <xf numFmtId="0" fontId="51" fillId="2" borderId="0" pivotButton="0" quotePrefix="0" xfId="0"/>
    <xf numFmtId="0" fontId="52" fillId="10" borderId="8" applyAlignment="1" pivotButton="0" quotePrefix="0" xfId="0">
      <alignment horizontal="center" vertical="center" wrapText="1"/>
    </xf>
    <xf numFmtId="0" fontId="52" fillId="10" borderId="8" applyAlignment="1" pivotButton="0" quotePrefix="0" xfId="0">
      <alignment horizontal="center" vertical="center"/>
    </xf>
    <xf numFmtId="0" fontId="4" fillId="11" borderId="8" applyAlignment="1" pivotButton="0" quotePrefix="0" xfId="0">
      <alignment horizontal="center" vertical="center"/>
    </xf>
    <xf numFmtId="0" fontId="6" fillId="2" borderId="35" applyAlignment="1" pivotButton="0" quotePrefix="0" xfId="0">
      <alignment horizontal="center" vertical="center"/>
    </xf>
    <xf numFmtId="0" fontId="6" fillId="2" borderId="35" applyAlignment="1" pivotButton="0" quotePrefix="0" xfId="0">
      <alignment horizontal="center" wrapText="1"/>
    </xf>
    <xf numFmtId="0" fontId="6" fillId="2" borderId="35" pivotButton="0" quotePrefix="0" xfId="0"/>
    <xf numFmtId="0" fontId="53"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6" fillId="5" borderId="8" applyAlignment="1" pivotButton="0" quotePrefix="0" xfId="0">
      <alignment horizontal="center" vertical="center" wrapText="1"/>
    </xf>
    <xf numFmtId="0" fontId="26" fillId="6" borderId="8" applyAlignment="1" pivotButton="0" quotePrefix="0" xfId="0">
      <alignment horizontal="center" vertical="center" wrapText="1"/>
    </xf>
    <xf numFmtId="0" fontId="26"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6" fillId="17" borderId="8" applyAlignment="1" pivotButton="0" quotePrefix="0" xfId="0">
      <alignment horizontal="center" vertical="center"/>
    </xf>
    <xf numFmtId="0" fontId="26" fillId="19" borderId="8" applyAlignment="1" pivotButton="0" quotePrefix="0" xfId="0">
      <alignment horizontal="center" vertical="center"/>
    </xf>
    <xf numFmtId="0" fontId="26" fillId="3" borderId="8" applyAlignment="1" pivotButton="0" quotePrefix="0" xfId="0">
      <alignment horizontal="center" vertical="center"/>
    </xf>
    <xf numFmtId="0" fontId="26" fillId="15" borderId="8" applyAlignment="1" pivotButton="0" quotePrefix="0" xfId="0">
      <alignment horizontal="center" vertical="center"/>
    </xf>
    <xf numFmtId="0" fontId="26" fillId="2" borderId="0" applyAlignment="1" pivotButton="0" quotePrefix="0" xfId="0">
      <alignment wrapText="1"/>
    </xf>
    <xf numFmtId="0" fontId="26" fillId="2" borderId="0" applyAlignment="1" pivotButton="0" quotePrefix="0" xfId="0">
      <alignment horizontal="center" vertical="center" textRotation="90"/>
    </xf>
    <xf numFmtId="0" fontId="26" fillId="3" borderId="8" applyAlignment="1" pivotButton="0" quotePrefix="0" xfId="0">
      <alignment horizontal="center" vertical="center" wrapText="1"/>
    </xf>
    <xf numFmtId="0" fontId="26" fillId="19" borderId="8" applyAlignment="1" pivotButton="0" quotePrefix="0" xfId="0">
      <alignment horizontal="center" vertical="center" wrapText="1"/>
    </xf>
    <xf numFmtId="0" fontId="26"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9" fontId="31" fillId="2" borderId="1" applyAlignment="1" pivotButton="0" quotePrefix="0" xfId="2">
      <alignment horizontal="center" vertical="center" wrapText="1"/>
    </xf>
    <xf numFmtId="0" fontId="6" fillId="0" borderId="0" applyAlignment="1" pivotButton="0" quotePrefix="0" xfId="0">
      <alignment horizontal="center" vertical="center"/>
    </xf>
    <xf numFmtId="0" fontId="46" fillId="0" borderId="0" applyAlignment="1" pivotButton="0" quotePrefix="0" xfId="0">
      <alignment vertical="center"/>
    </xf>
    <xf numFmtId="0" fontId="6" fillId="0" borderId="0" applyAlignment="1" pivotButton="0" quotePrefix="0" xfId="0">
      <alignment vertical="center"/>
    </xf>
    <xf numFmtId="0" fontId="46" fillId="0" borderId="0" applyAlignment="1" pivotButton="0" quotePrefix="0" xfId="0">
      <alignment vertical="center" wrapText="1"/>
    </xf>
    <xf numFmtId="0" fontId="6" fillId="0" borderId="0" applyAlignment="1" pivotButton="0" quotePrefix="0" xfId="0">
      <alignment vertical="center" wrapText="1"/>
    </xf>
    <xf numFmtId="0" fontId="19" fillId="11" borderId="22" applyAlignment="1" pivotButton="0" quotePrefix="0" xfId="0">
      <alignment horizontal="center" vertical="center" wrapText="1"/>
    </xf>
    <xf numFmtId="0" fontId="6" fillId="2" borderId="22" applyAlignment="1" pivotButton="0" quotePrefix="0" xfId="0">
      <alignment vertical="center"/>
    </xf>
    <xf numFmtId="0" fontId="0" fillId="0" borderId="33" applyAlignment="1" pivotButton="0" quotePrefix="0" xfId="0">
      <alignment horizontal="center" vertical="center" wrapText="1"/>
    </xf>
    <xf numFmtId="0" fontId="0" fillId="0" borderId="33" applyAlignment="1" pivotButton="0" quotePrefix="0" xfId="0">
      <alignment horizontal="center" vertical="center" textRotation="90" wrapText="1"/>
    </xf>
    <xf numFmtId="0" fontId="0" fillId="0" borderId="8" applyAlignment="1" pivotButton="0" quotePrefix="0" xfId="0">
      <alignment horizontal="center" vertical="center" textRotation="90" wrapText="1"/>
    </xf>
    <xf numFmtId="0" fontId="3" fillId="0" borderId="33" applyAlignment="1" pivotButton="0" quotePrefix="0" xfId="0">
      <alignment horizontal="center" vertical="center" wrapText="1"/>
    </xf>
    <xf numFmtId="9" fontId="6" fillId="4" borderId="0" applyAlignment="1" pivotButton="0" quotePrefix="0" xfId="2">
      <alignment horizontal="center" vertical="center" wrapText="1"/>
    </xf>
    <xf numFmtId="9" fontId="19" fillId="21" borderId="1" applyAlignment="1" pivotButton="0" quotePrefix="0" xfId="2">
      <alignment horizontal="center" vertical="center" wrapText="1"/>
    </xf>
    <xf numFmtId="14" fontId="31" fillId="2" borderId="8" applyAlignment="1" pivotButton="0" quotePrefix="0" xfId="4">
      <alignment horizontal="center" vertical="center" wrapText="1"/>
    </xf>
    <xf numFmtId="14" fontId="31" fillId="2" borderId="1" applyAlignment="1" pivotButton="0" quotePrefix="0" xfId="4">
      <alignment horizontal="center" vertical="center" wrapText="1"/>
    </xf>
    <xf numFmtId="14" fontId="31" fillId="2" borderId="0" applyAlignment="1" pivotButton="0" quotePrefix="0" xfId="4">
      <alignment horizontal="center" vertical="center" wrapText="1"/>
    </xf>
    <xf numFmtId="0" fontId="0" fillId="0" borderId="0" applyProtection="1" pivotButton="0" quotePrefix="0" xfId="0">
      <protection locked="0" hidden="0"/>
    </xf>
    <xf numFmtId="0" fontId="0" fillId="24" borderId="0" pivotButton="0" quotePrefix="0" xfId="0"/>
    <xf numFmtId="0" fontId="5" fillId="24" borderId="0" applyProtection="1" pivotButton="0" quotePrefix="0" xfId="0">
      <protection locked="1" hidden="1"/>
    </xf>
    <xf numFmtId="0" fontId="60" fillId="0" borderId="1" applyAlignment="1" pivotButton="0" quotePrefix="0" xfId="0">
      <alignment horizontal="center" vertical="center" wrapText="1"/>
    </xf>
    <xf numFmtId="0" fontId="6" fillId="4" borderId="0" pivotButton="0" quotePrefix="0" xfId="0"/>
    <xf numFmtId="0" fontId="0" fillId="4" borderId="0" pivotButton="0" quotePrefix="0" xfId="0"/>
    <xf numFmtId="14" fontId="24" fillId="11" borderId="1" applyAlignment="1" pivotButton="0" quotePrefix="0" xfId="0">
      <alignment horizontal="center" vertical="center" wrapText="1"/>
    </xf>
    <xf numFmtId="0" fontId="24" fillId="11" borderId="1" applyAlignment="1" pivotButton="0" quotePrefix="0" xfId="0">
      <alignment horizontal="center" vertical="center" wrapText="1"/>
    </xf>
    <xf numFmtId="14" fontId="6" fillId="2" borderId="8" applyAlignment="1" pivotButton="0" quotePrefix="0" xfId="0">
      <alignment horizontal="center" vertical="center"/>
    </xf>
    <xf numFmtId="0" fontId="6" fillId="2" borderId="8" applyAlignment="1" pivotButton="0" quotePrefix="0" xfId="0">
      <alignment horizontal="justify" vertical="center"/>
    </xf>
    <xf numFmtId="0" fontId="6" fillId="2" borderId="8" applyAlignment="1" pivotButton="0" quotePrefix="0" xfId="0">
      <alignment horizontal="justify" wrapText="1"/>
    </xf>
    <xf numFmtId="14" fontId="6" fillId="0" borderId="1" applyAlignment="1" pivotButton="0" quotePrefix="0" xfId="0">
      <alignment horizontal="center" vertical="center"/>
    </xf>
    <xf numFmtId="0" fontId="6" fillId="0" borderId="1" applyAlignment="1" pivotButton="0" quotePrefix="0" xfId="0">
      <alignment horizontal="justify" vertical="center"/>
    </xf>
    <xf numFmtId="0" fontId="6" fillId="0" borderId="1" applyAlignment="1" pivotButton="0" quotePrefix="0" xfId="0">
      <alignment horizontal="center" vertical="center" wrapText="1"/>
    </xf>
    <xf numFmtId="0" fontId="6" fillId="0" borderId="1" applyAlignment="1" pivotButton="0" quotePrefix="0" xfId="0">
      <alignment horizontal="justify" wrapText="1"/>
    </xf>
    <xf numFmtId="0" fontId="6" fillId="0" borderId="1" applyAlignment="1" pivotButton="0" quotePrefix="0" xfId="0">
      <alignment horizontal="justify" vertical="center" wrapText="1"/>
    </xf>
    <xf numFmtId="0" fontId="6" fillId="0" borderId="5" applyAlignment="1" pivotButton="0" quotePrefix="0" xfId="0">
      <alignment horizontal="justify" vertical="center" wrapText="1"/>
    </xf>
    <xf numFmtId="0" fontId="26" fillId="0" borderId="5" applyAlignment="1" pivotButton="0" quotePrefix="0" xfId="0">
      <alignment horizontal="justify" vertical="center" wrapText="1"/>
    </xf>
    <xf numFmtId="0" fontId="6" fillId="0" borderId="54" applyAlignment="1" pivotButton="0" quotePrefix="0" xfId="0">
      <alignment horizontal="justify" vertical="center" wrapText="1"/>
    </xf>
    <xf numFmtId="14" fontId="6" fillId="2" borderId="8" applyAlignment="1" pivotButton="0" quotePrefix="0" xfId="0">
      <alignment horizontal="center" vertical="center" wrapText="1"/>
    </xf>
    <xf numFmtId="0" fontId="31" fillId="0" borderId="8" applyAlignment="1" pivotButton="0" quotePrefix="0" xfId="0">
      <alignment vertical="center"/>
    </xf>
    <xf numFmtId="0" fontId="6" fillId="0" borderId="8" applyAlignment="1" pivotButton="0" quotePrefix="0" xfId="0">
      <alignment horizontal="justify" wrapText="1"/>
    </xf>
    <xf numFmtId="0" fontId="31" fillId="0" borderId="8" applyAlignment="1" pivotButton="0" quotePrefix="0" xfId="0">
      <alignment vertical="center" wrapText="1"/>
    </xf>
    <xf numFmtId="9" fontId="48" fillId="14" borderId="26" applyAlignment="1" pivotButton="0" quotePrefix="0" xfId="2">
      <alignment horizontal="center" vertical="center"/>
    </xf>
    <xf numFmtId="9" fontId="50" fillId="14" borderId="26" applyAlignment="1" pivotButton="0" quotePrefix="0" xfId="2">
      <alignment horizontal="center" vertical="center"/>
    </xf>
    <xf numFmtId="9" fontId="47" fillId="2" borderId="8" applyAlignment="1" pivotButton="0" quotePrefix="0" xfId="2">
      <alignment horizontal="center" vertical="center"/>
    </xf>
    <xf numFmtId="9" fontId="47" fillId="2" borderId="26" applyAlignment="1" pivotButton="0" quotePrefix="0" xfId="2">
      <alignment horizontal="center" vertical="center"/>
    </xf>
    <xf numFmtId="0" fontId="6" fillId="0" borderId="4" applyAlignment="1" pivotButton="0" quotePrefix="0" xfId="0">
      <alignment horizontal="center" vertical="center" wrapText="1"/>
    </xf>
    <xf numFmtId="0" fontId="6" fillId="2" borderId="36" applyAlignment="1" pivotButton="0" quotePrefix="0" xfId="0">
      <alignment horizontal="center" vertical="center" wrapText="1"/>
    </xf>
    <xf numFmtId="14" fontId="6" fillId="0" borderId="4" applyAlignment="1" pivotButton="0" quotePrefix="0" xfId="0">
      <alignment horizontal="center" vertical="center"/>
    </xf>
    <xf numFmtId="0" fontId="6" fillId="0" borderId="8" applyAlignment="1" pivotButton="0" quotePrefix="0" xfId="0">
      <alignment horizontal="justify" vertical="center"/>
    </xf>
    <xf numFmtId="0" fontId="6" fillId="0" borderId="8" applyAlignment="1" applyProtection="1" pivotButton="0" quotePrefix="0" xfId="0">
      <alignment horizontal="justify" vertical="center"/>
      <protection locked="0" hidden="0"/>
    </xf>
    <xf numFmtId="0" fontId="6" fillId="0" borderId="8" applyAlignment="1" applyProtection="1" pivotButton="0" quotePrefix="0" xfId="0">
      <alignment horizontal="center" vertical="center" wrapText="1"/>
      <protection locked="0" hidden="0"/>
    </xf>
    <xf numFmtId="0" fontId="40" fillId="0" borderId="0" pivotButton="0" quotePrefix="0" xfId="0"/>
    <xf numFmtId="0" fontId="40" fillId="25" borderId="0" pivotButton="0" quotePrefix="0" xfId="0"/>
    <xf numFmtId="0" fontId="23" fillId="25" borderId="0" pivotButton="0" quotePrefix="0" xfId="0"/>
    <xf numFmtId="0" fontId="48" fillId="25" borderId="0" applyAlignment="1" pivotButton="0" quotePrefix="0" xfId="0">
      <alignment horizontal="justify"/>
    </xf>
    <xf numFmtId="0" fontId="37" fillId="2" borderId="0" applyAlignment="1" pivotButton="0" quotePrefix="0" xfId="1">
      <alignment horizontal="center" vertical="center"/>
    </xf>
    <xf numFmtId="0" fontId="41" fillId="2" borderId="0" applyAlignment="1" pivotButton="0" quotePrefix="0" xfId="1">
      <alignment horizontal="justify" vertical="center" wrapText="1"/>
    </xf>
    <xf numFmtId="9" fontId="6" fillId="2" borderId="0" applyAlignment="1" pivotButton="0" quotePrefix="0" xfId="2">
      <alignment horizontal="center" vertical="center" wrapText="1"/>
    </xf>
    <xf numFmtId="0" fontId="0" fillId="2" borderId="0" pivotButton="0" quotePrefix="0" xfId="0"/>
    <xf numFmtId="0" fontId="36" fillId="2" borderId="0" applyAlignment="1" pivotButton="0" quotePrefix="0" xfId="1">
      <alignment horizontal="left" vertical="center" wrapText="1"/>
    </xf>
    <xf numFmtId="0" fontId="40" fillId="26" borderId="0" pivotButton="0" quotePrefix="0" xfId="0"/>
    <xf numFmtId="0" fontId="23" fillId="26" borderId="0" pivotButton="0" quotePrefix="0" xfId="0"/>
    <xf numFmtId="0" fontId="48" fillId="26" borderId="0" applyAlignment="1" pivotButton="0" quotePrefix="0" xfId="0">
      <alignment horizontal="justify"/>
    </xf>
    <xf numFmtId="0" fontId="40" fillId="2" borderId="0" pivotButton="0" quotePrefix="0" xfId="0"/>
    <xf numFmtId="0" fontId="31" fillId="0" borderId="37" applyAlignment="1" pivotButton="0" quotePrefix="0" xfId="0">
      <alignment horizontal="justify" vertical="justify"/>
    </xf>
    <xf numFmtId="0" fontId="31" fillId="0" borderId="37" applyAlignment="1" applyProtection="1" pivotButton="0" quotePrefix="0" xfId="0">
      <alignment horizontal="justify" vertical="justify" wrapText="1"/>
      <protection locked="0" hidden="0"/>
    </xf>
    <xf numFmtId="0" fontId="31" fillId="0" borderId="37" applyAlignment="1" pivotButton="0" quotePrefix="0" xfId="0">
      <alignment horizontal="justify" vertical="justify" wrapText="1"/>
    </xf>
    <xf numFmtId="0" fontId="31" fillId="0" borderId="37" applyAlignment="1" applyProtection="1" pivotButton="0" quotePrefix="0" xfId="0">
      <alignment horizontal="left" vertical="justify" wrapText="1"/>
      <protection locked="0" hidden="0"/>
    </xf>
    <xf numFmtId="0" fontId="31" fillId="0" borderId="37" applyAlignment="1" applyProtection="1" pivotButton="0" quotePrefix="0" xfId="0">
      <alignment vertical="justify" wrapText="1"/>
      <protection locked="0" hidden="0"/>
    </xf>
    <xf numFmtId="0" fontId="31" fillId="0" borderId="37" applyAlignment="1" pivotButton="0" quotePrefix="0" xfId="0">
      <alignment horizontal="left" vertical="justify"/>
    </xf>
    <xf numFmtId="0" fontId="31" fillId="0" borderId="67" applyAlignment="1" pivotButton="0" quotePrefix="0" xfId="0">
      <alignment horizontal="justify" vertical="justify" wrapText="1"/>
    </xf>
    <xf numFmtId="0" fontId="41" fillId="0" borderId="36" applyAlignment="1" applyProtection="1" pivotButton="0" quotePrefix="0" xfId="0">
      <alignment vertical="center" wrapText="1"/>
      <protection locked="0" hidden="0"/>
    </xf>
    <xf numFmtId="0" fontId="41" fillId="0" borderId="36" applyAlignment="1" pivotButton="0" quotePrefix="0" xfId="0">
      <alignment vertical="center"/>
    </xf>
    <xf numFmtId="0" fontId="41" fillId="0" borderId="64" applyAlignment="1" applyProtection="1" pivotButton="0" quotePrefix="0" xfId="0">
      <alignment vertical="center" wrapText="1"/>
      <protection locked="0" hidden="0"/>
    </xf>
    <xf numFmtId="0" fontId="41" fillId="0" borderId="68" applyAlignment="1" applyProtection="1" pivotButton="0" quotePrefix="0" xfId="0">
      <alignment horizontal="left" vertical="center" wrapText="1"/>
      <protection locked="0" hidden="0"/>
    </xf>
    <xf numFmtId="0" fontId="60" fillId="2" borderId="0" applyAlignment="1" pivotButton="0" quotePrefix="0" xfId="0">
      <alignment vertical="center" wrapText="1"/>
    </xf>
    <xf numFmtId="0" fontId="5" fillId="2" borderId="0" pivotButton="0" quotePrefix="0" xfId="0"/>
    <xf numFmtId="0" fontId="3" fillId="2" borderId="0" pivotButton="0" quotePrefix="0" xfId="0"/>
    <xf numFmtId="0" fontId="36" fillId="2" borderId="0" applyAlignment="1" pivotButton="0" quotePrefix="0" xfId="1">
      <alignment horizontal="center" vertical="center" wrapText="1"/>
    </xf>
    <xf numFmtId="0" fontId="11" fillId="3" borderId="1" applyAlignment="1" pivotButton="0" quotePrefix="0" xfId="0">
      <alignment horizontal="center" vertical="center" wrapText="1"/>
    </xf>
    <xf numFmtId="0" fontId="11" fillId="20" borderId="1" applyAlignment="1" pivotButton="0" quotePrefix="0" xfId="0">
      <alignment horizontal="center" vertical="center" wrapText="1"/>
    </xf>
    <xf numFmtId="0" fontId="12" fillId="11" borderId="1" applyAlignment="1" pivotButton="0" quotePrefix="0" xfId="0">
      <alignment vertical="center" wrapText="1"/>
    </xf>
    <xf numFmtId="0" fontId="14" fillId="11" borderId="1" applyAlignment="1" pivotButton="0" quotePrefix="0" xfId="0">
      <alignment horizontal="center" vertical="center" wrapText="1"/>
    </xf>
    <xf numFmtId="0" fontId="6" fillId="5" borderId="1" pivotButton="0" quotePrefix="0" xfId="0"/>
    <xf numFmtId="0" fontId="10" fillId="0" borderId="1" applyAlignment="1" pivotButton="0" quotePrefix="0" xfId="0">
      <alignment horizontal="center" vertical="center" wrapText="1"/>
    </xf>
    <xf numFmtId="0" fontId="13" fillId="11" borderId="1" applyAlignment="1" pivotButton="0" quotePrefix="0" xfId="0">
      <alignment horizontal="center" vertical="center" wrapText="1"/>
    </xf>
    <xf numFmtId="0" fontId="6" fillId="3" borderId="1" pivotButton="0" quotePrefix="0" xfId="0"/>
    <xf numFmtId="0" fontId="6" fillId="7" borderId="1" pivotButton="0" quotePrefix="0" xfId="0"/>
    <xf numFmtId="0" fontId="6" fillId="6" borderId="1" pivotButton="0" quotePrefix="0" xfId="0"/>
    <xf numFmtId="0" fontId="11" fillId="5" borderId="1" applyAlignment="1" pivotButton="0" quotePrefix="0" xfId="0">
      <alignment horizontal="center" vertical="center" wrapText="1"/>
    </xf>
    <xf numFmtId="9" fontId="31" fillId="2" borderId="4" applyAlignment="1" pivotButton="0" quotePrefix="0" xfId="2">
      <alignment horizontal="center" vertical="center" wrapText="1"/>
    </xf>
    <xf numFmtId="9" fontId="6" fillId="2" borderId="4" applyAlignment="1" pivotButton="0" quotePrefix="0" xfId="2">
      <alignment horizontal="center" vertical="center" wrapText="1"/>
    </xf>
    <xf numFmtId="9" fontId="6" fillId="2" borderId="1" applyAlignment="1" pivotButton="0" quotePrefix="0" xfId="2">
      <alignment horizontal="center" vertical="center" wrapText="1"/>
    </xf>
    <xf numFmtId="0" fontId="0" fillId="13" borderId="0" pivotButton="0" quotePrefix="0" xfId="0"/>
    <xf numFmtId="0" fontId="42" fillId="13" borderId="0" pivotButton="0" quotePrefix="0" xfId="0"/>
    <xf numFmtId="0" fontId="58" fillId="13" borderId="0" applyAlignment="1" pivotButton="0" quotePrefix="0" xfId="1">
      <alignment horizontal="center" vertical="center"/>
    </xf>
    <xf numFmtId="0" fontId="1" fillId="13" borderId="0" pivotButton="0" quotePrefix="0" xfId="0"/>
    <xf numFmtId="0" fontId="60" fillId="24" borderId="0" applyAlignment="1" pivotButton="0" quotePrefix="0" xfId="0">
      <alignment vertical="center" wrapText="1"/>
    </xf>
    <xf numFmtId="0" fontId="6" fillId="24" borderId="0" pivotButton="0" quotePrefix="0" xfId="0"/>
    <xf numFmtId="0" fontId="45" fillId="11" borderId="8" applyAlignment="1" pivotButton="0" quotePrefix="0" xfId="0">
      <alignment horizontal="center" vertical="center" wrapText="1"/>
    </xf>
    <xf numFmtId="0" fontId="45" fillId="13" borderId="25" applyAlignment="1" pivotButton="0" quotePrefix="0" xfId="0">
      <alignment horizontal="center" vertical="center" wrapText="1"/>
    </xf>
    <xf numFmtId="0" fontId="45" fillId="13" borderId="26" applyAlignment="1" pivotButton="0" quotePrefix="0" xfId="0">
      <alignment horizontal="center" vertical="center" wrapText="1"/>
    </xf>
    <xf numFmtId="9" fontId="50" fillId="14" borderId="26" applyAlignment="1" pivotButton="0" quotePrefix="0" xfId="0">
      <alignment horizontal="center" vertical="center"/>
    </xf>
    <xf numFmtId="0" fontId="48" fillId="6" borderId="32" applyAlignment="1" pivotButton="0" quotePrefix="0" xfId="0">
      <alignment horizontal="justify" vertical="center" wrapText="1"/>
    </xf>
    <xf numFmtId="0" fontId="49" fillId="0" borderId="33" applyAlignment="1" pivotButton="0" quotePrefix="0" xfId="0">
      <alignment horizontal="center" vertical="center" wrapText="1"/>
    </xf>
    <xf numFmtId="0" fontId="49" fillId="2" borderId="33" applyAlignment="1" pivotButton="0" quotePrefix="0" xfId="0">
      <alignment horizontal="center" vertical="center"/>
    </xf>
    <xf numFmtId="0" fontId="47" fillId="2" borderId="33" applyAlignment="1" pivotButton="0" quotePrefix="0" xfId="0">
      <alignment horizontal="center" vertical="center"/>
    </xf>
    <xf numFmtId="0" fontId="50" fillId="10" borderId="34" applyAlignment="1" pivotButton="0" quotePrefix="0" xfId="3">
      <alignment horizontal="center" vertical="center" wrapText="1"/>
    </xf>
    <xf numFmtId="0" fontId="48" fillId="0" borderId="23" applyAlignment="1" pivotButton="0" quotePrefix="0" xfId="0">
      <alignment horizontal="justify" vertical="center" wrapText="1"/>
    </xf>
    <xf numFmtId="0" fontId="49" fillId="0" borderId="8" applyAlignment="1" pivotButton="0" quotePrefix="0" xfId="0">
      <alignment horizontal="center" vertical="center" wrapText="1"/>
    </xf>
    <xf numFmtId="0" fontId="49" fillId="2" borderId="8" applyAlignment="1" pivotButton="0" quotePrefix="0" xfId="0">
      <alignment horizontal="center" vertical="center"/>
    </xf>
    <xf numFmtId="0" fontId="47" fillId="2" borderId="8" applyAlignment="1" pivotButton="0" quotePrefix="0" xfId="0">
      <alignment horizontal="center" vertical="center"/>
    </xf>
    <xf numFmtId="0" fontId="50" fillId="10" borderId="24" applyAlignment="1" pivotButton="0" quotePrefix="0" xfId="3">
      <alignment horizontal="center" vertical="center" wrapText="1"/>
    </xf>
    <xf numFmtId="0" fontId="48" fillId="23" borderId="23" applyAlignment="1" pivotButton="0" quotePrefix="0" xfId="0">
      <alignment horizontal="justify" vertical="center" wrapText="1"/>
    </xf>
    <xf numFmtId="0" fontId="6" fillId="0" borderId="0" pivotButton="0" quotePrefix="0" xfId="0"/>
    <xf numFmtId="0" fontId="48" fillId="6" borderId="23" applyAlignment="1" pivotButton="0" quotePrefix="0" xfId="0">
      <alignment horizontal="justify" vertical="center" wrapText="1"/>
    </xf>
    <xf numFmtId="0" fontId="45" fillId="13" borderId="23" applyAlignment="1" pivotButton="0" quotePrefix="0" xfId="0">
      <alignment horizontal="center" vertical="center" wrapText="1"/>
    </xf>
    <xf numFmtId="0" fontId="49" fillId="13" borderId="8" applyAlignment="1" pivotButton="0" quotePrefix="0" xfId="0">
      <alignment horizontal="center" vertical="center"/>
    </xf>
    <xf numFmtId="0" fontId="49" fillId="13" borderId="8" pivotButton="0" quotePrefix="0" xfId="0"/>
    <xf numFmtId="0" fontId="49" fillId="13" borderId="24" applyAlignment="1" pivotButton="0" quotePrefix="0" xfId="0">
      <alignment wrapText="1"/>
    </xf>
    <xf numFmtId="0" fontId="48" fillId="0" borderId="23" applyAlignment="1" pivotButton="0" quotePrefix="0" xfId="0">
      <alignment horizontal="left" vertical="top" wrapText="1"/>
    </xf>
    <xf numFmtId="0" fontId="12" fillId="13" borderId="8" applyAlignment="1" pivotButton="0" quotePrefix="0" xfId="0">
      <alignment horizontal="center" vertical="center"/>
    </xf>
    <xf numFmtId="0" fontId="12" fillId="13" borderId="8" pivotButton="0" quotePrefix="0" xfId="0"/>
    <xf numFmtId="0" fontId="12" fillId="13" borderId="24" applyAlignment="1" pivotButton="0" quotePrefix="0" xfId="0">
      <alignment wrapText="1"/>
    </xf>
    <xf numFmtId="0" fontId="27" fillId="0" borderId="23" applyAlignment="1" pivotButton="0" quotePrefix="0" xfId="0">
      <alignment horizontal="justify" vertical="center" wrapText="1"/>
    </xf>
    <xf numFmtId="0" fontId="48" fillId="0" borderId="25" applyAlignment="1" pivotButton="0" quotePrefix="0" xfId="0">
      <alignment horizontal="justify" vertical="center" wrapText="1"/>
    </xf>
    <xf numFmtId="0" fontId="49" fillId="0" borderId="26" applyAlignment="1" pivotButton="0" quotePrefix="0" xfId="0">
      <alignment horizontal="center" vertical="center" wrapText="1"/>
    </xf>
    <xf numFmtId="0" fontId="49" fillId="2" borderId="26" applyAlignment="1" pivotButton="0" quotePrefix="0" xfId="0">
      <alignment horizontal="center" vertical="center"/>
    </xf>
    <xf numFmtId="0" fontId="47" fillId="2" borderId="26" applyAlignment="1" pivotButton="0" quotePrefix="0" xfId="0">
      <alignment horizontal="center" vertical="center"/>
    </xf>
    <xf numFmtId="0" fontId="60" fillId="0" borderId="37" applyAlignment="1" pivotButton="0" quotePrefix="0" xfId="0">
      <alignment vertical="center" wrapText="1"/>
    </xf>
    <xf numFmtId="0" fontId="60" fillId="0" borderId="62" applyAlignment="1" pivotButton="0" quotePrefix="0" xfId="0">
      <alignment vertical="center" wrapText="1"/>
    </xf>
    <xf numFmtId="0" fontId="60" fillId="0" borderId="65" applyAlignment="1" pivotButton="0" quotePrefix="0" xfId="0">
      <alignment vertical="center" wrapText="1"/>
    </xf>
    <xf numFmtId="0" fontId="7" fillId="2" borderId="0" applyAlignment="1" pivotButton="0" quotePrefix="0" xfId="0">
      <alignment horizontal="justify" vertical="center"/>
    </xf>
    <xf numFmtId="0" fontId="6" fillId="2" borderId="0" applyAlignment="1" pivotButton="0" quotePrefix="0" xfId="0">
      <alignment horizontal="justify" vertical="center" wrapText="1"/>
    </xf>
    <xf numFmtId="0" fontId="28" fillId="2" borderId="0" applyAlignment="1" pivotButton="0" quotePrefix="0" xfId="0">
      <alignment horizontal="center" vertical="center" wrapText="1"/>
    </xf>
    <xf numFmtId="0" fontId="25" fillId="2" borderId="0" applyAlignment="1" pivotButton="0" quotePrefix="0" xfId="0">
      <alignment horizontal="justify" vertical="center" wrapText="1"/>
    </xf>
    <xf numFmtId="0" fontId="28" fillId="2" borderId="0" applyAlignment="1" pivotButton="0" quotePrefix="0" xfId="0">
      <alignment horizontal="justify" vertical="center" wrapText="1"/>
    </xf>
    <xf numFmtId="14" fontId="6" fillId="2" borderId="0" applyAlignment="1" pivotButton="0" quotePrefix="0" xfId="0">
      <alignment horizontal="justify" vertical="center"/>
    </xf>
    <xf numFmtId="0" fontId="6" fillId="2" borderId="0" applyAlignment="1" pivotButton="0" quotePrefix="0" xfId="0">
      <alignment horizontal="justify" vertical="center"/>
    </xf>
    <xf numFmtId="0" fontId="6" fillId="4" borderId="0" applyAlignment="1" pivotButton="0" quotePrefix="0" xfId="0">
      <alignment horizontal="justify" vertical="center"/>
    </xf>
    <xf numFmtId="0" fontId="22" fillId="8" borderId="0" applyAlignment="1" pivotButton="0" quotePrefix="0" xfId="0">
      <alignment horizontal="center" vertical="center"/>
    </xf>
    <xf numFmtId="0" fontId="19" fillId="21" borderId="57" applyAlignment="1" pivotButton="0" quotePrefix="0" xfId="0">
      <alignment horizontal="center" vertical="center"/>
    </xf>
    <xf numFmtId="0" fontId="46" fillId="4" borderId="0" applyAlignment="1" pivotButton="0" quotePrefix="0" xfId="0">
      <alignment horizontal="center" vertical="center"/>
    </xf>
    <xf numFmtId="0" fontId="19" fillId="11" borderId="1" applyAlignment="1" pivotButton="0" quotePrefix="0" xfId="0">
      <alignment horizontal="center" vertical="center" wrapText="1"/>
    </xf>
    <xf numFmtId="0" fontId="19" fillId="11" borderId="1" applyAlignment="1" pivotButton="0" quotePrefix="0" xfId="0">
      <alignment horizontal="center" vertical="top" wrapText="1"/>
    </xf>
    <xf numFmtId="0" fontId="19" fillId="21" borderId="1" applyAlignment="1" pivotButton="0" quotePrefix="0" xfId="0">
      <alignment horizontal="center" vertical="top" wrapText="1"/>
    </xf>
    <xf numFmtId="0" fontId="19" fillId="21" borderId="1" applyAlignment="1" pivotButton="0" quotePrefix="0" xfId="0">
      <alignment horizontal="center" vertical="center" wrapText="1"/>
    </xf>
    <xf numFmtId="0" fontId="19" fillId="21" borderId="4" applyAlignment="1" pivotButton="0" quotePrefix="0" xfId="0">
      <alignment horizontal="center" vertical="center" wrapText="1"/>
    </xf>
    <xf numFmtId="0" fontId="19" fillId="21" borderId="40" applyAlignment="1" pivotButton="0" quotePrefix="0" xfId="0">
      <alignment horizontal="center" vertical="center" wrapText="1"/>
    </xf>
    <xf numFmtId="0" fontId="19" fillId="21" borderId="47" applyAlignment="1" pivotButton="0" quotePrefix="0" xfId="0">
      <alignment horizontal="center" vertical="center" wrapText="1"/>
    </xf>
    <xf numFmtId="0" fontId="19" fillId="21" borderId="48" applyAlignment="1" pivotButton="0" quotePrefix="0" xfId="0">
      <alignment horizontal="center" vertical="center" wrapText="1"/>
    </xf>
    <xf numFmtId="14" fontId="32" fillId="10" borderId="43" applyAlignment="1" pivotButton="0" quotePrefix="0" xfId="0">
      <alignment horizontal="center" vertical="center" wrapText="1"/>
    </xf>
    <xf numFmtId="0" fontId="32" fillId="10" borderId="6" applyAlignment="1" pivotButton="0" quotePrefix="0" xfId="0">
      <alignment horizontal="center" vertical="center" wrapText="1"/>
    </xf>
    <xf numFmtId="14" fontId="32" fillId="10" borderId="6" applyAlignment="1" pivotButton="0" quotePrefix="0" xfId="0">
      <alignment horizontal="center" vertical="center" wrapText="1"/>
    </xf>
    <xf numFmtId="14" fontId="32" fillId="10" borderId="56" applyAlignment="1" pivotButton="0" quotePrefix="0" xfId="0">
      <alignment horizontal="center" vertical="center" wrapText="1"/>
    </xf>
    <xf numFmtId="0" fontId="32" fillId="10" borderId="56" applyAlignment="1" pivotButton="0" quotePrefix="0" xfId="0">
      <alignment horizontal="center" vertical="center" wrapText="1"/>
    </xf>
    <xf numFmtId="0" fontId="56" fillId="4" borderId="0" applyAlignment="1" pivotButton="0" quotePrefix="0" xfId="0">
      <alignment horizontal="justify" vertical="center"/>
    </xf>
    <xf numFmtId="0" fontId="6" fillId="2" borderId="1" applyAlignment="1" pivotButton="0" quotePrefix="0" xfId="0">
      <alignment horizontal="justify" vertical="center" wrapText="1"/>
    </xf>
    <xf numFmtId="0" fontId="31" fillId="0" borderId="58" applyAlignment="1" pivotButton="0" quotePrefix="0" xfId="0">
      <alignment horizontal="justify" vertical="center" wrapText="1"/>
    </xf>
    <xf numFmtId="0" fontId="6" fillId="0" borderId="58" applyAlignment="1" pivotButton="0" quotePrefix="0" xfId="0">
      <alignment horizontal="justify" vertical="center" wrapText="1"/>
    </xf>
    <xf numFmtId="0" fontId="6" fillId="0" borderId="58" applyAlignment="1" pivotButton="0" quotePrefix="0" xfId="0">
      <alignment horizontal="center" vertical="center" wrapText="1"/>
    </xf>
    <xf numFmtId="0" fontId="6" fillId="2" borderId="1" applyAlignment="1" pivotButton="0" quotePrefix="0" xfId="0">
      <alignment horizontal="center" vertical="center" wrapText="1"/>
    </xf>
    <xf numFmtId="0" fontId="28" fillId="2" borderId="1" applyAlignment="1" pivotButton="0" quotePrefix="0" xfId="0">
      <alignment horizontal="center" vertical="center" wrapText="1"/>
    </xf>
    <xf numFmtId="14" fontId="6" fillId="2" borderId="8" applyAlignment="1" pivotButton="0" quotePrefix="0" xfId="0">
      <alignment horizontal="justify" vertical="center" wrapText="1"/>
    </xf>
    <xf numFmtId="0" fontId="6" fillId="2" borderId="37" applyAlignment="1" pivotButton="0" quotePrefix="0" xfId="0">
      <alignment horizontal="justify" vertical="center" wrapText="1"/>
    </xf>
    <xf numFmtId="14" fontId="6" fillId="2" borderId="58" applyAlignment="1" pivotButton="0" quotePrefix="0" xfId="0">
      <alignment horizontal="center" vertical="center" wrapText="1"/>
    </xf>
    <xf numFmtId="0" fontId="6" fillId="2" borderId="59" applyAlignment="1" pivotButton="0" quotePrefix="0" xfId="0">
      <alignment horizontal="justify" vertical="center" wrapText="1"/>
    </xf>
    <xf numFmtId="0" fontId="6" fillId="2" borderId="60" applyAlignment="1" pivotButton="0" quotePrefix="0" xfId="0">
      <alignment horizontal="justify" vertical="center" wrapText="1"/>
    </xf>
    <xf numFmtId="0" fontId="31" fillId="2" borderId="1" applyAlignment="1" pivotButton="0" quotePrefix="0" xfId="0">
      <alignment horizontal="justify" vertical="center" wrapText="1"/>
    </xf>
    <xf numFmtId="14" fontId="6" fillId="2" borderId="33" applyAlignment="1" pivotButton="0" quotePrefix="0" xfId="0">
      <alignment horizontal="center" vertical="center" wrapText="1"/>
    </xf>
    <xf numFmtId="0" fontId="6" fillId="2" borderId="33" applyAlignment="1" pivotButton="0" quotePrefix="0" xfId="0">
      <alignment horizontal="justify" vertical="center" wrapText="1"/>
    </xf>
    <xf numFmtId="0" fontId="6" fillId="2" borderId="37" applyAlignment="1" pivotButton="0" quotePrefix="0" xfId="0">
      <alignment vertical="center" wrapText="1"/>
    </xf>
    <xf numFmtId="0" fontId="6" fillId="2" borderId="59" applyAlignment="1" pivotButton="0" quotePrefix="0" xfId="0">
      <alignment vertical="center" wrapText="1"/>
    </xf>
    <xf numFmtId="0" fontId="7" fillId="4" borderId="0" applyAlignment="1" pivotButton="0" quotePrefix="0" xfId="0">
      <alignment horizontal="justify" vertical="center"/>
    </xf>
    <xf numFmtId="0" fontId="6" fillId="2" borderId="1" applyAlignment="1" pivotButton="0" quotePrefix="0" xfId="0">
      <alignment vertical="center" wrapText="1"/>
    </xf>
    <xf numFmtId="0" fontId="28" fillId="2" borderId="6" applyAlignment="1" pivotButton="0" quotePrefix="0" xfId="0">
      <alignment horizontal="center" vertical="center" wrapText="1"/>
    </xf>
    <xf numFmtId="0" fontId="28" fillId="2" borderId="42" applyAlignment="1" pivotButton="0" quotePrefix="0" xfId="0">
      <alignment horizontal="center" vertical="center" wrapText="1"/>
    </xf>
    <xf numFmtId="0" fontId="28" fillId="2" borderId="8" applyAlignment="1" pivotButton="0" quotePrefix="0" xfId="0">
      <alignment horizontal="center" vertical="center" wrapText="1"/>
    </xf>
    <xf numFmtId="0" fontId="40" fillId="25" borderId="0" applyAlignment="1" pivotButton="0" quotePrefix="0" xfId="0">
      <alignment horizontal="center" wrapText="1"/>
    </xf>
    <xf numFmtId="0" fontId="26" fillId="4" borderId="0" applyAlignment="1" pivotButton="0" quotePrefix="0" xfId="0">
      <alignment horizontal="center" vertical="center"/>
    </xf>
    <xf numFmtId="0" fontId="6" fillId="4" borderId="0" applyAlignment="1" pivotButton="0" quotePrefix="0" xfId="0">
      <alignment horizontal="justify" vertical="center" wrapText="1"/>
    </xf>
    <xf numFmtId="0" fontId="6" fillId="4" borderId="0" applyAlignment="1" pivotButton="0" quotePrefix="0" xfId="0">
      <alignment horizontal="center" vertical="center" wrapText="1"/>
    </xf>
    <xf numFmtId="0" fontId="28" fillId="4" borderId="0" applyAlignment="1" pivotButton="0" quotePrefix="0" xfId="0">
      <alignment horizontal="center" vertical="center" wrapText="1"/>
    </xf>
    <xf numFmtId="0" fontId="25" fillId="4" borderId="0" applyAlignment="1" pivotButton="0" quotePrefix="0" xfId="0">
      <alignment horizontal="justify" vertical="center" wrapText="1"/>
    </xf>
    <xf numFmtId="0" fontId="28" fillId="4" borderId="0" applyAlignment="1" pivotButton="0" quotePrefix="0" xfId="0">
      <alignment horizontal="justify" vertical="center" wrapText="1"/>
    </xf>
    <xf numFmtId="14" fontId="6" fillId="4" borderId="0" applyAlignment="1" pivotButton="0" quotePrefix="0" xfId="0">
      <alignment horizontal="justify" vertical="center"/>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0" fillId="4" borderId="0" applyAlignment="1" pivotButton="0" quotePrefix="0" xfId="0">
      <alignment vertical="center"/>
    </xf>
    <xf numFmtId="0" fontId="5" fillId="4" borderId="0" applyAlignment="1" pivotButton="0" quotePrefix="0" xfId="0">
      <alignment vertical="center"/>
    </xf>
    <xf numFmtId="0" fontId="20" fillId="4" borderId="0" applyAlignment="1" pivotButton="0" quotePrefix="0" xfId="0">
      <alignment vertical="center"/>
    </xf>
    <xf numFmtId="0" fontId="32" fillId="10" borderId="42" applyAlignment="1" pivotButton="0" quotePrefix="0" xfId="0">
      <alignment horizontal="center" vertical="center" wrapText="1"/>
    </xf>
    <xf numFmtId="0" fontId="32" fillId="10" borderId="33" applyAlignment="1" pivotButton="0" quotePrefix="0" xfId="0">
      <alignment horizontal="center" vertical="center" wrapText="1"/>
    </xf>
    <xf numFmtId="0" fontId="21" fillId="4" borderId="0" applyAlignment="1" pivotButton="0" quotePrefix="0" xfId="0">
      <alignment vertical="center"/>
    </xf>
    <xf numFmtId="14" fontId="0" fillId="2" borderId="1" applyAlignment="1" pivotButton="0" quotePrefix="0" xfId="0">
      <alignment horizontal="center" vertical="center"/>
    </xf>
    <xf numFmtId="0" fontId="0" fillId="2" borderId="1" applyAlignment="1" pivotButton="0" quotePrefix="0" xfId="0">
      <alignment horizontal="justify" vertical="center" wrapText="1"/>
    </xf>
    <xf numFmtId="0" fontId="0" fillId="2" borderId="1" applyAlignment="1" pivotButton="0" quotePrefix="0" xfId="0">
      <alignment horizontal="justify" vertical="top" wrapText="1"/>
    </xf>
    <xf numFmtId="0" fontId="0" fillId="2" borderId="1" applyAlignment="1" pivotButton="0" quotePrefix="0" xfId="0">
      <alignment horizontal="center" vertical="center" wrapText="1"/>
    </xf>
    <xf numFmtId="17" fontId="6" fillId="2" borderId="1" applyAlignment="1" pivotButton="0" quotePrefix="0" xfId="0">
      <alignment horizontal="center" vertical="center"/>
    </xf>
    <xf numFmtId="0" fontId="0" fillId="2" borderId="2" applyAlignment="1" pivotButton="0" quotePrefix="0" xfId="0">
      <alignment horizontal="justify" vertical="center" wrapText="1"/>
    </xf>
    <xf numFmtId="0" fontId="6" fillId="0" borderId="1" applyAlignment="1" pivotButton="0" quotePrefix="0" xfId="0">
      <alignment vertical="center"/>
    </xf>
    <xf numFmtId="0" fontId="6" fillId="2" borderId="54" applyAlignment="1" pivotButton="0" quotePrefix="0" xfId="0">
      <alignment vertical="center"/>
    </xf>
    <xf numFmtId="0" fontId="6" fillId="4" borderId="0" applyAlignment="1" pivotButton="0" quotePrefix="0" xfId="0">
      <alignment vertical="center"/>
    </xf>
    <xf numFmtId="0" fontId="6" fillId="4" borderId="0" applyAlignment="1" pivotButton="0" quotePrefix="0" xfId="0">
      <alignment horizontal="center" vertical="center"/>
    </xf>
    <xf numFmtId="0" fontId="6" fillId="4" borderId="0" applyAlignment="1" pivotButton="0" quotePrefix="0" xfId="0">
      <alignment vertical="center" wrapText="1"/>
    </xf>
    <xf numFmtId="0" fontId="0" fillId="4" borderId="0" applyAlignment="1" pivotButton="0" quotePrefix="0" xfId="0">
      <alignment horizontal="center" vertical="center"/>
    </xf>
    <xf numFmtId="0" fontId="0" fillId="4" borderId="0" applyAlignment="1" pivotButton="0" quotePrefix="0" xfId="0">
      <alignment horizontal="justify" vertical="center" wrapText="1"/>
    </xf>
    <xf numFmtId="0" fontId="6" fillId="0" borderId="58" applyAlignment="1" pivotButton="0" quotePrefix="0" xfId="0">
      <alignment vertical="center" wrapText="1"/>
    </xf>
    <xf numFmtId="0" fontId="31" fillId="0" borderId="58" applyAlignment="1" pivotButton="0" quotePrefix="0" xfId="0">
      <alignment vertical="center" wrapText="1"/>
    </xf>
    <xf numFmtId="0" fontId="6" fillId="2" borderId="58" applyAlignment="1" pivotButton="0" quotePrefix="0" xfId="0">
      <alignment horizontal="center" vertical="center" wrapText="1"/>
    </xf>
    <xf numFmtId="14" fontId="6" fillId="0" borderId="8" applyAlignment="1" pivotButton="0" quotePrefix="0" xfId="0">
      <alignment horizontal="center" vertical="center"/>
    </xf>
    <xf numFmtId="0" fontId="6" fillId="0" borderId="8" applyAlignment="1" pivotButton="0" quotePrefix="0" xfId="0">
      <alignment horizontal="center" vertical="center" wrapText="1"/>
    </xf>
    <xf numFmtId="14" fontId="6" fillId="0" borderId="55" applyAlignment="1" pivotButton="0" quotePrefix="0" xfId="0">
      <alignment horizontal="center" vertical="center"/>
    </xf>
    <xf numFmtId="0" fontId="60" fillId="0" borderId="8" applyAlignment="1" pivotButton="0" quotePrefix="0" xfId="0">
      <alignment horizontal="center" vertical="center" wrapText="1"/>
    </xf>
    <xf numFmtId="0" fontId="6" fillId="2" borderId="6" applyAlignment="1" pivotButton="0" quotePrefix="0" xfId="0">
      <alignment horizontal="justify" vertical="center" wrapText="1"/>
    </xf>
    <xf numFmtId="0" fontId="6" fillId="2" borderId="6" applyAlignment="1" pivotButton="0" quotePrefix="0" xfId="0">
      <alignment horizontal="center" vertical="center" wrapText="1"/>
    </xf>
    <xf numFmtId="0" fontId="48" fillId="25" borderId="0" applyAlignment="1" pivotButton="0" quotePrefix="0" xfId="0">
      <alignment horizontal="right" wrapText="1" indent="4"/>
    </xf>
    <xf numFmtId="0" fontId="0" fillId="2" borderId="6" applyAlignment="1" pivotButton="0" quotePrefix="0" xfId="0">
      <alignment horizontal="center" vertical="center" wrapText="1"/>
    </xf>
    <xf numFmtId="0" fontId="19" fillId="21" borderId="1" applyAlignment="1" pivotButton="0" quotePrefix="0" xfId="0">
      <alignment horizontal="center" vertical="center"/>
    </xf>
    <xf numFmtId="0" fontId="0" fillId="2" borderId="8" applyAlignment="1" pivotButton="0" quotePrefix="0" xfId="0">
      <alignment horizontal="justify" vertical="center" wrapText="1"/>
    </xf>
    <xf numFmtId="0" fontId="6" fillId="2" borderId="8" applyAlignment="1" pivotButton="0" quotePrefix="0" xfId="0">
      <alignment horizontal="left" wrapText="1"/>
    </xf>
    <xf numFmtId="0" fontId="31" fillId="0" borderId="8" applyAlignment="1" pivotButton="0" quotePrefix="0" xfId="0">
      <alignment horizontal="justify" vertical="center" wrapText="1"/>
    </xf>
    <xf numFmtId="14" fontId="6" fillId="0" borderId="8" applyAlignment="1" applyProtection="1" pivotButton="0" quotePrefix="0" xfId="0">
      <alignment horizontal="center" vertical="center"/>
      <protection locked="0" hidden="0"/>
    </xf>
    <xf numFmtId="14" fontId="0" fillId="2" borderId="3" applyAlignment="1" pivotButton="0" quotePrefix="0" xfId="0">
      <alignment horizontal="center" vertical="center"/>
    </xf>
    <xf numFmtId="0" fontId="6" fillId="0" borderId="6" applyAlignment="1" pivotButton="0" quotePrefix="0" xfId="0">
      <alignment horizontal="left" vertical="center" wrapText="1"/>
    </xf>
    <xf numFmtId="0" fontId="19" fillId="11" borderId="4" applyAlignment="1" pivotButton="0" quotePrefix="0" xfId="0">
      <alignment horizontal="center" vertical="center" wrapText="1"/>
    </xf>
    <xf numFmtId="0" fontId="6" fillId="2" borderId="72" applyAlignment="1" pivotButton="0" quotePrefix="0" xfId="0">
      <alignment horizontal="justify" vertical="center" wrapText="1"/>
    </xf>
    <xf numFmtId="14" fontId="6" fillId="2" borderId="72" applyAlignment="1" pivotButton="0" quotePrefix="0" xfId="0">
      <alignment horizontal="justify" vertical="center" wrapText="1"/>
    </xf>
    <xf numFmtId="14" fontId="6" fillId="2" borderId="72" applyAlignment="1" pivotButton="0" quotePrefix="0" xfId="0">
      <alignment horizontal="center" vertical="center" wrapText="1"/>
    </xf>
    <xf numFmtId="0" fontId="6" fillId="0" borderId="72" applyAlignment="1" pivotButton="0" quotePrefix="0" xfId="0">
      <alignment horizontal="justify" vertical="center" wrapText="1"/>
    </xf>
    <xf numFmtId="0" fontId="6" fillId="2" borderId="72" applyAlignment="1" pivotButton="0" quotePrefix="0" xfId="0">
      <alignment horizontal="center" vertical="center" wrapText="1"/>
    </xf>
    <xf numFmtId="0" fontId="19" fillId="21" borderId="81" applyAlignment="1" pivotButton="0" quotePrefix="0" xfId="0">
      <alignment horizontal="center" vertical="center" wrapText="1"/>
    </xf>
    <xf numFmtId="0" fontId="19" fillId="21" borderId="0" applyAlignment="1" pivotButton="0" quotePrefix="0" xfId="0">
      <alignment horizontal="center" vertical="center"/>
    </xf>
    <xf numFmtId="0" fontId="19" fillId="21" borderId="8" applyAlignment="1" pivotButton="0" quotePrefix="0" xfId="0">
      <alignment horizontal="center" vertical="center" wrapText="1"/>
    </xf>
    <xf numFmtId="0" fontId="0" fillId="2" borderId="0" applyProtection="1" pivotButton="0" quotePrefix="0" xfId="0">
      <protection locked="1" hidden="1"/>
    </xf>
    <xf numFmtId="0" fontId="3" fillId="2" borderId="0" applyProtection="1" pivotButton="0" quotePrefix="0" xfId="0">
      <protection locked="1" hidden="1"/>
    </xf>
    <xf numFmtId="0" fontId="36" fillId="2" borderId="0" applyAlignment="1" pivotButton="0" quotePrefix="0" xfId="1">
      <alignment horizontal="center" vertical="center" wrapText="1"/>
    </xf>
    <xf numFmtId="0" fontId="64" fillId="6" borderId="1" applyAlignment="1" applyProtection="1" pivotButton="0" quotePrefix="0" xfId="0">
      <alignment horizontal="center" vertical="center" wrapText="1"/>
      <protection locked="1" hidden="1"/>
    </xf>
    <xf numFmtId="0" fontId="64" fillId="20" borderId="1" applyAlignment="1" applyProtection="1" pivotButton="0" quotePrefix="0" xfId="0">
      <alignment horizontal="center" vertical="center" wrapText="1"/>
      <protection locked="1" hidden="1"/>
    </xf>
    <xf numFmtId="0" fontId="65" fillId="20" borderId="1" applyAlignment="1" applyProtection="1" pivotButton="0" quotePrefix="0" xfId="0">
      <alignment horizontal="center" vertical="center" wrapText="1"/>
      <protection locked="1" hidden="1"/>
    </xf>
    <xf numFmtId="0" fontId="64" fillId="3"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0" fontId="14" fillId="11" borderId="1" applyAlignment="1" applyProtection="1" pivotButton="0" quotePrefix="0" xfId="0">
      <alignment horizontal="center" vertical="center" wrapText="1"/>
      <protection locked="1" hidden="1"/>
    </xf>
    <xf numFmtId="0" fontId="6" fillId="6" borderId="1" applyProtection="1" pivotButton="0" quotePrefix="0" xfId="0">
      <protection locked="1" hidden="1"/>
    </xf>
    <xf numFmtId="0" fontId="10" fillId="0"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6" fillId="7" borderId="1" applyProtection="1" pivotButton="0" quotePrefix="0" xfId="0">
      <protection locked="1" hidden="1"/>
    </xf>
    <xf numFmtId="0" fontId="6" fillId="3" borderId="1" applyProtection="1" pivotButton="0" quotePrefix="0" xfId="0">
      <protection locked="1" hidden="1"/>
    </xf>
    <xf numFmtId="0" fontId="6" fillId="5" borderId="1" applyProtection="1" pivotButton="0" quotePrefix="0" xfId="0">
      <protection locked="1" hidden="1"/>
    </xf>
    <xf numFmtId="0" fontId="40" fillId="25" borderId="0" applyAlignment="1" pivotButton="0" quotePrefix="0" xfId="0">
      <alignment horizontal="center" wrapText="1"/>
    </xf>
    <xf numFmtId="0" fontId="48" fillId="25" borderId="0" applyAlignment="1" pivotButton="0" quotePrefix="0" xfId="0">
      <alignment horizontal="right" wrapText="1"/>
    </xf>
    <xf numFmtId="0" fontId="59" fillId="10" borderId="14" applyAlignment="1" pivotButton="0" quotePrefix="0" xfId="0">
      <alignment horizontal="center" vertical="center"/>
    </xf>
    <xf numFmtId="0" fontId="59" fillId="10" borderId="9" applyAlignment="1" pivotButton="0" quotePrefix="0" xfId="0">
      <alignment horizontal="center" vertical="center"/>
    </xf>
    <xf numFmtId="0" fontId="59" fillId="10" borderId="15" applyAlignment="1" pivotButton="0" quotePrefix="0" xfId="0">
      <alignment horizontal="center" vertical="center"/>
    </xf>
    <xf numFmtId="0" fontId="59" fillId="10" borderId="16" applyAlignment="1" pivotButton="0" quotePrefix="0" xfId="0">
      <alignment horizontal="center" vertical="center"/>
    </xf>
    <xf numFmtId="0" fontId="59" fillId="10" borderId="0" applyAlignment="1" pivotButton="0" quotePrefix="0" xfId="0">
      <alignment horizontal="center" vertical="center"/>
    </xf>
    <xf numFmtId="0" fontId="59" fillId="10" borderId="17" applyAlignment="1" pivotButton="0" quotePrefix="0" xfId="0">
      <alignment horizontal="center" vertical="center"/>
    </xf>
    <xf numFmtId="0" fontId="59" fillId="10" borderId="18" applyAlignment="1" pivotButton="0" quotePrefix="0" xfId="0">
      <alignment horizontal="center" vertical="center"/>
    </xf>
    <xf numFmtId="0" fontId="59" fillId="10" borderId="19" applyAlignment="1" pivotButton="0" quotePrefix="0" xfId="0">
      <alignment horizontal="center" vertical="center"/>
    </xf>
    <xf numFmtId="0" fontId="59" fillId="10" borderId="20" applyAlignment="1" pivotButton="0" quotePrefix="0" xfId="0">
      <alignment horizontal="center" vertical="center"/>
    </xf>
    <xf numFmtId="0" fontId="43" fillId="11" borderId="14" applyAlignment="1" pivotButton="0" quotePrefix="0" xfId="0">
      <alignment horizontal="center" vertical="top"/>
    </xf>
    <xf numFmtId="0" fontId="43" fillId="11" borderId="9" applyAlignment="1" pivotButton="0" quotePrefix="0" xfId="0">
      <alignment horizontal="center" vertical="top"/>
    </xf>
    <xf numFmtId="0" fontId="43" fillId="11" borderId="15" applyAlignment="1" pivotButton="0" quotePrefix="0" xfId="0">
      <alignment horizontal="center" vertical="top"/>
    </xf>
    <xf numFmtId="0" fontId="44" fillId="11" borderId="16" applyAlignment="1" pivotButton="0" quotePrefix="0" xfId="0">
      <alignment horizontal="center" vertical="top"/>
    </xf>
    <xf numFmtId="0" fontId="44" fillId="11" borderId="0" applyAlignment="1" pivotButton="0" quotePrefix="0" xfId="0">
      <alignment horizontal="center" vertical="top"/>
    </xf>
    <xf numFmtId="0" fontId="44" fillId="11" borderId="17" applyAlignment="1" pivotButton="0" quotePrefix="0" xfId="0">
      <alignment horizontal="center" vertical="top"/>
    </xf>
    <xf numFmtId="0" fontId="44" fillId="11" borderId="18" applyAlignment="1" pivotButton="0" quotePrefix="0" xfId="0">
      <alignment horizontal="center" vertical="top"/>
    </xf>
    <xf numFmtId="0" fontId="44" fillId="11" borderId="19" applyAlignment="1" pivotButton="0" quotePrefix="0" xfId="0">
      <alignment horizontal="center" vertical="top"/>
    </xf>
    <xf numFmtId="0" fontId="44" fillId="11" borderId="20" applyAlignment="1" pivotButton="0" quotePrefix="0" xfId="0">
      <alignment horizontal="center" vertical="top"/>
    </xf>
    <xf numFmtId="0" fontId="43" fillId="11" borderId="16" applyAlignment="1" pivotButton="0" quotePrefix="0" xfId="0">
      <alignment horizontal="center" vertical="top"/>
    </xf>
    <xf numFmtId="0" fontId="43" fillId="11" borderId="0" applyAlignment="1" pivotButton="0" quotePrefix="0" xfId="0">
      <alignment horizontal="center" vertical="top"/>
    </xf>
    <xf numFmtId="0" fontId="43" fillId="11" borderId="17" applyAlignment="1" pivotButton="0" quotePrefix="0" xfId="0">
      <alignment horizontal="center" vertical="top"/>
    </xf>
    <xf numFmtId="0" fontId="43" fillId="11" borderId="18" applyAlignment="1" pivotButton="0" quotePrefix="0" xfId="0">
      <alignment horizontal="center" vertical="top"/>
    </xf>
    <xf numFmtId="0" fontId="43" fillId="11" borderId="19" applyAlignment="1" pivotButton="0" quotePrefix="0" xfId="0">
      <alignment horizontal="center" vertical="top"/>
    </xf>
    <xf numFmtId="0" fontId="43" fillId="11" borderId="20" applyAlignment="1" pivotButton="0" quotePrefix="0" xfId="0">
      <alignment horizontal="center" vertical="top"/>
    </xf>
    <xf numFmtId="0" fontId="61" fillId="13" borderId="0" applyAlignment="1" pivotButton="0" quotePrefix="0" xfId="1">
      <alignment horizontal="center" wrapText="1"/>
    </xf>
    <xf numFmtId="0" fontId="23" fillId="0" borderId="8" applyAlignment="1" pivotButton="0" quotePrefix="0" xfId="0">
      <alignment horizontal="center" vertical="top" wrapText="1"/>
    </xf>
    <xf numFmtId="0" fontId="60" fillId="0" borderId="8" applyAlignment="1" pivotButton="0" quotePrefix="0" xfId="0">
      <alignment horizontal="center" vertical="center" wrapText="1"/>
    </xf>
    <xf numFmtId="0" fontId="34" fillId="10" borderId="14" applyAlignment="1" pivotButton="0" quotePrefix="0" xfId="0">
      <alignment horizontal="center" vertical="center"/>
    </xf>
    <xf numFmtId="0" fontId="34" fillId="10" borderId="9" applyAlignment="1" pivotButton="0" quotePrefix="0" xfId="0">
      <alignment horizontal="center" vertical="center"/>
    </xf>
    <xf numFmtId="0" fontId="34" fillId="10" borderId="15" applyAlignment="1" pivotButton="0" quotePrefix="0" xfId="0">
      <alignment horizontal="center" vertical="center"/>
    </xf>
    <xf numFmtId="0" fontId="34" fillId="10" borderId="16" applyAlignment="1" pivotButton="0" quotePrefix="0" xfId="0">
      <alignment horizontal="center" vertical="center"/>
    </xf>
    <xf numFmtId="0" fontId="34" fillId="10" borderId="0" applyAlignment="1" pivotButton="0" quotePrefix="0" xfId="0">
      <alignment horizontal="center" vertical="center"/>
    </xf>
    <xf numFmtId="0" fontId="34" fillId="10" borderId="17" applyAlignment="1" pivotButton="0" quotePrefix="0" xfId="0">
      <alignment horizontal="center" vertical="center"/>
    </xf>
    <xf numFmtId="0" fontId="34" fillId="10" borderId="18" applyAlignment="1" pivotButton="0" quotePrefix="0" xfId="0">
      <alignment horizontal="center" vertical="center"/>
    </xf>
    <xf numFmtId="0" fontId="34" fillId="10" borderId="19" applyAlignment="1" pivotButton="0" quotePrefix="0" xfId="0">
      <alignment horizontal="center" vertical="center"/>
    </xf>
    <xf numFmtId="0" fontId="34" fillId="10" borderId="20" applyAlignment="1" pivotButton="0" quotePrefix="0" xfId="0">
      <alignment horizontal="center" vertical="center"/>
    </xf>
    <xf numFmtId="0" fontId="24" fillId="11" borderId="1" applyAlignment="1" applyProtection="1" pivotButton="0" quotePrefix="0" xfId="0">
      <alignment horizontal="center" vertical="center" wrapText="1"/>
      <protection locked="0" hidden="0"/>
    </xf>
    <xf numFmtId="0" fontId="39" fillId="10" borderId="1" applyAlignment="1" applyProtection="1" pivotButton="0" quotePrefix="0" xfId="0">
      <alignment horizontal="center" vertical="center" wrapText="1"/>
      <protection locked="0" hidden="0"/>
    </xf>
    <xf numFmtId="0" fontId="23" fillId="0" borderId="8" applyAlignment="1" applyProtection="1" pivotButton="0" quotePrefix="0" xfId="0">
      <alignment horizontal="center" vertical="top" wrapText="1"/>
      <protection locked="0" hidden="0"/>
    </xf>
    <xf numFmtId="0" fontId="60" fillId="0" borderId="65" applyAlignment="1" applyProtection="1" pivotButton="0" quotePrefix="0" xfId="0">
      <alignment horizontal="center" vertical="center" wrapText="1"/>
      <protection locked="0" hidden="0"/>
    </xf>
    <xf numFmtId="0" fontId="60" fillId="0" borderId="21" applyAlignment="1" applyProtection="1" pivotButton="0" quotePrefix="0" xfId="0">
      <alignment horizontal="center" vertical="center" wrapText="1"/>
      <protection locked="0" hidden="0"/>
    </xf>
    <xf numFmtId="0" fontId="60" fillId="0" borderId="66" applyAlignment="1" applyProtection="1" pivotButton="0" quotePrefix="0" xfId="0">
      <alignment horizontal="center" vertical="center" wrapText="1"/>
      <protection locked="0" hidden="0"/>
    </xf>
    <xf numFmtId="0" fontId="60" fillId="0" borderId="8" applyAlignment="1" applyProtection="1" pivotButton="0" quotePrefix="0" xfId="0">
      <alignment horizontal="center" vertical="center" wrapText="1"/>
      <protection locked="0" hidden="0"/>
    </xf>
    <xf numFmtId="0" fontId="60" fillId="0" borderId="37" applyAlignment="1" applyProtection="1" pivotButton="0" quotePrefix="0" xfId="0">
      <alignment horizontal="center" vertical="center" wrapText="1"/>
      <protection locked="0" hidden="0"/>
    </xf>
    <xf numFmtId="0" fontId="60" fillId="0" borderId="38" applyAlignment="1" applyProtection="1" pivotButton="0" quotePrefix="0" xfId="0">
      <alignment horizontal="center" vertical="center" wrapText="1"/>
      <protection locked="0" hidden="0"/>
    </xf>
    <xf numFmtId="0" fontId="60" fillId="0" borderId="7" applyAlignment="1" applyProtection="1" pivotButton="0" quotePrefix="0" xfId="0">
      <alignment horizontal="center" vertical="center" wrapText="1"/>
      <protection locked="0" hidden="0"/>
    </xf>
    <xf numFmtId="0" fontId="60" fillId="0" borderId="62" applyAlignment="1" applyProtection="1" pivotButton="0" quotePrefix="0" xfId="0">
      <alignment horizontal="center" vertical="center" wrapText="1"/>
      <protection locked="0" hidden="0"/>
    </xf>
    <xf numFmtId="0" fontId="60" fillId="0" borderId="63" applyAlignment="1" applyProtection="1" pivotButton="0" quotePrefix="0" xfId="0">
      <alignment horizontal="center" vertical="center" wrapText="1"/>
      <protection locked="0" hidden="0"/>
    </xf>
    <xf numFmtId="0" fontId="60" fillId="0" borderId="64" applyAlignment="1" applyProtection="1" pivotButton="0" quotePrefix="0" xfId="0">
      <alignment horizontal="center" vertical="center" wrapText="1"/>
      <protection locked="0" hidden="0"/>
    </xf>
    <xf numFmtId="0" fontId="18" fillId="22" borderId="51" applyAlignment="1" pivotButton="0" quotePrefix="0" xfId="0">
      <alignment horizontal="center"/>
    </xf>
    <xf numFmtId="0" fontId="18" fillId="22" borderId="52" applyAlignment="1" pivotButton="0" quotePrefix="0" xfId="0">
      <alignment horizontal="center"/>
    </xf>
    <xf numFmtId="0" fontId="18" fillId="22" borderId="53" applyAlignment="1" pivotButton="0" quotePrefix="0" xfId="0">
      <alignment horizontal="center"/>
    </xf>
    <xf numFmtId="0" fontId="18" fillId="12" borderId="51" applyAlignment="1" pivotButton="0" quotePrefix="0" xfId="0">
      <alignment horizontal="center"/>
    </xf>
    <xf numFmtId="0" fontId="18" fillId="12" borderId="52" applyAlignment="1" pivotButton="0" quotePrefix="0" xfId="0">
      <alignment horizontal="center"/>
    </xf>
    <xf numFmtId="0" fontId="18" fillId="12" borderId="53" applyAlignment="1" pivotButton="0" quotePrefix="0" xfId="0">
      <alignment horizontal="center"/>
    </xf>
    <xf numFmtId="0" fontId="19" fillId="11" borderId="22" applyAlignment="1" pivotButton="0" quotePrefix="0" xfId="0">
      <alignment horizontal="center"/>
    </xf>
    <xf numFmtId="0" fontId="60" fillId="0" borderId="65" applyAlignment="1" pivotButton="0" quotePrefix="0" xfId="0">
      <alignment horizontal="center" vertical="center" wrapText="1"/>
    </xf>
    <xf numFmtId="0" fontId="60" fillId="0" borderId="21" applyAlignment="1" pivotButton="0" quotePrefix="0" xfId="0">
      <alignment horizontal="center" vertical="center" wrapText="1"/>
    </xf>
    <xf numFmtId="0" fontId="60" fillId="0" borderId="66" applyAlignment="1" pivotButton="0" quotePrefix="0" xfId="0">
      <alignment horizontal="center" vertical="center" wrapText="1"/>
    </xf>
    <xf numFmtId="0" fontId="60" fillId="0" borderId="37" applyAlignment="1" pivotButton="0" quotePrefix="0" xfId="0">
      <alignment horizontal="center" vertical="center" wrapText="1"/>
    </xf>
    <xf numFmtId="0" fontId="60" fillId="0" borderId="38" applyAlignment="1" pivotButton="0" quotePrefix="0" xfId="0">
      <alignment horizontal="center" vertical="center" wrapText="1"/>
    </xf>
    <xf numFmtId="0" fontId="60" fillId="0" borderId="7" applyAlignment="1" pivotButton="0" quotePrefix="0" xfId="0">
      <alignment horizontal="center" vertical="center" wrapText="1"/>
    </xf>
    <xf numFmtId="0" fontId="60" fillId="0" borderId="62" applyAlignment="1" pivotButton="0" quotePrefix="0" xfId="0">
      <alignment horizontal="center" vertical="center" wrapText="1"/>
    </xf>
    <xf numFmtId="0" fontId="60" fillId="0" borderId="63" applyAlignment="1" pivotButton="0" quotePrefix="0" xfId="0">
      <alignment horizontal="center" vertical="center" wrapText="1"/>
    </xf>
    <xf numFmtId="0" fontId="60" fillId="0" borderId="64" applyAlignment="1" pivotButton="0" quotePrefix="0" xfId="0">
      <alignment horizontal="center" vertical="center" wrapText="1"/>
    </xf>
    <xf numFmtId="0" fontId="26" fillId="0" borderId="0" applyAlignment="1" pivotButton="0" quotePrefix="0" xfId="0">
      <alignment horizontal="center" vertical="center"/>
    </xf>
    <xf numFmtId="0" fontId="6" fillId="0" borderId="0" applyAlignment="1" pivotButton="0" quotePrefix="0" xfId="0">
      <alignment horizontal="center" vertical="center"/>
    </xf>
    <xf numFmtId="0" fontId="19" fillId="11" borderId="10" applyAlignment="1" pivotButton="0" quotePrefix="0" xfId="0">
      <alignment horizontal="center" vertical="center" wrapText="1"/>
    </xf>
    <xf numFmtId="0" fontId="19" fillId="11" borderId="11" applyAlignment="1" pivotButton="0" quotePrefix="0" xfId="0">
      <alignment horizontal="center" vertical="center" wrapText="1"/>
    </xf>
    <xf numFmtId="0" fontId="6" fillId="0" borderId="10" applyAlignment="1" pivotButton="0" quotePrefix="0" xfId="0">
      <alignment horizontal="center" vertical="center"/>
    </xf>
    <xf numFmtId="0" fontId="6" fillId="0" borderId="12" applyAlignment="1" pivotButton="0" quotePrefix="0" xfId="0">
      <alignment horizontal="center" vertical="center"/>
    </xf>
    <xf numFmtId="0" fontId="6" fillId="0" borderId="13" applyAlignment="1" pivotButton="0" quotePrefix="0" xfId="0">
      <alignment horizontal="center" vertical="center"/>
    </xf>
    <xf numFmtId="0" fontId="49" fillId="0" borderId="10" applyAlignment="1" pivotButton="0" quotePrefix="0" xfId="0">
      <alignment horizontal="center" vertical="center" wrapText="1"/>
    </xf>
    <xf numFmtId="0" fontId="49" fillId="0" borderId="12" applyAlignment="1" pivotButton="0" quotePrefix="0" xfId="0">
      <alignment horizontal="center" vertical="center" wrapText="1"/>
    </xf>
    <xf numFmtId="0" fontId="49" fillId="0" borderId="13" applyAlignment="1" pivotButton="0" quotePrefix="0" xfId="0">
      <alignment horizontal="center" vertical="center" wrapText="1"/>
    </xf>
    <xf numFmtId="0" fontId="4" fillId="8" borderId="8" applyAlignment="1" pivotButton="0" quotePrefix="0" xfId="0">
      <alignment horizontal="center"/>
    </xf>
    <xf numFmtId="0" fontId="4" fillId="8" borderId="8" applyAlignment="1" pivotButton="0" quotePrefix="0" xfId="0">
      <alignment horizontal="center" wrapText="1"/>
    </xf>
    <xf numFmtId="0" fontId="26" fillId="2" borderId="8" applyAlignment="1" pivotButton="0" quotePrefix="0" xfId="0">
      <alignment horizontal="center" vertical="center"/>
    </xf>
    <xf numFmtId="0" fontId="6" fillId="9" borderId="8" applyAlignment="1" pivotButton="0" quotePrefix="0" xfId="0">
      <alignment horizontal="justify" vertical="center" wrapText="1"/>
    </xf>
    <xf numFmtId="0" fontId="19" fillId="8" borderId="8" applyAlignment="1" pivotButton="0" quotePrefix="0" xfId="0">
      <alignment horizontal="center"/>
    </xf>
    <xf numFmtId="0" fontId="26" fillId="2" borderId="8" applyAlignment="1" pivotButton="0" quotePrefix="0" xfId="0">
      <alignment horizontal="center" vertical="center" wrapText="1"/>
    </xf>
    <xf numFmtId="0" fontId="26" fillId="2" borderId="8" applyAlignment="1" pivotButton="0" quotePrefix="0" xfId="0">
      <alignment horizontal="center" wrapText="1"/>
    </xf>
    <xf numFmtId="0" fontId="53" fillId="2" borderId="0" applyAlignment="1" pivotButton="0" quotePrefix="0" xfId="0">
      <alignment horizontal="center" vertical="center" wrapText="1"/>
    </xf>
    <xf numFmtId="0" fontId="6" fillId="2" borderId="8"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6" fillId="2" borderId="8" applyAlignment="1" pivotButton="0" quotePrefix="0" xfId="0">
      <alignment horizontal="justify" vertical="center" wrapText="1"/>
    </xf>
    <xf numFmtId="0" fontId="4" fillId="8" borderId="8" applyAlignment="1" pivotButton="0" quotePrefix="0" xfId="0">
      <alignment horizontal="center" vertical="center" wrapText="1"/>
    </xf>
    <xf numFmtId="0" fontId="26" fillId="2" borderId="37" applyAlignment="1" pivotButton="0" quotePrefix="0" xfId="0">
      <alignment horizontal="center" wrapText="1"/>
    </xf>
    <xf numFmtId="0" fontId="26" fillId="2" borderId="38" applyAlignment="1" pivotButton="0" quotePrefix="0" xfId="0">
      <alignment horizontal="center" wrapText="1"/>
    </xf>
    <xf numFmtId="0" fontId="26" fillId="2" borderId="7" applyAlignment="1" pivotButton="0" quotePrefix="0" xfId="0">
      <alignment horizontal="center" wrapText="1"/>
    </xf>
    <xf numFmtId="0" fontId="26" fillId="2" borderId="0" applyAlignment="1" pivotButton="0" quotePrefix="0" xfId="0">
      <alignment horizontal="center" vertical="center" textRotation="90" wrapText="1"/>
    </xf>
    <xf numFmtId="0" fontId="26" fillId="2" borderId="0" applyAlignment="1" pivotButton="0" quotePrefix="0" xfId="0">
      <alignment horizontal="center" vertical="center" textRotation="90"/>
    </xf>
    <xf numFmtId="0" fontId="4" fillId="11" borderId="37" applyAlignment="1" pivotButton="0" quotePrefix="0" xfId="0">
      <alignment horizontal="center" vertical="center"/>
    </xf>
    <xf numFmtId="0" fontId="4" fillId="11" borderId="7" applyAlignment="1" pivotButton="0" quotePrefix="0" xfId="0">
      <alignment horizontal="center" vertical="center"/>
    </xf>
    <xf numFmtId="0" fontId="26" fillId="2" borderId="0" applyAlignment="1" pivotButton="0" quotePrefix="0" xfId="0">
      <alignment horizontal="center" vertical="center"/>
    </xf>
    <xf numFmtId="0" fontId="6" fillId="2" borderId="8" applyAlignment="1" pivotButton="0" quotePrefix="0" xfId="0">
      <alignment horizontal="center" vertical="center"/>
    </xf>
    <xf numFmtId="0" fontId="6" fillId="2" borderId="36" applyAlignment="1" pivotButton="0" quotePrefix="0" xfId="0">
      <alignment horizontal="center" vertical="center"/>
    </xf>
    <xf numFmtId="0" fontId="6" fillId="2" borderId="39" applyAlignment="1" pivotButton="0" quotePrefix="0" xfId="0">
      <alignment horizontal="center" vertical="center"/>
    </xf>
    <xf numFmtId="0" fontId="6" fillId="2" borderId="33" applyAlignment="1" pivotButton="0" quotePrefix="0" xfId="0">
      <alignment horizontal="center" vertical="center"/>
    </xf>
    <xf numFmtId="0" fontId="26" fillId="0" borderId="37" applyAlignment="1" pivotButton="0" quotePrefix="0" xfId="0">
      <alignment horizontal="center" vertical="center"/>
    </xf>
    <xf numFmtId="0" fontId="26" fillId="0" borderId="38" applyAlignment="1" pivotButton="0" quotePrefix="0" xfId="0">
      <alignment horizontal="center" vertical="center"/>
    </xf>
    <xf numFmtId="0" fontId="26"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6" fillId="2" borderId="8" applyAlignment="1" pivotButton="0" quotePrefix="0" xfId="0">
      <alignment horizontal="left" vertical="center"/>
    </xf>
    <xf numFmtId="0" fontId="4" fillId="11" borderId="38" applyAlignment="1" pivotButton="0" quotePrefix="0" xfId="0">
      <alignment horizontal="center" vertical="center"/>
    </xf>
    <xf numFmtId="0" fontId="23" fillId="0" borderId="36" applyAlignment="1" pivotButton="0" quotePrefix="0" xfId="0">
      <alignment horizontal="center" vertical="top" wrapText="1"/>
    </xf>
    <xf numFmtId="0" fontId="23" fillId="0" borderId="39" applyAlignment="1" pivotButton="0" quotePrefix="0" xfId="0">
      <alignment horizontal="center" vertical="top" wrapText="1"/>
    </xf>
    <xf numFmtId="0" fontId="23" fillId="0" borderId="33" applyAlignment="1" pivotButton="0" quotePrefix="0" xfId="0">
      <alignment horizontal="center" vertical="top" wrapText="1"/>
    </xf>
    <xf numFmtId="0" fontId="4" fillId="11" borderId="29" applyAlignment="1" pivotButton="0" quotePrefix="0" xfId="0">
      <alignment horizontal="center" vertical="center"/>
    </xf>
    <xf numFmtId="0" fontId="4" fillId="11" borderId="8" applyAlignment="1" pivotButton="0" quotePrefix="0" xfId="0">
      <alignment horizontal="center" vertical="center"/>
    </xf>
    <xf numFmtId="9" fontId="4" fillId="11" borderId="29" applyAlignment="1" pivotButton="0" quotePrefix="0" xfId="2">
      <alignment horizontal="center" vertical="center"/>
    </xf>
    <xf numFmtId="9" fontId="4" fillId="11" borderId="8" applyAlignment="1" pivotButton="0" quotePrefix="0" xfId="2">
      <alignment horizontal="center" vertical="center"/>
    </xf>
    <xf numFmtId="0" fontId="48" fillId="25" borderId="0" applyAlignment="1" pivotButton="0" quotePrefix="0" xfId="0">
      <alignment horizontal="right" wrapText="1" indent="50"/>
    </xf>
    <xf numFmtId="0" fontId="26" fillId="12" borderId="30" applyAlignment="1" pivotButton="0" quotePrefix="0" xfId="0">
      <alignment horizontal="center" vertical="center" wrapText="1"/>
    </xf>
    <xf numFmtId="0" fontId="26" fillId="12" borderId="24" applyAlignment="1" pivotButton="0" quotePrefix="0" xfId="0">
      <alignment horizontal="center" vertical="center" wrapText="1"/>
    </xf>
    <xf numFmtId="0" fontId="26" fillId="12" borderId="27" applyAlignment="1" pivotButton="0" quotePrefix="0" xfId="0">
      <alignment horizontal="center" vertical="center" wrapText="1"/>
    </xf>
    <xf numFmtId="0" fontId="26" fillId="12" borderId="28" applyAlignment="1" pivotButton="0" quotePrefix="0" xfId="0">
      <alignment horizontal="center" vertical="center" wrapText="1"/>
    </xf>
    <xf numFmtId="0" fontId="26" fillId="12" borderId="29" applyAlignment="1" pivotButton="0" quotePrefix="0" xfId="0">
      <alignment horizontal="center" vertical="center" wrapText="1"/>
    </xf>
    <xf numFmtId="0" fontId="26" fillId="12" borderId="23" applyAlignment="1" pivotButton="0" quotePrefix="0" xfId="0">
      <alignment horizontal="center" vertical="center" wrapText="1"/>
    </xf>
    <xf numFmtId="0" fontId="26" fillId="12" borderId="8" applyAlignment="1" pivotButton="0" quotePrefix="0" xfId="0">
      <alignment horizontal="center" vertical="center" wrapText="1"/>
    </xf>
    <xf numFmtId="0" fontId="4" fillId="11" borderId="29" applyAlignment="1" pivotButton="0" quotePrefix="0" xfId="0">
      <alignment horizontal="center"/>
    </xf>
    <xf numFmtId="0" fontId="45" fillId="11" borderId="70" applyAlignment="1" pivotButton="0" quotePrefix="0" xfId="0">
      <alignment horizontal="center" vertical="center" wrapText="1"/>
    </xf>
    <xf numFmtId="0" fontId="45" fillId="11" borderId="33" applyAlignment="1" pivotButton="0" quotePrefix="0" xfId="0">
      <alignment horizontal="center" vertical="center" wrapText="1"/>
    </xf>
    <xf numFmtId="14" fontId="6" fillId="2" borderId="4" applyAlignment="1" pivotButton="0" quotePrefix="0" xfId="0">
      <alignment horizontal="center" vertical="center" wrapText="1"/>
    </xf>
    <xf numFmtId="14" fontId="6" fillId="2" borderId="56" applyAlignment="1" pivotButton="0" quotePrefix="0" xfId="0">
      <alignment horizontal="center" vertical="center" wrapText="1"/>
    </xf>
    <xf numFmtId="14" fontId="6" fillId="2" borderId="6" applyAlignment="1" pivotButton="0" quotePrefix="0" xfId="0">
      <alignment horizontal="center" vertical="center" wrapText="1"/>
    </xf>
    <xf numFmtId="0" fontId="6" fillId="2" borderId="4" applyAlignment="1" pivotButton="0" quotePrefix="0" xfId="0">
      <alignment horizontal="justify" vertical="center" wrapText="1"/>
    </xf>
    <xf numFmtId="0" fontId="6" fillId="2" borderId="56" applyAlignment="1" pivotButton="0" quotePrefix="0" xfId="0">
      <alignment horizontal="justify" vertical="center" wrapText="1"/>
    </xf>
    <xf numFmtId="0" fontId="6" fillId="2" borderId="6" applyAlignment="1" pivotButton="0" quotePrefix="0" xfId="0">
      <alignment horizontal="justify" vertical="center" wrapText="1"/>
    </xf>
    <xf numFmtId="0" fontId="6" fillId="2" borderId="4" applyAlignment="1" pivotButton="0" quotePrefix="0" xfId="0">
      <alignment horizontal="center" vertical="center" wrapText="1"/>
    </xf>
    <xf numFmtId="0" fontId="6" fillId="2" borderId="56" applyAlignment="1" pivotButton="0" quotePrefix="0" xfId="0">
      <alignment horizontal="center" vertical="center" wrapText="1"/>
    </xf>
    <xf numFmtId="0" fontId="6" fillId="2" borderId="6" applyAlignment="1" pivotButton="0" quotePrefix="0" xfId="0">
      <alignment horizontal="center" vertical="center" wrapText="1"/>
    </xf>
    <xf numFmtId="0" fontId="6" fillId="2" borderId="1" applyAlignment="1" pivotButton="0" quotePrefix="0" xfId="0">
      <alignment horizontal="center" vertical="center" wrapText="1"/>
    </xf>
    <xf numFmtId="14" fontId="6" fillId="2" borderId="1" applyAlignment="1" pivotButton="0" quotePrefix="0" xfId="0">
      <alignment horizontal="center" vertical="center" wrapText="1"/>
    </xf>
    <xf numFmtId="0" fontId="6" fillId="2" borderId="2" applyAlignment="1" pivotButton="0" quotePrefix="0" xfId="0">
      <alignment horizontal="center" vertical="center" wrapText="1"/>
    </xf>
    <xf numFmtId="0" fontId="6" fillId="2" borderId="40" applyAlignment="1" pivotButton="0" quotePrefix="0" xfId="0">
      <alignment horizontal="justify" vertical="center" wrapText="1"/>
    </xf>
    <xf numFmtId="0" fontId="6" fillId="2" borderId="49" applyAlignment="1" pivotButton="0" quotePrefix="0" xfId="0">
      <alignment horizontal="justify" vertical="center" wrapText="1"/>
    </xf>
    <xf numFmtId="0" fontId="6" fillId="2" borderId="42" applyAlignment="1" pivotButton="0" quotePrefix="0" xfId="0">
      <alignment horizontal="justify" vertical="center" wrapText="1"/>
    </xf>
    <xf numFmtId="14" fontId="6" fillId="2" borderId="8" applyAlignment="1" pivotButton="0" quotePrefix="0" xfId="0">
      <alignment horizontal="center" vertical="center" wrapText="1"/>
    </xf>
    <xf numFmtId="14" fontId="6" fillId="2" borderId="61" applyAlignment="1" pivotButton="0" quotePrefix="0" xfId="0">
      <alignment horizontal="center" vertical="center" wrapText="1"/>
    </xf>
    <xf numFmtId="0" fontId="6" fillId="2" borderId="69" applyAlignment="1" pivotButton="0" quotePrefix="0" xfId="0">
      <alignment horizontal="justify" vertical="center" wrapText="1"/>
    </xf>
    <xf numFmtId="0" fontId="6" fillId="2" borderId="61" applyAlignment="1" pivotButton="0" quotePrefix="0" xfId="0">
      <alignment horizontal="justify" vertical="center" wrapText="1"/>
    </xf>
    <xf numFmtId="0" fontId="6" fillId="2" borderId="61" applyAlignment="1" pivotButton="0" quotePrefix="0" xfId="0">
      <alignment horizontal="center" vertical="center" wrapText="1"/>
    </xf>
    <xf numFmtId="9" fontId="6" fillId="2" borderId="1" applyAlignment="1" pivotButton="0" quotePrefix="0" xfId="0">
      <alignment horizontal="center" vertical="center" wrapText="1"/>
    </xf>
    <xf numFmtId="9" fontId="6" fillId="2" borderId="6" applyAlignment="1" pivotButton="0" quotePrefix="0" xfId="0">
      <alignment horizontal="center" vertical="center" wrapText="1"/>
    </xf>
    <xf numFmtId="0" fontId="6" fillId="2" borderId="1" applyAlignment="1" pivotButton="0" quotePrefix="0" xfId="0">
      <alignment horizontal="justify" vertical="center" wrapText="1"/>
    </xf>
    <xf numFmtId="9" fontId="6" fillId="2" borderId="1" applyAlignment="1" pivotButton="0" quotePrefix="0" xfId="2">
      <alignment horizontal="center" vertical="center" wrapText="1"/>
    </xf>
    <xf numFmtId="0" fontId="28" fillId="2" borderId="1" applyAlignment="1" pivotButton="0" quotePrefix="0" xfId="0">
      <alignment horizontal="center" vertical="center" wrapText="1"/>
    </xf>
    <xf numFmtId="0" fontId="28" fillId="2" borderId="6" applyAlignment="1" pivotButton="0" quotePrefix="0" xfId="0">
      <alignment horizontal="center" vertical="center" wrapText="1"/>
    </xf>
    <xf numFmtId="14" fontId="6" fillId="2" borderId="1" applyAlignment="1" pivotButton="0" quotePrefix="0" xfId="0">
      <alignment horizontal="center" vertical="center"/>
    </xf>
    <xf numFmtId="0" fontId="26" fillId="2" borderId="1" applyAlignment="1" pivotButton="0" quotePrefix="0" xfId="0">
      <alignment horizontal="center" vertical="center" wrapText="1"/>
    </xf>
    <xf numFmtId="0" fontId="31" fillId="2" borderId="41" applyAlignment="1" pivotButton="0" quotePrefix="0" xfId="0">
      <alignment horizontal="justify" vertical="center" wrapText="1"/>
    </xf>
    <xf numFmtId="0" fontId="31" fillId="2" borderId="50" applyAlignment="1" pivotButton="0" quotePrefix="0" xfId="0">
      <alignment horizontal="justify" vertical="center" wrapText="1"/>
    </xf>
    <xf numFmtId="0" fontId="31" fillId="2" borderId="43" applyAlignment="1" pivotButton="0" quotePrefix="0" xfId="0">
      <alignment horizontal="justify" vertical="center" wrapText="1"/>
    </xf>
    <xf numFmtId="1" fontId="6" fillId="2" borderId="4" applyAlignment="1" pivotButton="0" quotePrefix="0" xfId="0">
      <alignment horizontal="center" vertical="center" wrapText="1"/>
    </xf>
    <xf numFmtId="1" fontId="6" fillId="2" borderId="56" applyAlignment="1" pivotButton="0" quotePrefix="0" xfId="0">
      <alignment horizontal="center" vertical="center" wrapText="1"/>
    </xf>
    <xf numFmtId="1" fontId="6" fillId="2" borderId="6" applyAlignment="1" pivotButton="0" quotePrefix="0" xfId="0">
      <alignment horizontal="center" vertical="center" wrapText="1"/>
    </xf>
    <xf numFmtId="0" fontId="26" fillId="15" borderId="1" applyAlignment="1" pivotButton="0" quotePrefix="0" xfId="0">
      <alignment horizontal="center" vertical="center" wrapText="1"/>
    </xf>
    <xf numFmtId="1" fontId="6" fillId="2" borderId="1" applyAlignment="1" pivotButton="0" quotePrefix="0" xfId="0">
      <alignment horizontal="center" vertical="center" wrapText="1"/>
    </xf>
    <xf numFmtId="0" fontId="19" fillId="21" borderId="45" applyAlignment="1" pivotButton="0" quotePrefix="0" xfId="0">
      <alignment horizontal="center" vertical="center"/>
    </xf>
    <xf numFmtId="0" fontId="19" fillId="21" borderId="46" applyAlignment="1" pivotButton="0" quotePrefix="0" xfId="0">
      <alignment horizontal="center" vertical="center"/>
    </xf>
    <xf numFmtId="0" fontId="19" fillId="21" borderId="71" applyAlignment="1" pivotButton="0" quotePrefix="0" xfId="0">
      <alignment horizontal="center" vertical="center"/>
    </xf>
    <xf numFmtId="0" fontId="19" fillId="21" borderId="44" applyAlignment="1" pivotButton="0" quotePrefix="0" xfId="0">
      <alignment horizontal="center" vertical="center"/>
    </xf>
    <xf numFmtId="0" fontId="19" fillId="21" borderId="5" applyAlignment="1" pivotButton="0" quotePrefix="0" xfId="0">
      <alignment horizontal="center" vertical="center"/>
    </xf>
    <xf numFmtId="0" fontId="19" fillId="11" borderId="2" applyAlignment="1" pivotButton="0" quotePrefix="0" xfId="0">
      <alignment horizontal="center" vertical="center" wrapText="1"/>
    </xf>
    <xf numFmtId="0" fontId="19" fillId="11" borderId="3" applyAlignment="1" pivotButton="0" quotePrefix="0" xfId="0">
      <alignment horizontal="center" vertical="center" wrapText="1"/>
    </xf>
    <xf numFmtId="0" fontId="19" fillId="21" borderId="2" applyAlignment="1" pivotButton="0" quotePrefix="0" xfId="0">
      <alignment horizontal="center" vertical="center"/>
    </xf>
    <xf numFmtId="9" fontId="6" fillId="2" borderId="41" applyAlignment="1" pivotButton="0" quotePrefix="0" xfId="0">
      <alignment horizontal="center" vertical="center" wrapText="1"/>
    </xf>
    <xf numFmtId="9" fontId="6" fillId="2" borderId="50" applyAlignment="1" pivotButton="0" quotePrefix="0" xfId="0">
      <alignment horizontal="center" vertical="center" wrapText="1"/>
    </xf>
    <xf numFmtId="9" fontId="6" fillId="2" borderId="43" applyAlignment="1" pivotButton="0" quotePrefix="0" xfId="0">
      <alignment horizontal="center" vertical="center" wrapText="1"/>
    </xf>
    <xf numFmtId="0" fontId="28" fillId="2" borderId="4" applyAlignment="1" pivotButton="0" quotePrefix="0" xfId="0">
      <alignment horizontal="center" vertical="center" wrapText="1"/>
    </xf>
    <xf numFmtId="0" fontId="28" fillId="2" borderId="56" applyAlignment="1" pivotButton="0" quotePrefix="0" xfId="0">
      <alignment horizontal="center" vertical="center" wrapText="1"/>
    </xf>
    <xf numFmtId="9" fontId="6" fillId="2" borderId="4" applyAlignment="1" pivotButton="0" quotePrefix="0" xfId="0">
      <alignment horizontal="center" vertical="center" wrapText="1"/>
    </xf>
    <xf numFmtId="9" fontId="6" fillId="2" borderId="56" applyAlignment="1" pivotButton="0" quotePrefix="0" xfId="0">
      <alignment horizontal="center" vertical="center" wrapText="1"/>
    </xf>
    <xf numFmtId="9" fontId="6" fillId="2" borderId="3" applyAlignment="1" pivotButton="0" quotePrefix="0" xfId="0">
      <alignment horizontal="center" vertical="center" wrapText="1"/>
    </xf>
    <xf numFmtId="0" fontId="6" fillId="2" borderId="3" applyAlignment="1" pivotButton="0" quotePrefix="0" xfId="0">
      <alignment horizontal="center" vertical="center" wrapText="1"/>
    </xf>
    <xf numFmtId="0" fontId="60" fillId="0" borderId="0" applyAlignment="1" pivotButton="0" quotePrefix="0" xfId="0">
      <alignment horizontal="center" vertical="center" wrapText="1"/>
    </xf>
    <xf numFmtId="0" fontId="60" fillId="0" borderId="31" applyAlignment="1" pivotButton="0" quotePrefix="0" xfId="0">
      <alignment horizontal="center" vertical="center" wrapText="1"/>
    </xf>
    <xf numFmtId="9" fontId="6" fillId="2" borderId="4" applyAlignment="1" pivotButton="0" quotePrefix="0" xfId="2">
      <alignment horizontal="center" vertical="center" wrapText="1"/>
    </xf>
    <xf numFmtId="9" fontId="6" fillId="2" borderId="56" applyAlignment="1" pivotButton="0" quotePrefix="0" xfId="2">
      <alignment horizontal="center" vertical="center" wrapText="1"/>
    </xf>
    <xf numFmtId="9" fontId="6" fillId="2" borderId="6" applyAlignment="1" pivotButton="0" quotePrefix="0" xfId="2">
      <alignment horizontal="center" vertical="center" wrapText="1"/>
    </xf>
    <xf numFmtId="14" fontId="6" fillId="2" borderId="4" applyAlignment="1" pivotButton="0" quotePrefix="0" xfId="0">
      <alignment horizontal="center" vertical="center"/>
    </xf>
    <xf numFmtId="14" fontId="6" fillId="2" borderId="56" applyAlignment="1" pivotButton="0" quotePrefix="0" xfId="0">
      <alignment horizontal="center" vertical="center"/>
    </xf>
    <xf numFmtId="14" fontId="6" fillId="2" borderId="6" applyAlignment="1" pivotButton="0" quotePrefix="0" xfId="0">
      <alignment horizontal="center" vertical="center"/>
    </xf>
    <xf numFmtId="0" fontId="6" fillId="0" borderId="4" applyAlignment="1" pivotButton="0" quotePrefix="0" xfId="0">
      <alignment horizontal="center" vertical="center" wrapText="1"/>
    </xf>
    <xf numFmtId="0" fontId="6" fillId="0" borderId="6" applyAlignment="1" pivotButton="0" quotePrefix="0" xfId="0">
      <alignment horizontal="center" vertical="center" wrapText="1"/>
    </xf>
    <xf numFmtId="0" fontId="48" fillId="26" borderId="0" applyAlignment="1" pivotButton="0" quotePrefix="0" xfId="0">
      <alignment horizontal="right" wrapText="1" indent="13"/>
    </xf>
    <xf numFmtId="0" fontId="19" fillId="11" borderId="1" applyAlignment="1" pivotButton="0" quotePrefix="0" xfId="0">
      <alignment horizontal="center" vertical="center"/>
    </xf>
    <xf numFmtId="0" fontId="19" fillId="11" borderId="2" applyAlignment="1" pivotButton="0" quotePrefix="0" xfId="0">
      <alignment horizontal="center" vertical="center"/>
    </xf>
    <xf numFmtId="0" fontId="19" fillId="11" borderId="5" applyAlignment="1" pivotButton="0" quotePrefix="0" xfId="0">
      <alignment horizontal="center" vertical="center"/>
    </xf>
    <xf numFmtId="0" fontId="19" fillId="11" borderId="3" applyAlignment="1" pivotButton="0" quotePrefix="0" xfId="0">
      <alignment horizontal="center" vertical="center"/>
    </xf>
    <xf numFmtId="0" fontId="26" fillId="15" borderId="4" applyAlignment="1" pivotButton="0" quotePrefix="0" xfId="0">
      <alignment horizontal="center" vertical="center" wrapText="1"/>
    </xf>
    <xf numFmtId="0" fontId="26" fillId="15" borderId="56" applyAlignment="1" pivotButton="0" quotePrefix="0" xfId="0">
      <alignment horizontal="center" vertical="center" wrapText="1"/>
    </xf>
    <xf numFmtId="0" fontId="26" fillId="15" borderId="6" applyAlignment="1" pivotButton="0" quotePrefix="0" xfId="0">
      <alignment horizontal="center" vertical="center" wrapText="1"/>
    </xf>
    <xf numFmtId="0" fontId="18" fillId="12" borderId="37" applyAlignment="1" pivotButton="0" quotePrefix="0" xfId="0">
      <alignment horizontal="center" vertical="center" wrapText="1"/>
    </xf>
    <xf numFmtId="0" fontId="18" fillId="12" borderId="38" applyAlignment="1" pivotButton="0" quotePrefix="0" xfId="0">
      <alignment horizontal="center" vertical="center" wrapText="1"/>
    </xf>
    <xf numFmtId="0" fontId="18" fillId="12" borderId="7" applyAlignment="1" pivotButton="0" quotePrefix="0" xfId="0">
      <alignment horizontal="center" vertical="center" wrapText="1"/>
    </xf>
    <xf numFmtId="0" fontId="2" fillId="11" borderId="1" applyAlignment="1" pivotButton="0" quotePrefix="0" xfId="0">
      <alignment vertical="center" wrapText="1"/>
    </xf>
    <xf numFmtId="0" fontId="11" fillId="20" borderId="2" applyAlignment="1" pivotButton="0" quotePrefix="0" xfId="0">
      <alignment horizontal="center" vertical="center" wrapText="1"/>
    </xf>
    <xf numFmtId="0" fontId="11" fillId="20" borderId="3" applyAlignment="1" pivotButton="0" quotePrefix="0" xfId="0">
      <alignment horizontal="center" vertical="center" wrapText="1"/>
    </xf>
    <xf numFmtId="1" fontId="10" fillId="0" borderId="1" applyAlignment="1" pivotButton="0" quotePrefix="0" xfId="0">
      <alignment horizontal="center" vertical="center" wrapText="1"/>
    </xf>
    <xf numFmtId="0" fontId="10" fillId="0" borderId="1" applyAlignment="1" pivotButton="0" quotePrefix="0" xfId="0">
      <alignment horizontal="left" vertical="center" wrapText="1"/>
    </xf>
    <xf numFmtId="1" fontId="13" fillId="11" borderId="2" applyAlignment="1" pivotButton="0" quotePrefix="0" xfId="0">
      <alignment horizontal="center" vertical="center" wrapText="1"/>
    </xf>
    <xf numFmtId="1" fontId="13" fillId="11" borderId="3" applyAlignment="1" pivotButton="0" quotePrefix="0" xfId="0">
      <alignment horizontal="center" vertical="center" wrapText="1"/>
    </xf>
    <xf numFmtId="1" fontId="10" fillId="0" borderId="40" applyAlignment="1" pivotButton="0" quotePrefix="0" xfId="0">
      <alignment horizontal="center" vertical="center" wrapText="1"/>
    </xf>
    <xf numFmtId="1" fontId="10" fillId="0" borderId="41" applyAlignment="1" pivotButton="0" quotePrefix="0" xfId="0">
      <alignment horizontal="center" vertical="center" wrapText="1"/>
    </xf>
    <xf numFmtId="1" fontId="10" fillId="0" borderId="49" applyAlignment="1" pivotButton="0" quotePrefix="0" xfId="0">
      <alignment horizontal="center" vertical="center" wrapText="1"/>
    </xf>
    <xf numFmtId="1" fontId="10" fillId="0" borderId="50" applyAlignment="1" pivotButton="0" quotePrefix="0" xfId="0">
      <alignment horizontal="center" vertical="center" wrapText="1"/>
    </xf>
    <xf numFmtId="1" fontId="10" fillId="0" borderId="42" applyAlignment="1" pivotButton="0" quotePrefix="0" xfId="0">
      <alignment horizontal="center" vertical="center" wrapText="1"/>
    </xf>
    <xf numFmtId="1" fontId="10" fillId="0" borderId="43" applyAlignment="1" pivotButton="0" quotePrefix="0" xfId="0">
      <alignment horizontal="center" vertical="center" wrapText="1"/>
    </xf>
    <xf numFmtId="0" fontId="11" fillId="6" borderId="1" applyAlignment="1" pivotButton="0" quotePrefix="0" xfId="0">
      <alignment horizontal="center" vertical="center" wrapText="1"/>
    </xf>
    <xf numFmtId="0" fontId="11" fillId="6" borderId="2" applyAlignment="1" pivotButton="0" quotePrefix="0" xfId="0">
      <alignment horizontal="center" vertical="center" wrapText="1"/>
    </xf>
    <xf numFmtId="0" fontId="11" fillId="6" borderId="3" applyAlignment="1" pivotButton="0" quotePrefix="0" xfId="0">
      <alignment horizontal="center" vertical="center" wrapText="1"/>
    </xf>
    <xf numFmtId="0" fontId="2" fillId="11" borderId="40" applyAlignment="1" pivotButton="0" quotePrefix="0" xfId="0">
      <alignment horizontal="center" vertical="center" wrapText="1"/>
    </xf>
    <xf numFmtId="0" fontId="2" fillId="11" borderId="41" applyAlignment="1" pivotButton="0" quotePrefix="0" xfId="0">
      <alignment horizontal="center" vertical="center" wrapText="1"/>
    </xf>
    <xf numFmtId="0" fontId="2" fillId="11" borderId="42" applyAlignment="1" pivotButton="0" quotePrefix="0" xfId="0">
      <alignment horizontal="center" vertical="center" wrapText="1"/>
    </xf>
    <xf numFmtId="0" fontId="2" fillId="11" borderId="43" applyAlignment="1" pivotButton="0" quotePrefix="0" xfId="0">
      <alignment horizontal="center" vertical="center" wrapText="1"/>
    </xf>
    <xf numFmtId="0" fontId="2" fillId="11" borderId="4" applyAlignment="1" pivotButton="0" quotePrefix="0" xfId="0">
      <alignment horizontal="center" vertical="center" wrapText="1"/>
    </xf>
    <xf numFmtId="0" fontId="2" fillId="11" borderId="6" applyAlignment="1" pivotButton="0" quotePrefix="0" xfId="0">
      <alignment horizontal="center" vertical="center" wrapText="1"/>
    </xf>
    <xf numFmtId="0" fontId="9" fillId="11" borderId="4" applyAlignment="1" pivotButton="0" quotePrefix="0" xfId="0">
      <alignment horizontal="right" vertical="center" wrapText="1"/>
    </xf>
    <xf numFmtId="0" fontId="9" fillId="11" borderId="6" applyAlignment="1" pivotButton="0" quotePrefix="0" xfId="0">
      <alignment wrapText="1"/>
    </xf>
    <xf numFmtId="0" fontId="40" fillId="25" borderId="0" applyAlignment="1" pivotButton="0" quotePrefix="0" xfId="0">
      <alignment horizontal="left" wrapText="1" indent="53"/>
    </xf>
    <xf numFmtId="0" fontId="48" fillId="25" borderId="0" applyAlignment="1" pivotButton="0" quotePrefix="0" xfId="0">
      <alignment horizontal="right" wrapText="1" indent="54"/>
    </xf>
    <xf numFmtId="0" fontId="13" fillId="11" borderId="1" applyAlignment="1" pivotButton="0" quotePrefix="0" xfId="0">
      <alignment horizontal="center" vertical="center" wrapText="1"/>
    </xf>
    <xf numFmtId="0" fontId="11" fillId="20" borderId="1" applyAlignment="1" pivotButton="0" quotePrefix="0" xfId="0">
      <alignment horizontal="center" vertical="center" wrapText="1"/>
    </xf>
    <xf numFmtId="0" fontId="8" fillId="11" borderId="1" applyAlignment="1" pivotButton="0" quotePrefix="0" xfId="0">
      <alignment horizontal="center"/>
    </xf>
    <xf numFmtId="0" fontId="6" fillId="2" borderId="78" applyAlignment="1" pivotButton="0" quotePrefix="0" xfId="0">
      <alignment horizontal="center" vertical="center" wrapText="1"/>
    </xf>
    <xf numFmtId="0" fontId="6" fillId="2" borderId="80" applyAlignment="1" pivotButton="0" quotePrefix="0" xfId="0">
      <alignment horizontal="center" vertical="center" wrapText="1"/>
    </xf>
    <xf numFmtId="14" fontId="6" fillId="2" borderId="78" applyAlignment="1" pivotButton="0" quotePrefix="0" xfId="0">
      <alignment horizontal="center" vertical="center" wrapText="1"/>
    </xf>
    <xf numFmtId="14" fontId="6" fillId="2" borderId="80" applyAlignment="1" pivotButton="0" quotePrefix="0" xfId="0">
      <alignment horizontal="center" vertical="center" wrapText="1"/>
    </xf>
    <xf numFmtId="0" fontId="6" fillId="2" borderId="78" applyAlignment="1" pivotButton="0" quotePrefix="0" xfId="0">
      <alignment horizontal="justify" vertical="center" wrapText="1"/>
    </xf>
    <xf numFmtId="0" fontId="6" fillId="2" borderId="80" applyAlignment="1" pivotButton="0" quotePrefix="0" xfId="0">
      <alignment horizontal="justify" vertical="center" wrapText="1"/>
    </xf>
    <xf numFmtId="14" fontId="6" fillId="2" borderId="79" applyAlignment="1" pivotButton="0" quotePrefix="0" xfId="0">
      <alignment horizontal="center" vertical="center" wrapText="1"/>
    </xf>
    <xf numFmtId="0" fontId="6" fillId="2" borderId="79" applyAlignment="1" pivotButton="0" quotePrefix="0" xfId="0">
      <alignment horizontal="center" vertical="center" wrapText="1"/>
    </xf>
    <xf numFmtId="0" fontId="6" fillId="2" borderId="79" applyAlignment="1" pivotButton="0" quotePrefix="0" xfId="0">
      <alignment horizontal="justify" vertical="center" wrapText="1"/>
    </xf>
    <xf numFmtId="0" fontId="40" fillId="25" borderId="54" applyAlignment="1" pivotButton="0" quotePrefix="0" xfId="0">
      <alignment horizontal="right" wrapText="1"/>
    </xf>
    <xf numFmtId="0" fontId="48" fillId="25" borderId="0" applyAlignment="1" pivotButton="0" quotePrefix="0" xfId="0">
      <alignment horizontal="right" wrapText="1" indent="4"/>
    </xf>
    <xf numFmtId="0" fontId="40" fillId="25" borderId="0" applyAlignment="1" pivotButton="0" quotePrefix="0" xfId="0">
      <alignment horizontal="right" wrapText="1"/>
    </xf>
    <xf numFmtId="0" fontId="6" fillId="2" borderId="72" applyAlignment="1" pivotButton="0" quotePrefix="0" xfId="0">
      <alignment horizontal="justify" vertical="center" wrapText="1"/>
    </xf>
    <xf numFmtId="0" fontId="6" fillId="2" borderId="72" applyAlignment="1" pivotButton="0" quotePrefix="0" xfId="0">
      <alignment horizontal="center" vertical="center" wrapText="1"/>
    </xf>
    <xf numFmtId="0" fontId="31" fillId="0" borderId="72" applyAlignment="1" pivotButton="0" quotePrefix="0" xfId="0">
      <alignment horizontal="center" vertical="center" wrapText="1"/>
    </xf>
    <xf numFmtId="0" fontId="6" fillId="0" borderId="72" applyAlignment="1" pivotButton="0" quotePrefix="0" xfId="0">
      <alignment horizontal="center" vertical="center" wrapText="1"/>
    </xf>
    <xf numFmtId="0" fontId="0" fillId="2" borderId="72" applyAlignment="1" pivotButton="0" quotePrefix="0" xfId="0">
      <alignment horizontal="center" vertical="center" wrapText="1"/>
    </xf>
    <xf numFmtId="0" fontId="19" fillId="21" borderId="1" applyAlignment="1" pivotButton="0" quotePrefix="0" xfId="0">
      <alignment horizontal="center" vertical="center"/>
    </xf>
    <xf numFmtId="0" fontId="18" fillId="10" borderId="8" applyAlignment="1" pivotButton="0" quotePrefix="0" xfId="0">
      <alignment horizontal="center" vertical="center" wrapText="1"/>
    </xf>
    <xf numFmtId="14" fontId="0" fillId="2" borderId="8" applyAlignment="1" pivotButton="0" quotePrefix="0" xfId="0">
      <alignment horizontal="center" vertical="center" wrapText="1"/>
    </xf>
    <xf numFmtId="14" fontId="0" fillId="2" borderId="36" applyAlignment="1" pivotButton="0" quotePrefix="0" xfId="0">
      <alignment horizontal="center" vertical="center" wrapText="1"/>
    </xf>
    <xf numFmtId="14" fontId="0" fillId="2" borderId="33" applyAlignment="1" pivotButton="0" quotePrefix="0" xfId="0">
      <alignment horizontal="center" vertical="center" wrapText="1"/>
    </xf>
    <xf numFmtId="14" fontId="6" fillId="2" borderId="72" applyAlignment="1" pivotButton="0" quotePrefix="0" xfId="0">
      <alignment horizontal="center" vertical="center" wrapText="1"/>
    </xf>
    <xf numFmtId="0" fontId="31" fillId="2" borderId="72" applyAlignment="1" pivotButton="0" quotePrefix="0" xfId="0">
      <alignment horizontal="justify" vertical="center" wrapText="1"/>
    </xf>
    <xf numFmtId="14" fontId="0" fillId="2" borderId="39" applyAlignment="1" pivotButton="0" quotePrefix="0" xfId="0">
      <alignment horizontal="center" vertical="center" wrapText="1"/>
    </xf>
    <xf numFmtId="0" fontId="0" fillId="2" borderId="41" applyAlignment="1" pivotButton="0" quotePrefix="0" xfId="0">
      <alignment horizontal="center" vertical="center" wrapText="1"/>
    </xf>
    <xf numFmtId="0" fontId="0" fillId="2" borderId="50" applyAlignment="1" pivotButton="0" quotePrefix="0" xfId="0">
      <alignment horizontal="center" vertical="center" wrapText="1"/>
    </xf>
    <xf numFmtId="0" fontId="0" fillId="2" borderId="73" applyAlignment="1" pivotButton="0" quotePrefix="0" xfId="0">
      <alignment horizontal="center" vertical="center" wrapText="1"/>
    </xf>
    <xf numFmtId="0" fontId="0" fillId="2" borderId="74" applyAlignment="1" pivotButton="0" quotePrefix="0" xfId="0">
      <alignment horizontal="center" vertical="center" wrapText="1"/>
    </xf>
    <xf numFmtId="0" fontId="0" fillId="2" borderId="75" applyAlignment="1" pivotButton="0" quotePrefix="0" xfId="0">
      <alignment horizontal="center" vertical="center" wrapText="1"/>
    </xf>
    <xf numFmtId="0" fontId="0" fillId="2" borderId="76" applyAlignment="1" pivotButton="0" quotePrefix="0" xfId="0">
      <alignment horizontal="center" vertical="center" wrapText="1"/>
    </xf>
    <xf numFmtId="0" fontId="0" fillId="2" borderId="77" applyAlignment="1" pivotButton="0" quotePrefix="0" xfId="0">
      <alignment horizontal="center" vertical="center" wrapText="1"/>
    </xf>
    <xf numFmtId="14" fontId="0" fillId="2" borderId="4" applyAlignment="1" pivotButton="0" quotePrefix="0" xfId="0">
      <alignment horizontal="center" vertical="center"/>
    </xf>
    <xf numFmtId="14" fontId="0" fillId="2" borderId="56" applyAlignment="1" pivotButton="0" quotePrefix="0" xfId="0">
      <alignment horizontal="center" vertical="center"/>
    </xf>
    <xf numFmtId="14" fontId="0" fillId="2" borderId="6" applyAlignment="1" pivotButton="0" quotePrefix="0" xfId="0">
      <alignment horizontal="center" vertical="center"/>
    </xf>
    <xf numFmtId="0" fontId="0" fillId="2" borderId="4" applyAlignment="1" pivotButton="0" quotePrefix="0" xfId="0">
      <alignment horizontal="center" vertical="center" wrapText="1"/>
    </xf>
    <xf numFmtId="0" fontId="0" fillId="2" borderId="56" applyAlignment="1" pivotButton="0" quotePrefix="0" xfId="0">
      <alignment horizontal="center" vertical="center" wrapText="1"/>
    </xf>
    <xf numFmtId="0" fontId="0" fillId="2" borderId="6" applyAlignment="1" pivotButton="0" quotePrefix="0" xfId="0">
      <alignment horizontal="center" vertical="center" wrapText="1"/>
    </xf>
    <xf numFmtId="0" fontId="0" fillId="2" borderId="8" applyAlignment="1" pivotButton="0" quotePrefix="0" xfId="0">
      <alignment horizontal="justify" vertical="center" wrapText="1"/>
    </xf>
    <xf numFmtId="0" fontId="0" fillId="2" borderId="4" applyAlignment="1" pivotButton="0" quotePrefix="0" xfId="0">
      <alignment horizontal="center" vertical="top" wrapText="1"/>
    </xf>
    <xf numFmtId="0" fontId="0" fillId="2" borderId="6" applyAlignment="1" pivotButton="0" quotePrefix="0" xfId="0">
      <alignment horizontal="center" vertical="top" wrapText="1"/>
    </xf>
    <xf numFmtId="0" fontId="0" fillId="2" borderId="40" applyAlignment="1" pivotButton="0" quotePrefix="0" xfId="0">
      <alignment horizontal="center" vertical="center" wrapText="1"/>
    </xf>
    <xf numFmtId="0" fontId="0" fillId="2" borderId="49" applyAlignment="1" pivotButton="0" quotePrefix="0" xfId="0">
      <alignment horizontal="center" vertical="center" wrapText="1"/>
    </xf>
    <xf numFmtId="0" fontId="0" fillId="2" borderId="42" applyAlignment="1" pivotButton="0" quotePrefix="0" xfId="0">
      <alignment horizontal="center" vertical="center" wrapText="1"/>
    </xf>
    <xf numFmtId="0" fontId="8" fillId="11" borderId="1" applyAlignment="1" applyProtection="1" pivotButton="0" quotePrefix="0" xfId="0">
      <alignment horizontal="center" wrapText="1"/>
      <protection locked="1" hidden="1"/>
    </xf>
    <xf numFmtId="0" fontId="9" fillId="11" borderId="4" applyAlignment="1" applyProtection="1" pivotButton="0" quotePrefix="0" xfId="0">
      <alignment horizontal="right" vertical="center" wrapText="1"/>
      <protection locked="1" hidden="1"/>
    </xf>
    <xf numFmtId="0" fontId="2" fillId="11" borderId="4" applyAlignment="1" applyProtection="1" pivotButton="0" quotePrefix="0" xfId="0">
      <alignment horizontal="center" vertical="center" wrapText="1"/>
      <protection locked="1" hidden="1"/>
    </xf>
    <xf numFmtId="0" fontId="2" fillId="11" borderId="6" applyAlignment="1" applyProtection="1" pivotButton="0" quotePrefix="0" xfId="0">
      <alignment horizontal="center" vertical="center" wrapText="1"/>
      <protection locked="1" hidden="1"/>
    </xf>
    <xf numFmtId="0" fontId="2" fillId="11" borderId="40" applyAlignment="1" applyProtection="1" pivotButton="0" quotePrefix="0" xfId="0">
      <alignment horizontal="center" vertical="center" wrapText="1"/>
      <protection locked="1" hidden="1"/>
    </xf>
    <xf numFmtId="0" fontId="2" fillId="11" borderId="41" applyAlignment="1" applyProtection="1" pivotButton="0" quotePrefix="0" xfId="0">
      <alignment horizontal="center" vertical="center" wrapText="1"/>
      <protection locked="1" hidden="1"/>
    </xf>
    <xf numFmtId="0" fontId="2" fillId="11" borderId="42" applyAlignment="1" applyProtection="1" pivotButton="0" quotePrefix="0" xfId="0">
      <alignment horizontal="center" vertical="center" wrapText="1"/>
      <protection locked="1" hidden="1"/>
    </xf>
    <xf numFmtId="0" fontId="2" fillId="11" borderId="43" applyAlignment="1" applyProtection="1" pivotButton="0" quotePrefix="0" xfId="0">
      <alignment horizontal="center" vertical="center" wrapText="1"/>
      <protection locked="1" hidden="1"/>
    </xf>
    <xf numFmtId="0" fontId="9" fillId="11" borderId="6" applyAlignment="1" applyProtection="1" pivotButton="0" quotePrefix="0" xfId="0">
      <alignment wrapText="1"/>
      <protection locked="1" hidden="1"/>
    </xf>
    <xf numFmtId="0" fontId="2" fillId="11" borderId="1" applyAlignment="1" applyProtection="1" pivotButton="0" quotePrefix="0" xfId="0">
      <alignment vertical="center" wrapText="1"/>
      <protection locked="1" hidden="1"/>
    </xf>
    <xf numFmtId="0" fontId="64" fillId="20" borderId="1" applyAlignment="1" applyProtection="1" pivotButton="0" quotePrefix="0" xfId="0">
      <alignment horizontal="center" vertical="center" wrapText="1"/>
      <protection locked="1" hidden="1"/>
    </xf>
    <xf numFmtId="0" fontId="64" fillId="3" borderId="1" applyAlignment="1" applyProtection="1" pivotButton="0" quotePrefix="0" xfId="0">
      <alignment horizontal="center" vertical="center" wrapText="1"/>
      <protection locked="1" hidden="1"/>
    </xf>
    <xf numFmtId="0" fontId="10" fillId="0" borderId="1" applyAlignment="1" applyProtection="1" pivotButton="0" quotePrefix="0" xfId="0">
      <alignment horizontal="left" vertical="center" wrapText="1"/>
      <protection locked="1" hidden="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0" fontId="64" fillId="5"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40" fillId="26" borderId="54" applyAlignment="1" pivotButton="0" quotePrefix="0" xfId="0">
      <alignment horizontal="center" wrapText="1"/>
    </xf>
    <xf numFmtId="0" fontId="48" fillId="26" borderId="0" applyAlignment="1" pivotButton="0" quotePrefix="0" xfId="0">
      <alignment horizontal="right" wrapText="1"/>
    </xf>
    <xf numFmtId="1" fontId="10" fillId="0" borderId="1" applyAlignment="1" applyProtection="1" pivotButton="0" quotePrefix="0" xfId="0">
      <alignment horizontal="center" vertical="center" wrapText="1"/>
      <protection locked="1" hidden="1"/>
    </xf>
    <xf numFmtId="1" fontId="10" fillId="0" borderId="40" applyAlignment="1" applyProtection="1" pivotButton="0" quotePrefix="0" xfId="0">
      <alignment horizontal="center" vertical="center" wrapText="1"/>
      <protection locked="1" hidden="1"/>
    </xf>
    <xf numFmtId="1" fontId="10" fillId="0" borderId="41" applyAlignment="1" applyProtection="1" pivotButton="0" quotePrefix="0" xfId="0">
      <alignment horizontal="center" vertical="center" wrapText="1"/>
      <protection locked="1" hidden="1"/>
    </xf>
    <xf numFmtId="1" fontId="10" fillId="0" borderId="49" applyAlignment="1" applyProtection="1" pivotButton="0" quotePrefix="0" xfId="0">
      <alignment horizontal="center" vertical="center" wrapText="1"/>
      <protection locked="1" hidden="1"/>
    </xf>
    <xf numFmtId="1" fontId="10" fillId="0" borderId="50" applyAlignment="1" applyProtection="1" pivotButton="0" quotePrefix="0" xfId="0">
      <alignment horizontal="center" vertical="center" wrapText="1"/>
      <protection locked="1" hidden="1"/>
    </xf>
    <xf numFmtId="1" fontId="10" fillId="0" borderId="42" applyAlignment="1" applyProtection="1" pivotButton="0" quotePrefix="0" xfId="0">
      <alignment horizontal="center" vertical="center" wrapText="1"/>
      <protection locked="1" hidden="1"/>
    </xf>
    <xf numFmtId="1" fontId="10" fillId="0" borderId="43" applyAlignment="1" applyProtection="1" pivotButton="0" quotePrefix="0" xfId="0">
      <alignment horizontal="center" vertical="center" wrapText="1"/>
      <protection locked="1" hidden="1"/>
    </xf>
    <xf numFmtId="0" fontId="6" fillId="0" borderId="8" applyAlignment="1" pivotButton="0" quotePrefix="0" xfId="0">
      <alignment horizontal="justify" vertical="justify" wrapText="1"/>
    </xf>
    <xf numFmtId="14" fontId="6" fillId="0" borderId="8" applyAlignment="1" pivotButton="0" quotePrefix="0" xfId="0">
      <alignment horizontal="center" vertical="center"/>
    </xf>
    <xf numFmtId="0" fontId="6" fillId="0" borderId="8" applyAlignment="1" pivotButton="0" quotePrefix="0" xfId="0">
      <alignment horizontal="center" vertical="center" wrapText="1"/>
    </xf>
    <xf numFmtId="0" fontId="6" fillId="0" borderId="56" applyAlignment="1" pivotButton="0" quotePrefix="0" xfId="0">
      <alignment horizontal="center" vertical="center" wrapText="1"/>
    </xf>
    <xf numFmtId="0" fontId="6" fillId="2" borderId="36" applyAlignment="1" pivotButton="0" quotePrefix="0" xfId="0">
      <alignment horizontal="center" vertical="center" wrapText="1"/>
    </xf>
    <xf numFmtId="0" fontId="6" fillId="2" borderId="39" applyAlignment="1" pivotButton="0" quotePrefix="0" xfId="0">
      <alignment horizontal="center" vertical="center" wrapText="1"/>
    </xf>
    <xf numFmtId="0" fontId="6" fillId="2" borderId="33" applyAlignment="1" pivotButton="0" quotePrefix="0" xfId="0">
      <alignment horizontal="center" vertical="center" wrapText="1"/>
    </xf>
    <xf numFmtId="0" fontId="6" fillId="0" borderId="55" applyAlignment="1" pivotButton="0" quotePrefix="0" xfId="0">
      <alignment horizontal="center" vertical="center" wrapText="1"/>
    </xf>
    <xf numFmtId="0" fontId="6" fillId="0" borderId="55" applyAlignment="1" pivotButton="0" quotePrefix="0" xfId="0">
      <alignment horizontal="left" wrapText="1"/>
    </xf>
    <xf numFmtId="0" fontId="6" fillId="0" borderId="6" applyAlignment="1" pivotButton="0" quotePrefix="0" xfId="0">
      <alignment horizontal="left" wrapText="1"/>
    </xf>
    <xf numFmtId="14" fontId="6" fillId="0" borderId="55" applyAlignment="1" pivotButton="0" quotePrefix="0" xfId="0">
      <alignment horizontal="center" vertical="center"/>
    </xf>
    <xf numFmtId="14" fontId="6" fillId="0" borderId="6" applyAlignment="1" pivotButton="0" quotePrefix="0" xfId="0">
      <alignment horizontal="center" vertical="center"/>
    </xf>
    <xf numFmtId="0" fontId="40" fillId="26" borderId="0" applyAlignment="1" pivotButton="0" quotePrefix="0" xfId="0">
      <alignment horizontal="left" wrapText="1" indent="34"/>
    </xf>
    <xf numFmtId="0" fontId="48" fillId="26" borderId="0" applyAlignment="1" pivotButton="0" quotePrefix="0" xfId="0">
      <alignment horizontal="right" wrapText="1" indent="93"/>
    </xf>
    <xf numFmtId="0" fontId="23" fillId="0" borderId="1" applyAlignment="1" pivotButton="0" quotePrefix="0" xfId="0">
      <alignment vertical="top" wrapText="1"/>
    </xf>
    <xf numFmtId="14" fontId="6" fillId="0" borderId="36" applyAlignment="1" pivotButton="0" quotePrefix="0" xfId="0">
      <alignment horizontal="center" vertical="center"/>
    </xf>
    <xf numFmtId="0" fontId="6" fillId="0" borderId="36" applyAlignment="1" pivotButton="0" quotePrefix="0" xfId="0">
      <alignment horizontal="center" vertical="center" wrapText="1"/>
    </xf>
    <xf numFmtId="14" fontId="6" fillId="0" borderId="4" applyAlignment="1" pivotButton="0" quotePrefix="0" xfId="0">
      <alignment horizontal="center" vertical="center"/>
    </xf>
    <xf numFmtId="14" fontId="6" fillId="0" borderId="56" applyAlignment="1" pivotButton="0" quotePrefix="0" xfId="0">
      <alignment horizontal="center" vertical="center"/>
    </xf>
    <xf numFmtId="0" fontId="6" fillId="0" borderId="4" applyAlignment="1" pivotButton="0" quotePrefix="0" xfId="0">
      <alignment horizontal="left" vertical="center" wrapText="1"/>
    </xf>
    <xf numFmtId="0" fontId="6" fillId="0" borderId="56" applyAlignment="1" pivotButton="0" quotePrefix="0" xfId="0">
      <alignment horizontal="left" vertical="center" wrapText="1"/>
    </xf>
    <xf numFmtId="14" fontId="6" fillId="0" borderId="39" applyAlignment="1" pivotButton="0" quotePrefix="0" xfId="0">
      <alignment horizontal="center" vertical="center"/>
    </xf>
    <xf numFmtId="14" fontId="6" fillId="0" borderId="33" applyAlignment="1" pivotButton="0" quotePrefix="0" xfId="0">
      <alignment horizontal="center" vertical="center"/>
    </xf>
    <xf numFmtId="0" fontId="6" fillId="0" borderId="39" applyAlignment="1" pivotButton="0" quotePrefix="0" xfId="0">
      <alignment horizontal="center" vertical="center" wrapText="1"/>
    </xf>
    <xf numFmtId="0" fontId="6" fillId="0" borderId="33" applyAlignment="1" pivotButton="0" quotePrefix="0" xfId="0">
      <alignment horizontal="center" vertical="center" wrapText="1"/>
    </xf>
    <xf numFmtId="0" fontId="60" fillId="0" borderId="2" applyAlignment="1" pivotButton="0" quotePrefix="0" xfId="0">
      <alignment horizontal="center" vertical="center" wrapText="1"/>
    </xf>
    <xf numFmtId="0" fontId="60" fillId="0" borderId="3" applyAlignment="1" pivotButton="0" quotePrefix="0" xfId="0">
      <alignment horizontal="center" vertical="center" wrapText="1"/>
    </xf>
    <xf numFmtId="0" fontId="60" fillId="0" borderId="40" applyAlignment="1" pivotButton="0" quotePrefix="0" xfId="0">
      <alignment horizontal="center" vertical="center" wrapText="1"/>
    </xf>
    <xf numFmtId="0" fontId="60" fillId="0" borderId="41" applyAlignment="1" pivotButton="0" quotePrefix="0" xfId="0">
      <alignment horizontal="center" vertical="center" wrapText="1"/>
    </xf>
    <xf numFmtId="0" fontId="60" fillId="0" borderId="42" applyAlignment="1" pivotButton="0" quotePrefix="0" xfId="0">
      <alignment horizontal="center" vertical="center" wrapText="1"/>
    </xf>
    <xf numFmtId="0" fontId="60" fillId="0" borderId="43" applyAlignment="1" pivotButton="0" quotePrefix="0" xfId="0">
      <alignment horizontal="center" vertical="center" wrapText="1"/>
    </xf>
    <xf numFmtId="0" fontId="51" fillId="2" borderId="31" applyAlignment="1" pivotButton="0" quotePrefix="0" xfId="0">
      <alignment horizontal="center" vertical="center"/>
    </xf>
    <xf numFmtId="0" fontId="0" fillId="0" borderId="64" pivotButton="0" quotePrefix="0" xfId="0"/>
    <xf numFmtId="0" fontId="0" fillId="0" borderId="38" pivotButton="0" quotePrefix="0" xfId="0"/>
    <xf numFmtId="0" fontId="0" fillId="0" borderId="7" pivotButton="0" quotePrefix="0" xfId="0"/>
    <xf numFmtId="0" fontId="0" fillId="0" borderId="82" pivotButton="0" quotePrefix="0" xfId="0"/>
    <xf numFmtId="0" fontId="0" fillId="0" borderId="31" pivotButton="0" quotePrefix="0" xfId="0"/>
    <xf numFmtId="0" fontId="0" fillId="0" borderId="63" pivotButton="0" quotePrefix="0" xfId="0"/>
    <xf numFmtId="0" fontId="0" fillId="0" borderId="65" pivotButton="0" quotePrefix="0" xfId="0"/>
    <xf numFmtId="0" fontId="0" fillId="0" borderId="66" pivotButton="0" quotePrefix="0" xfId="0"/>
    <xf numFmtId="0" fontId="0" fillId="0" borderId="21" pivotButton="0" quotePrefix="0" xfId="0"/>
    <xf numFmtId="0" fontId="59" fillId="10" borderId="83"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59" fillId="10" borderId="84"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3" fillId="11" borderId="85" applyAlignment="1" pivotButton="0" quotePrefix="0" xfId="0">
      <alignment horizontal="center" vertical="top"/>
    </xf>
    <xf numFmtId="0" fontId="34" fillId="10" borderId="83" applyAlignment="1" pivotButton="0" quotePrefix="0" xfId="0">
      <alignment horizontal="center" vertical="center"/>
    </xf>
    <xf numFmtId="0" fontId="34" fillId="10" borderId="84" applyAlignment="1" pivotButton="0" quotePrefix="0" xfId="0">
      <alignment horizontal="center" vertical="center"/>
    </xf>
    <xf numFmtId="0" fontId="0" fillId="0" borderId="64" applyProtection="1" pivotButton="0" quotePrefix="0" xfId="0">
      <protection locked="0" hidden="0"/>
    </xf>
    <xf numFmtId="0" fontId="60" fillId="0" borderId="33" applyAlignment="1" applyProtection="1" pivotButton="0" quotePrefix="0" xfId="0">
      <alignment horizontal="center" vertical="center" wrapText="1"/>
      <protection locked="0" hidden="0"/>
    </xf>
    <xf numFmtId="0" fontId="0" fillId="0" borderId="21" applyProtection="1" pivotButton="0" quotePrefix="0" xfId="0">
      <protection locked="0" hidden="0"/>
    </xf>
    <xf numFmtId="0" fontId="0" fillId="0" borderId="66" applyProtection="1" pivotButton="0" quotePrefix="0" xfId="0">
      <protection locked="0" hidden="0"/>
    </xf>
    <xf numFmtId="0" fontId="0" fillId="0" borderId="7" applyProtection="1" pivotButton="0" quotePrefix="0" xfId="0">
      <protection locked="0" hidden="0"/>
    </xf>
    <xf numFmtId="0" fontId="0" fillId="0" borderId="82" applyProtection="1" pivotButton="0" quotePrefix="0" xfId="0">
      <protection locked="0" hidden="0"/>
    </xf>
    <xf numFmtId="0" fontId="0" fillId="0" borderId="31" applyProtection="1" pivotButton="0" quotePrefix="0" xfId="0">
      <protection locked="0" hidden="0"/>
    </xf>
    <xf numFmtId="0" fontId="0" fillId="0" borderId="38" applyProtection="1" pivotButton="0" quotePrefix="0" xfId="0">
      <protection locked="0" hidden="0"/>
    </xf>
    <xf numFmtId="0" fontId="0" fillId="0" borderId="63" applyProtection="1" pivotButton="0" quotePrefix="0" xfId="0">
      <protection locked="0" hidden="0"/>
    </xf>
    <xf numFmtId="0" fontId="0" fillId="0" borderId="65" applyProtection="1" pivotButton="0" quotePrefix="0" xfId="0">
      <protection locked="0" hidden="0"/>
    </xf>
    <xf numFmtId="0" fontId="0" fillId="0" borderId="5" applyProtection="1" pivotButton="0" quotePrefix="0" xfId="0">
      <protection locked="0" hidden="0"/>
    </xf>
    <xf numFmtId="0" fontId="0" fillId="0" borderId="3" applyProtection="1" pivotButton="0" quotePrefix="0" xfId="0">
      <protection locked="0" hidden="0"/>
    </xf>
    <xf numFmtId="0" fontId="60" fillId="0" borderId="33" applyAlignment="1" pivotButton="0" quotePrefix="0" xfId="0">
      <alignment horizontal="center" vertical="center" wrapText="1"/>
    </xf>
    <xf numFmtId="0" fontId="0" fillId="0" borderId="87" pivotButton="0" quotePrefix="0" xfId="0"/>
    <xf numFmtId="0" fontId="0" fillId="0" borderId="5" pivotButton="0" quotePrefix="0" xfId="0"/>
    <xf numFmtId="0" fontId="0" fillId="0" borderId="52" pivotButton="0" quotePrefix="0" xfId="0"/>
    <xf numFmtId="0" fontId="0" fillId="0" borderId="53" pivotButton="0" quotePrefix="0" xfId="0"/>
    <xf numFmtId="0" fontId="18" fillId="22" borderId="22" applyAlignment="1" pivotButton="0" quotePrefix="0" xfId="0">
      <alignment horizontal="center"/>
    </xf>
    <xf numFmtId="0" fontId="18" fillId="12" borderId="22" applyAlignment="1" pivotButton="0" quotePrefix="0" xfId="0">
      <alignment horizontal="center"/>
    </xf>
    <xf numFmtId="0" fontId="0" fillId="0" borderId="33" pivotButton="0" quotePrefix="0" xfId="0"/>
    <xf numFmtId="0" fontId="0" fillId="0" borderId="39" pivotButton="0" quotePrefix="0" xfId="0"/>
    <xf numFmtId="0" fontId="26" fillId="0" borderId="8" applyAlignment="1" pivotButton="0" quotePrefix="0" xfId="0">
      <alignment horizontal="center" vertical="center"/>
    </xf>
    <xf numFmtId="0" fontId="0" fillId="0" borderId="91" pivotButton="0" quotePrefix="0" xfId="0"/>
    <xf numFmtId="0" fontId="45" fillId="11" borderId="29" applyAlignment="1" pivotButton="0" quotePrefix="0" xfId="0">
      <alignment horizontal="center" vertical="center" wrapText="1"/>
    </xf>
    <xf numFmtId="0" fontId="0" fillId="0" borderId="93" pivotButton="0" quotePrefix="0" xfId="0"/>
    <xf numFmtId="0" fontId="0" fillId="0" borderId="94" pivotButton="0" quotePrefix="0" xfId="0"/>
    <xf numFmtId="0" fontId="0" fillId="0" borderId="92" pivotButton="0" quotePrefix="0" xfId="0"/>
    <xf numFmtId="0" fontId="0" fillId="0" borderId="90" pivotButton="0" quotePrefix="0" xfId="0"/>
    <xf numFmtId="0" fontId="0" fillId="0" borderId="34" pivotButton="0" quotePrefix="0" xfId="0"/>
    <xf numFmtId="0" fontId="0" fillId="0" borderId="3" pivotButton="0" quotePrefix="0" xfId="0"/>
    <xf numFmtId="0" fontId="0" fillId="0" borderId="98" pivotButton="0" quotePrefix="0" xfId="0"/>
    <xf numFmtId="0" fontId="0" fillId="0" borderId="99" pivotButton="0" quotePrefix="0" xfId="0"/>
    <xf numFmtId="0" fontId="18" fillId="12" borderId="8" applyAlignment="1" pivotButton="0" quotePrefix="0" xfId="0">
      <alignment horizontal="center" vertical="center" wrapText="1"/>
    </xf>
    <xf numFmtId="0" fontId="31" fillId="2" borderId="3" applyAlignment="1" pivotButton="0" quotePrefix="0" xfId="0">
      <alignment horizontal="justify" vertical="center" wrapText="1"/>
    </xf>
    <xf numFmtId="0" fontId="6" fillId="2" borderId="2" applyAlignment="1" pivotButton="0" quotePrefix="0" xfId="0">
      <alignment horizontal="justify" vertical="center" wrapText="1"/>
    </xf>
    <xf numFmtId="0" fontId="0" fillId="0" borderId="56" pivotButton="0" quotePrefix="0" xfId="0"/>
    <xf numFmtId="0" fontId="0" fillId="0" borderId="50" pivotButton="0" quotePrefix="0" xfId="0"/>
    <xf numFmtId="0" fontId="0" fillId="0" borderId="49" pivotButton="0" quotePrefix="0" xfId="0"/>
    <xf numFmtId="0" fontId="0" fillId="0" borderId="6" pivotButton="0" quotePrefix="0" xfId="0"/>
    <xf numFmtId="0" fontId="0" fillId="0" borderId="43" pivotButton="0" quotePrefix="0" xfId="0"/>
    <xf numFmtId="0" fontId="0" fillId="0" borderId="42" pivotButton="0" quotePrefix="0" xfId="0"/>
    <xf numFmtId="14" fontId="6" fillId="2" borderId="95" applyAlignment="1" pivotButton="0" quotePrefix="0" xfId="0">
      <alignment horizontal="center" vertical="center" wrapText="1"/>
    </xf>
    <xf numFmtId="0" fontId="6" fillId="2" borderId="95" applyAlignment="1" pivotButton="0" quotePrefix="0" xfId="0">
      <alignment horizontal="center" vertical="center" wrapText="1"/>
    </xf>
    <xf numFmtId="0" fontId="6" fillId="2" borderId="95" applyAlignment="1" pivotButton="0" quotePrefix="0" xfId="0">
      <alignment horizontal="justify" vertical="center" wrapText="1"/>
    </xf>
    <xf numFmtId="0" fontId="6" fillId="2" borderId="100" applyAlignment="1" pivotButton="0" quotePrefix="0" xfId="0">
      <alignment horizontal="justify" vertical="center" wrapText="1"/>
    </xf>
    <xf numFmtId="0" fontId="0" fillId="0" borderId="61" pivotButton="0" quotePrefix="0" xfId="0"/>
    <xf numFmtId="0" fontId="0" fillId="0" borderId="69" pivotButton="0" quotePrefix="0" xfId="0"/>
    <xf numFmtId="0" fontId="0" fillId="0" borderId="54" pivotButton="0" quotePrefix="0" xfId="0"/>
    <xf numFmtId="0" fontId="0" fillId="0" borderId="41" pivotButton="0" quotePrefix="0" xfId="0"/>
    <xf numFmtId="0" fontId="0" fillId="0" borderId="57" pivotButton="0" quotePrefix="0" xfId="0"/>
    <xf numFmtId="0" fontId="2" fillId="11" borderId="1" applyAlignment="1" pivotButton="0" quotePrefix="0" xfId="0">
      <alignment horizontal="center" vertical="center" wrapText="1"/>
    </xf>
    <xf numFmtId="1" fontId="13" fillId="11" borderId="1" applyAlignment="1" pivotButton="0" quotePrefix="0" xfId="0">
      <alignment horizontal="center" vertical="center" wrapText="1"/>
    </xf>
    <xf numFmtId="0" fontId="0" fillId="2" borderId="2" applyAlignment="1" pivotButton="0" quotePrefix="0" xfId="0">
      <alignment horizontal="center" vertical="center" wrapText="1"/>
    </xf>
    <xf numFmtId="0" fontId="0" fillId="0" borderId="79" pivotButton="0" quotePrefix="0" xfId="0"/>
    <xf numFmtId="0" fontId="0" fillId="0" borderId="80" pivotButton="0" quotePrefix="0" xfId="0"/>
    <xf numFmtId="0" fontId="0" fillId="2" borderId="102" applyAlignment="1" pivotButton="0" quotePrefix="0" xfId="0">
      <alignment horizontal="center" vertical="center" wrapText="1"/>
    </xf>
    <xf numFmtId="0" fontId="0" fillId="2" borderId="1" applyAlignment="1" pivotButton="0" quotePrefix="0" xfId="0">
      <alignment horizontal="center" vertical="top" wrapText="1"/>
    </xf>
    <xf numFmtId="0" fontId="0" fillId="0" borderId="74" pivotButton="0" quotePrefix="0" xfId="0"/>
    <xf numFmtId="0" fontId="0" fillId="2" borderId="103" applyAlignment="1" pivotButton="0" quotePrefix="0" xfId="0">
      <alignment horizontal="center" vertical="center" wrapText="1"/>
    </xf>
    <xf numFmtId="0" fontId="0" fillId="0" borderId="76" pivotButton="0" quotePrefix="0" xfId="0"/>
    <xf numFmtId="0" fontId="0" fillId="0" borderId="77" pivotButton="0" quotePrefix="0" xfId="0"/>
    <xf numFmtId="0" fontId="0" fillId="0" borderId="54" applyProtection="1" pivotButton="0" quotePrefix="0" xfId="0">
      <protection locked="1" hidden="1"/>
    </xf>
    <xf numFmtId="0" fontId="0" fillId="0" borderId="41" applyProtection="1" pivotButton="0" quotePrefix="0" xfId="0">
      <protection locked="1" hidden="1"/>
    </xf>
    <xf numFmtId="0" fontId="0" fillId="0" borderId="42" applyProtection="1" pivotButton="0" quotePrefix="0" xfId="0">
      <protection locked="1" hidden="1"/>
    </xf>
    <xf numFmtId="0" fontId="0" fillId="0" borderId="57" applyProtection="1" pivotButton="0" quotePrefix="0" xfId="0">
      <protection locked="1" hidden="1"/>
    </xf>
    <xf numFmtId="0" fontId="0" fillId="0" borderId="43"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6" applyProtection="1" pivotButton="0" quotePrefix="0" xfId="0">
      <protection locked="1" hidden="1"/>
    </xf>
    <xf numFmtId="0" fontId="0" fillId="0" borderId="3" applyProtection="1" pivotButton="0" quotePrefix="0" xfId="0">
      <protection locked="1" hidden="1"/>
    </xf>
    <xf numFmtId="0" fontId="0" fillId="0" borderId="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0" fillId="0" borderId="56" applyProtection="1" pivotButton="0" quotePrefix="0" xfId="0">
      <protection locked="1" hidden="1"/>
    </xf>
    <xf numFmtId="0" fontId="0" fillId="0" borderId="49" applyProtection="1" pivotButton="0" quotePrefix="0" xfId="0">
      <protection locked="1" hidden="1"/>
    </xf>
    <xf numFmtId="0" fontId="0" fillId="0" borderId="50" applyProtection="1" pivotButton="0" quotePrefix="0" xfId="0">
      <protection locked="1" hidden="1"/>
    </xf>
    <xf numFmtId="14" fontId="6" fillId="0" borderId="104" applyAlignment="1" pivotButton="0" quotePrefix="0" xfId="0">
      <alignment horizontal="center" vertical="center"/>
    </xf>
    <xf numFmtId="0" fontId="6" fillId="0" borderId="104" applyAlignment="1" pivotButton="0" quotePrefix="0" xfId="0">
      <alignment horizontal="center" vertical="center" wrapText="1"/>
    </xf>
    <xf numFmtId="0" fontId="6" fillId="0" borderId="104" applyAlignment="1" pivotButton="0" quotePrefix="0" xfId="0">
      <alignment horizontal="left" wrapText="1"/>
    </xf>
  </cellXfs>
  <cellStyles count="5">
    <cellStyle name="Normal" xfId="0" builtinId="0"/>
    <cellStyle name="Hipervínculo" xfId="1" builtinId="8"/>
    <cellStyle name="Porcentaje" xfId="2" builtinId="5"/>
    <cellStyle name="Normal 2 2" xfId="3"/>
    <cellStyle name="Moneda" xfId="4" builtinId="4"/>
  </cellStyles>
  <dxfs count="329">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ont>
        <color theme="1"/>
      </font>
      <fill>
        <patternFill>
          <bgColor auto="1"/>
        </patternFill>
      </fill>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externalLink" Target="/xl/externalLinks/externalLink1.xml" Id="rId17"/><Relationship Type="http://schemas.openxmlformats.org/officeDocument/2006/relationships/externalLink" Target="/xl/externalLinks/externalLink2.xml" Id="rId18"/><Relationship Type="http://schemas.openxmlformats.org/officeDocument/2006/relationships/styles" Target="styles.xml" Id="rId19"/><Relationship Type="http://schemas.openxmlformats.org/officeDocument/2006/relationships/theme" Target="theme/theme1.xml" Id="rId20"/></Relationships>
</file>

<file path=xl/comments/comment1.xml><?xml version="1.0" encoding="utf-8"?>
<comments xmlns="http://schemas.openxmlformats.org/spreadsheetml/2006/main">
  <authors>
    <author>JAIME ELDER ACOSTA RAMIREZ</author>
  </authors>
  <commentList>
    <comment ref="BH7" authorId="0" shapeId="0">
      <text>
        <t>Describir Avances en la gestión del riesgo comparativamente con seguimientos anteriores o con la condición inherente del riesgo; plantear mejoras potenciales en la gestión del riesgo (Recomendaciones para la mejora)</t>
      </text>
    </comment>
    <comment ref="BJ7" authorId="0" shapeId="0">
      <text>
        <t>Describir Avances en la gestión del riesgo comparativamente con seguimientos anteriores o con la condición inherente del riesgo; plantear mejoras potenciales en la gestión del riesgo (Recomendaciones para la mejora)</t>
      </text>
    </comment>
    <comment ref="BL7" authorId="0" shapeId="0">
      <text>
        <t>Describir Avances en la gestión del riesgo comparativamente con seguimientos anteriores o con la condición inherente del riesgo; plantear mejoras potenciales en la gestión del riesgo (Recomendaciones para la mejora)</t>
      </text>
    </comment>
    <comment ref="BN7" authorId="0" shapeId="0">
      <text>
        <t>Describir Avances en la gestión del riesgo comparativamente con seguimientos anteriores o con la condición inherente del riesgo; plantear mejoras potenciales en la gestión del riesgo (Recomendaciones para la mejora)</t>
      </text>
    </comment>
    <comment ref="BP7" authorId="0" shapeId="0">
      <text>
        <t>Describir Avances en la gestión del riesgo comparativamente con seguimientos anteriores o con la condición inherente del riesgo; plantear mejoras potenciales en la gestión del riesgo (Recomendaciones para la mejora)</t>
      </text>
    </comment>
    <comment ref="BR7" authorId="0" shapeId="0">
      <text>
        <t>Describir Avances en la gestión del riesgo comparativamente con seguimientos anteriores o con la condición inherente del riesgo; plantear mejoras potenciales en la gestión del riesgo (Recomendaciones para la mejora)</t>
      </text>
    </comment>
    <comment ref="BT7" authorId="0" shapeId="0">
      <text>
        <t>Describir Avances en la gestión del riesgo comparativamente con seguimientos anteriores o con la condición inherente del riesgo; plantear mejoras potenciales en la gestión del riesgo (Recomendaciones para la mejora)</t>
      </text>
    </comment>
    <comment ref="BV7" authorId="0" shapeId="0">
      <text>
        <t>Describir Avances en la gestión del riesgo comparativamente con seguimientos anteriores o con la condición inherente del riesgo; plantear mejoras potenciales en la gestión del riesgo (Recomendaciones para la mejora)</t>
      </text>
    </comment>
    <comment ref="BX7" authorId="0" shapeId="0">
      <text>
        <t>Describir Avances en la gestión del riesgo comparativamente con seguimientos anteriores o con la condición inherente del riesgo; plantear mejoras potenciales en la gestión del riesgo (Recomendaciones para la mejora)</t>
      </text>
    </comment>
    <comment ref="BZ7" authorId="0" shapeId="0">
      <text>
        <t>Describir Avances en la gestión del riesgo comparativamente con seguimientos anteriores o con la condición inherente del riesgo; plantear mejoras potenciales en la gestión del riesgo (Recomendaciones para la mejora)</t>
      </text>
    </comment>
    <comment ref="CB7" authorId="0" shapeId="0">
      <text>
        <t>Describir Avances en la gestión del riesgo comparativamente con seguimientos anteriores o con la condición inherente del riesgo; plantear mejoras potenciales en la gestión del riesgo (Recomendaciones para la mejora)</t>
      </text>
    </comment>
    <comment ref="CD7" authorId="0" shapeId="0">
      <text>
        <t>Describir Avances en la gestión del riesgo comparativamente con seguimientos anteriores o con la condición inherente del riesgo; plantear mejoras potenciales en la gestión del riesgo (Recomendaciones para la mejora)</t>
      </text>
    </comment>
    <comment ref="CF7" authorId="0" shapeId="0">
      <text>
        <t>Describir Avances en la gestión del riesgo comparativamente con seguimientos anteriores o con la condición inherente del riesgo; plantear mejoras potenciales en la gestión del riesgo (Recomendaciones para la mejora)</t>
      </text>
    </comment>
    <comment ref="CH7" authorId="0" shapeId="0">
      <text>
        <t>Describir Avances en la gestión del riesgo comparativamente con seguimientos anteriores o con la condición inherente del riesgo; plantear mejoras potenciales en la gestión del riesgo (Recomendaciones para la mejora)</t>
      </text>
    </comment>
  </commentList>
</comments>
</file>

<file path=xl/comments/comment2.xml><?xml version="1.0" encoding="utf-8"?>
<comments xmlns="http://schemas.openxmlformats.org/spreadsheetml/2006/main">
  <authors>
    <author>JAIME ELDER ACOSTA RAMIREZ</author>
  </authors>
  <commentList>
    <comment ref="O9" authorId="0" shapeId="0">
      <text>
        <t>JAIME ELDER ACOSTA RAMIREZ:
Entiéndase como herramienta:
Aplicativos
Listas de chequeo
Matrices
Bases de datos
Software
Cronograma con seguimiento
Entre otros</t>
      </text>
    </comment>
    <comment ref="P9" authorId="0" shapeId="0">
      <text>
        <t>JAIME ELDER ACOSTA RAMIREZ:
Este criterio se refiere a documentación que permita al usuario entender y aplicar la herramienta de control</t>
      </text>
    </comment>
    <comment ref="Q9" authorId="0" shapeId="0">
      <text>
        <t>JAIME ELDER ACOSTA RAMIREZ:
Mediante evidencia objetiva (registros), se debe validar si presenta resultados favorables en la gestión de la oportunidad</t>
      </text>
    </comment>
    <comment ref="R9" authorId="0" shapeId="0">
      <text>
        <t>JAIME ELDER ACOSTA RAMIREZ:
En este criterio se verifica que se ha asignado la responsabilidad especifica de monitorear la oportunidad (En el contrato, plan de trabajo u otro documento que evidencie la responsabilidad asignada)</t>
      </text>
    </comment>
    <comment ref="S9" authorId="0" shapeId="0">
      <text>
        <t>JAIME ELDER ACOSTA RAMIREZ:
Determinar si la ejecución del seguimiento al control permite abordar la oportunidad oportunamente.</t>
      </text>
    </comment>
    <comment ref="V9" authorId="0" shapeId="0">
      <text>
        <t>JAIME ELDER ACOSTA RAMIREZ:
Describa la evidencia encontrada que justifique la valoración de los controles</t>
      </text>
    </comment>
    <comment ref="X9" authorId="0" shapeId="0">
      <text>
        <t>JAIME ELDER ACOSTA RAMIREZ:
Describa la evidencia encontrada que justifique la valoración de los controles</t>
      </text>
    </comment>
    <comment ref="Z9" authorId="0" shapeId="0">
      <text>
        <t>JAIME ELDER ACOSTA RAMIREZ:
Describa la evidencia encontrada que justifique la valoración de los controles</t>
      </text>
    </comment>
    <comment ref="AB9" authorId="0" shapeId="0">
      <text>
        <t>JAIME ELDER ACOSTA RAMIREZ:
Describa la evidencia encontrada que justifique la valoración de los controles</t>
      </text>
    </comment>
    <comment ref="AD9" authorId="0" shapeId="0">
      <text>
        <t>JAIME ELDER ACOSTA RAMIREZ:
Describa la evidencia encontrada que justifique la valoración de los controles</t>
      </text>
    </comment>
    <comment ref="AF9" authorId="0" shapeId="0">
      <text>
        <t>JAIME ELDER ACOSTA RAMIREZ:
Describa la evidencia encontrada que justifique la valoración de los controles</t>
      </text>
    </comment>
    <comment ref="AH9" authorId="0" shapeId="0">
      <text>
        <t>JAIME ELDER ACOSTA RAMIREZ:
Describa la evidencia encontrada que justifique la valoración de los controles</t>
      </text>
    </comment>
    <comment ref="AJ9" authorId="0" shapeId="0">
      <text>
        <t>JAIME ELDER ACOSTA RAMIREZ:
Describa la evidencia encontrada que justifique la valoración de los controles</t>
      </text>
    </comment>
    <comment ref="AR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T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V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X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Z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BB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BD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BF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7.png" Id="rId1"/><Relationship Type="http://schemas.openxmlformats.org/officeDocument/2006/relationships/image" Target="/xl/media/image18.png" Id="rId2"/><Relationship Type="http://schemas.openxmlformats.org/officeDocument/2006/relationships/image" Target="/xl/media/image19.png" Id="rId3"/></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 Type="http://schemas.openxmlformats.org/officeDocument/2006/relationships/image" Target="/xl/media/image9.png" Id="rId3"/></Relationships>
</file>

<file path=xl/drawings/_rels/drawing3.xml.rels><Relationships xmlns="http://schemas.openxmlformats.org/package/2006/relationships"><Relationship Type="http://schemas.openxmlformats.org/officeDocument/2006/relationships/image" Target="/xl/media/image10.png" Id="rId1"/></Relationships>
</file>

<file path=xl/drawings/_rels/drawing4.xml.rels><Relationships xmlns="http://schemas.openxmlformats.org/package/2006/relationships"><Relationship Type="http://schemas.openxmlformats.org/officeDocument/2006/relationships/image" Target="/xl/media/image11.png" Id="rId1"/></Relationships>
</file>

<file path=xl/drawings/_rels/drawing5.xml.rels><Relationships xmlns="http://schemas.openxmlformats.org/package/2006/relationships"><Relationship Type="http://schemas.openxmlformats.org/officeDocument/2006/relationships/image" Target="/xl/media/image12.png" Id="rId1"/></Relationships>
</file>

<file path=xl/drawings/_rels/drawing6.xml.rels><Relationships xmlns="http://schemas.openxmlformats.org/package/2006/relationships"><Relationship Type="http://schemas.openxmlformats.org/officeDocument/2006/relationships/image" Target="/xl/media/image13.png" Id="rId1"/></Relationships>
</file>

<file path=xl/drawings/_rels/drawing7.xml.rels><Relationships xmlns="http://schemas.openxmlformats.org/package/2006/relationships"><Relationship Type="http://schemas.openxmlformats.org/officeDocument/2006/relationships/image" Target="/xl/media/image14.png" Id="rId1"/></Relationships>
</file>

<file path=xl/drawings/_rels/drawing8.xml.rels><Relationships xmlns="http://schemas.openxmlformats.org/package/2006/relationships"><Relationship Type="http://schemas.openxmlformats.org/officeDocument/2006/relationships/image" Target="/xl/media/image15.png" Id="rId1"/></Relationships>
</file>

<file path=xl/drawings/_rels/drawing9.xml.rels><Relationships xmlns="http://schemas.openxmlformats.org/package/2006/relationships"><Relationship Type="http://schemas.openxmlformats.org/officeDocument/2006/relationships/image" Target="/xl/media/image16.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68097</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1</col>
      <colOff>466725</colOff>
      <row>0</row>
      <rowOff>114300</rowOff>
    </from>
    <to>
      <col>2</col>
      <colOff>199963</colOff>
      <row>3</row>
      <rowOff>57062</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628650" y="114300"/>
          <a:ext cx="495238" cy="704762"/>
        </a:xfrm>
        <a:prstGeom xmlns:a="http://schemas.openxmlformats.org/drawingml/2006/main" prst="rect">
          <avLst/>
        </a:prstGeom>
        <a:ln xmlns:a="http://schemas.openxmlformats.org/drawingml/2006/main">
          <a:prstDash val="solid"/>
        </a:ln>
      </spPr>
    </pic>
    <clientData/>
  </twoCellAnchor>
  <twoCellAnchor editAs="oneCell">
    <from>
      <col>2</col>
      <colOff>238125</colOff>
      <row>6</row>
      <rowOff>28575</rowOff>
    </from>
    <to>
      <col>2</col>
      <colOff>734498</colOff>
      <row>9</row>
      <rowOff>162730</rowOff>
    </to>
    <pic>
      <nvPicPr>
        <cNvPr id="14" name="Imagen 13"/>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162050" y="1343025"/>
          <a:ext cx="496373" cy="705655"/>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0</col>
      <colOff>31750</colOff>
      <row>0</row>
      <rowOff>127000</rowOff>
    </from>
    <to>
      <col>0</col>
      <colOff>463750</colOff>
      <row>2</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0</col>
      <colOff>31750</colOff>
      <row>0</row>
      <rowOff>127000</rowOff>
    </from>
    <to>
      <col>0</col>
      <colOff>463750</colOff>
      <row>2</row>
      <rowOff>162032</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31750" y="127000"/>
          <a:ext cx="432000" cy="425557"/>
        </a:xfrm>
        <a:prstGeom xmlns:a="http://schemas.openxmlformats.org/drawingml/2006/main" prst="rect">
          <avLst/>
        </a:prstGeom>
        <a:ln xmlns:a="http://schemas.openxmlformats.org/drawingml/2006/main">
          <a:prstDash val="solid"/>
        </a:ln>
      </spPr>
    </pic>
    <clientData/>
  </twoCellAnchor>
  <twoCellAnchor editAs="oneCell">
    <from>
      <col>1</col>
      <colOff>392206</colOff>
      <row>1</row>
      <rowOff>89649</rowOff>
    </from>
    <to>
      <col>1</col>
      <colOff>887444</colOff>
      <row>4</row>
      <rowOff>178087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874059" y="280149"/>
          <a:ext cx="495238" cy="704762"/>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171450</colOff>
      <row>5</row>
      <rowOff>0</rowOff>
    </from>
    <to>
      <col>1</col>
      <colOff>603450</colOff>
      <row>7</row>
      <rowOff>36713</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457200</colOff>
      <row>0</row>
      <rowOff>133350</rowOff>
    </from>
    <to>
      <col>2</col>
      <colOff>190438</colOff>
      <row>3</row>
      <rowOff>76112</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19125" y="133350"/>
          <a:ext cx="495238" cy="704762"/>
        </a:xfrm>
        <a:prstGeom xmlns:a="http://schemas.openxmlformats.org/drawingml/2006/main" prst="rect">
          <avLst/>
        </a:prstGeom>
        <a:ln xmlns:a="http://schemas.openxmlformats.org/drawingml/2006/main">
          <a:prstDash val="solid"/>
        </a:ln>
      </spPr>
    </pic>
    <clientData/>
  </twoCellAnchor>
  <twoCellAnchor editAs="oneCell">
    <from>
      <col>2</col>
      <colOff>441325</colOff>
      <row>6</row>
      <rowOff>50800</rowOff>
    </from>
    <to>
      <col>3</col>
      <colOff>175698</colOff>
      <row>9</row>
      <rowOff>184955</rowOff>
    </to>
    <pic>
      <nvPicPr>
        <cNvPr id="10" name="Imagen 9"/>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365250" y="1393825"/>
          <a:ext cx="496373" cy="705655"/>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204107</colOff>
      <row>0</row>
      <rowOff>68036</rowOff>
    </from>
    <to>
      <col>2</col>
      <colOff>699345</colOff>
      <row>3</row>
      <rowOff>10798</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775607" y="68036"/>
          <a:ext cx="495238" cy="704762"/>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1</col>
      <colOff>790575</colOff>
      <row>0</row>
      <rowOff>104775</rowOff>
    </from>
    <to>
      <col>2</col>
      <colOff>114238</colOff>
      <row>3</row>
      <rowOff>47537</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952500" y="104775"/>
          <a:ext cx="495238" cy="704762"/>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2013857</colOff>
      <row>0</row>
      <rowOff>108858</rowOff>
    </from>
    <to>
      <col>1</col>
      <colOff>2509095</colOff>
      <row>3</row>
      <rowOff>51620</rowOff>
    </to>
    <pic>
      <nvPicPr>
        <cNvPr id="5" name="Imagen 4"/>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598964" y="108858"/>
          <a:ext cx="495238" cy="704762"/>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4</col>
      <colOff>841375</colOff>
      <row>0</row>
      <rowOff>63500</rowOff>
    </from>
    <to>
      <col>4</col>
      <colOff>1336613</colOff>
      <row>3</row>
      <rowOff>6262</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143000" y="63500"/>
          <a:ext cx="495238" cy="704762"/>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2</col>
      <colOff>333375</colOff>
      <row>0</row>
      <rowOff>114300</rowOff>
    </from>
    <to>
      <col>2</col>
      <colOff>828613</colOff>
      <row>3</row>
      <rowOff>57062</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590675" y="114300"/>
          <a:ext cx="495238" cy="704762"/>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4</col>
      <colOff>1333500</colOff>
      <row>0</row>
      <rowOff>63500</rowOff>
    </from>
    <to>
      <col>4</col>
      <colOff>1828738</colOff>
      <row>3</row>
      <rowOff>6262</rowOff>
    </to>
    <pic>
      <nvPicPr>
        <cNvPr id="7" name="Imagen 6"/>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682750" y="63500"/>
          <a:ext cx="495238" cy="704762"/>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2</col>
      <colOff>312963</colOff>
      <row>0</row>
      <rowOff>40822</rowOff>
    </from>
    <to>
      <col>2</col>
      <colOff>789142</colOff>
      <row>3</row>
      <rowOff>143908</rowOff>
    </to>
    <pic>
      <nvPicPr>
        <cNvPr id="5" name="Imagen 4"/>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636938" y="40822"/>
          <a:ext cx="476179" cy="674586"/>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11.xml.rels><Relationships xmlns="http://schemas.openxmlformats.org/package/2006/relationships"><Relationship Type="http://schemas.openxmlformats.org/officeDocument/2006/relationships/drawing" Target="/xl/drawings/drawing7.xml" Id="rId1"/></Relationships>
</file>

<file path=xl/worksheets/_rels/sheet12.xml.rels><Relationships xmlns="http://schemas.openxmlformats.org/package/2006/relationships"><Relationship Type="http://schemas.openxmlformats.org/officeDocument/2006/relationships/drawing" Target="/xl/drawings/drawing8.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3.xml.rels><Relationships xmlns="http://schemas.openxmlformats.org/package/2006/relationships"><Relationship Type="http://schemas.openxmlformats.org/officeDocument/2006/relationships/drawing" Target="/xl/drawings/drawing9.xml" Id="rId1"/></Relationships>
</file>

<file path=xl/worksheets/_rels/sheet14.xml.rels><Relationships xmlns="http://schemas.openxmlformats.org/package/2006/relationships"><Relationship Type="http://schemas.openxmlformats.org/officeDocument/2006/relationships/drawing" Target="/xl/drawings/drawing10.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5.xml.rels><Relationships xmlns="http://schemas.openxmlformats.org/package/2006/relationships"><Relationship Type="http://schemas.openxmlformats.org/officeDocument/2006/relationships/drawing" Target="/xl/drawings/drawing3.xml" Id="rId1"/></Relationships>
</file>

<file path=xl/worksheets/_rels/sheet6.xml.rels><Relationships xmlns="http://schemas.openxmlformats.org/package/2006/relationships"><Relationship Type="http://schemas.openxmlformats.org/officeDocument/2006/relationships/drawing" Target="/xl/drawings/drawing4.xml" Id="rId1"/></Relationships>
</file>

<file path=xl/worksheets/_rels/sheet9.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codeName="Hoja8">
    <outlinePr summaryBelow="1" summaryRight="1"/>
    <pageSetUpPr/>
  </sheetPr>
  <dimension ref="A1:W6"/>
  <sheetViews>
    <sheetView workbookViewId="0">
      <selection activeCell="V2" sqref="V2"/>
    </sheetView>
  </sheetViews>
  <sheetFormatPr baseColWidth="10" defaultColWidth="11.42578125" defaultRowHeight="15"/>
  <cols>
    <col width="48.140625" customWidth="1" min="9" max="9"/>
    <col width="12" customWidth="1" min="12" max="12"/>
    <col width="45.28515625" customWidth="1" min="13" max="13"/>
  </cols>
  <sheetData>
    <row r="1" ht="120"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5"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90"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90"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75"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60"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worksheet>
</file>

<file path=xl/worksheets/sheet10.xml><?xml version="1.0" encoding="utf-8"?>
<worksheet xmlns="http://schemas.openxmlformats.org/spreadsheetml/2006/main">
  <sheetPr codeName="Hoja1">
    <tabColor rgb="FFD5C93D"/>
    <outlinePr summaryBelow="1" summaryRight="1"/>
    <pageSetUpPr/>
  </sheetPr>
  <dimension ref="A1:CH49"/>
  <sheetViews>
    <sheetView topLeftCell="D1" zoomScale="60" zoomScaleNormal="60" workbookViewId="0">
      <selection activeCell="A1" sqref="A1"/>
    </sheetView>
  </sheetViews>
  <sheetFormatPr baseColWidth="10" defaultColWidth="11.42578125" defaultRowHeight="15"/>
  <cols>
    <col hidden="1" width="11.42578125" customWidth="1" style="276" min="1" max="3"/>
    <col width="4.5703125" customWidth="1" style="282" min="4" max="4"/>
    <col width="46" customWidth="1" style="283" min="5" max="5"/>
    <col width="37.7109375" customWidth="1" style="283" min="6" max="7"/>
    <col width="36.85546875" customWidth="1" style="283" min="8" max="8"/>
    <col width="31.7109375" customWidth="1" style="284" min="9" max="9"/>
    <col width="23.7109375" customWidth="1" style="283" min="10" max="10"/>
    <col width="12.42578125" customWidth="1" style="284" min="11" max="11"/>
    <col width="7.85546875" customWidth="1" style="284" min="12" max="12"/>
    <col width="27.42578125" customWidth="1" style="284" min="13" max="13"/>
    <col width="13.140625" customWidth="1" style="284" min="14" max="14"/>
    <col width="9" customWidth="1" style="284" min="15" max="15"/>
    <col width="18.28515625" customWidth="1" style="285" min="16" max="16"/>
    <col width="40.42578125" customWidth="1" style="283" min="17" max="17"/>
    <col width="17.5703125" customWidth="1" style="283" min="18" max="18"/>
    <col width="31.5703125" customWidth="1" style="283" min="19" max="19"/>
    <col width="27.5703125" customWidth="1" style="283" min="20" max="20"/>
    <col width="27.28515625" customWidth="1" style="284" min="21" max="21"/>
    <col width="26.42578125" customWidth="1" style="284" min="22" max="22"/>
    <col width="24" customWidth="1" style="284" min="23" max="23"/>
    <col width="22.28515625" customWidth="1" style="283" min="24" max="24"/>
    <col width="22.7109375" customWidth="1" style="116" min="25" max="25"/>
    <col width="24.28515625" customWidth="1" style="283" min="26" max="26"/>
    <col width="25.7109375" customWidth="1" style="283" min="27" max="27"/>
    <col width="21.42578125" customWidth="1" style="283" min="28" max="28"/>
    <col width="20.28515625" customWidth="1" style="286" min="29" max="29"/>
    <col hidden="1" width="19.85546875" customWidth="1" style="286" min="30" max="30"/>
    <col hidden="1" width="26.7109375" customWidth="1" style="286" min="31" max="31"/>
    <col hidden="1" width="23.28515625" customWidth="1" style="286" min="32" max="32"/>
    <col hidden="1" width="26.7109375" customWidth="1" style="286" min="33" max="33"/>
    <col hidden="1" width="23.28515625" customWidth="1" style="286" min="34" max="34"/>
    <col hidden="1" width="26.28515625" customWidth="1" style="286" min="35" max="35"/>
    <col hidden="1" width="23.28515625" customWidth="1" style="286" min="36" max="36"/>
    <col hidden="1" width="26.7109375" customWidth="1" style="286" min="37" max="37"/>
    <col hidden="1" width="23.28515625" customWidth="1" style="286" min="38" max="38"/>
    <col hidden="1" width="27.28515625" customWidth="1" style="286" min="39" max="39"/>
    <col hidden="1" width="23.28515625" customWidth="1" style="286" min="40" max="40"/>
    <col hidden="1" width="26.85546875" customWidth="1" style="286" min="41" max="41"/>
    <col hidden="1" width="23.28515625" customWidth="1" style="286" min="42" max="42"/>
    <col hidden="1" width="29.85546875" customWidth="1" style="286" min="43" max="43"/>
    <col hidden="1" width="25.85546875" customWidth="1" style="286" min="44" max="44"/>
    <col hidden="1" width="29.85546875" customWidth="1" style="286" min="45" max="45"/>
    <col width="22" customWidth="1" style="286" min="46" max="46"/>
    <col width="29.85546875" customWidth="1" style="286" min="47" max="47"/>
    <col width="12.7109375" customWidth="1" style="286" min="48" max="48"/>
    <col width="38.85546875" customWidth="1" style="286" min="49" max="49"/>
    <col width="14.5703125" customWidth="1" style="286" min="50" max="50"/>
    <col width="65.85546875" customWidth="1" style="286" min="51" max="51"/>
    <col width="30.28515625" customWidth="1" style="286" min="52" max="52"/>
    <col width="65.85546875" customWidth="1" style="286" min="53" max="53"/>
    <col width="23.42578125" customWidth="1" style="283" min="54" max="55"/>
    <col width="22.28515625" customWidth="1" style="283" min="56" max="56"/>
    <col width="23.42578125" customWidth="1" style="283" min="57" max="57"/>
    <col width="27.42578125" customWidth="1" style="287" min="58" max="58"/>
    <col width="17.140625" customWidth="1" style="288" min="59" max="59"/>
    <col width="41.42578125" customWidth="1" style="283" min="60" max="60"/>
    <col width="17.140625" customWidth="1" style="288" min="61" max="61"/>
    <col width="41.42578125" customWidth="1" style="283" min="62" max="62"/>
    <col width="17.140625" customWidth="1" style="288" min="63" max="63"/>
    <col width="41.42578125" customWidth="1" style="283" min="64" max="64"/>
    <col width="17.140625" customWidth="1" style="288" min="65" max="65"/>
    <col width="41.42578125" customWidth="1" style="283" min="66" max="66"/>
    <col width="17.140625" customWidth="1" style="288" min="67" max="67"/>
    <col width="41.42578125" customWidth="1" style="283" min="68" max="68"/>
    <col width="17.140625" customWidth="1" style="288" min="69" max="69"/>
    <col width="41.42578125" customWidth="1" style="283" min="70" max="70"/>
    <col width="16.42578125" customWidth="1" style="242" min="71" max="71"/>
    <col width="29" customWidth="1" style="242" min="72" max="72"/>
    <col width="19.7109375" customWidth="1" style="242" min="73" max="73"/>
    <col width="29.85546875" customWidth="1" style="242" min="74" max="74"/>
    <col width="19.7109375" customWidth="1" style="242" min="75" max="75"/>
    <col width="31.28515625" customWidth="1" style="242" min="76" max="76"/>
    <col width="19.7109375" customWidth="1" style="242" min="77" max="77"/>
    <col width="28.7109375" customWidth="1" style="242" min="78" max="78"/>
    <col width="19.7109375" customWidth="1" style="242" min="79" max="79"/>
    <col width="27.7109375" customWidth="1" style="242" min="80" max="80"/>
    <col width="19.7109375" customWidth="1" style="242" min="81" max="81"/>
    <col width="31.5703125" customWidth="1" style="242" min="82" max="86"/>
    <col width="11.42578125" customWidth="1" style="242" min="87" max="16384"/>
  </cols>
  <sheetData>
    <row r="1" ht="23.25" customFormat="1" customHeight="1" s="122">
      <c r="A1" s="125" t="n"/>
      <c r="B1" s="380" t="n"/>
      <c r="C1" s="232" t="n"/>
      <c r="D1" s="416" t="inlineStr">
        <is>
          <t xml:space="preserve"> </t>
        </is>
      </c>
      <c r="E1" s="685" t="n"/>
      <c r="F1" s="381" t="inlineStr">
        <is>
          <t>MACROPROCESO ESTRATÉGICO</t>
        </is>
      </c>
      <c r="G1" s="686" t="n"/>
      <c r="H1" s="686" t="n"/>
      <c r="I1" s="686" t="n"/>
      <c r="J1" s="686" t="n"/>
      <c r="K1" s="686" t="n"/>
      <c r="L1" s="686" t="n"/>
      <c r="M1" s="686" t="n"/>
      <c r="N1" s="686" t="n"/>
      <c r="O1" s="686" t="n"/>
      <c r="P1" s="686" t="n"/>
      <c r="Q1" s="686" t="n"/>
      <c r="R1" s="686" t="n"/>
      <c r="S1" s="686" t="n"/>
      <c r="T1" s="686" t="n"/>
      <c r="U1" s="686" t="n"/>
      <c r="V1" s="686" t="n"/>
      <c r="W1" s="686" t="n"/>
      <c r="X1" s="686" t="n"/>
      <c r="Y1" s="686" t="n"/>
      <c r="Z1" s="686" t="n"/>
      <c r="AA1" s="686" t="n"/>
      <c r="AB1" s="686" t="n"/>
      <c r="AC1" s="686" t="n"/>
      <c r="AD1" s="686" t="n"/>
      <c r="AE1" s="686" t="n"/>
      <c r="AF1" s="686" t="n"/>
      <c r="AG1" s="686" t="n"/>
      <c r="AH1" s="686" t="n"/>
      <c r="AI1" s="686" t="n"/>
      <c r="AJ1" s="686" t="n"/>
      <c r="AK1" s="686" t="n"/>
      <c r="AL1" s="686" t="n"/>
      <c r="AM1" s="686" t="n"/>
      <c r="AN1" s="686" t="n"/>
      <c r="AO1" s="686" t="n"/>
      <c r="AP1" s="686" t="n"/>
      <c r="AQ1" s="686" t="n"/>
      <c r="AR1" s="686" t="n"/>
      <c r="AS1" s="686" t="n"/>
      <c r="AT1" s="686" t="n"/>
      <c r="AU1" s="686" t="n"/>
      <c r="AV1" s="686" t="n"/>
      <c r="AW1" s="686" t="n"/>
      <c r="AX1" s="686" t="n"/>
      <c r="AY1" s="686" t="n"/>
      <c r="AZ1" s="686" t="n"/>
      <c r="BA1" s="686" t="n"/>
      <c r="BB1" s="686" t="n"/>
      <c r="BC1" s="686" t="n"/>
      <c r="BD1" s="686" t="n"/>
      <c r="BE1" s="686" t="n"/>
      <c r="BF1" s="686" t="n"/>
      <c r="BG1" s="686" t="n"/>
      <c r="BH1" s="686" t="n"/>
      <c r="BI1" s="686" t="n"/>
      <c r="BJ1" s="686" t="n"/>
      <c r="BK1" s="686" t="n"/>
      <c r="BL1" s="686" t="n"/>
      <c r="BM1" s="686" t="n"/>
      <c r="BN1" s="686" t="n"/>
      <c r="BO1" s="686" t="n"/>
      <c r="BP1" s="686" t="n"/>
      <c r="BQ1" s="686" t="n"/>
      <c r="BR1" s="686" t="n"/>
      <c r="BS1" s="686" t="n"/>
      <c r="BT1" s="686" t="n"/>
      <c r="BU1" s="686" t="n"/>
      <c r="BV1" s="686" t="n"/>
      <c r="BW1" s="686" t="n"/>
      <c r="BX1" s="686" t="n"/>
      <c r="BY1" s="686" t="n"/>
      <c r="BZ1" s="686" t="n"/>
      <c r="CA1" s="686" t="n"/>
      <c r="CB1" s="686" t="n"/>
      <c r="CC1" s="686" t="n"/>
      <c r="CD1" s="686" t="n"/>
      <c r="CE1" s="686" t="n"/>
      <c r="CF1" s="687" t="n"/>
      <c r="CG1" s="381" t="inlineStr">
        <is>
          <t>CÓDIGO: ESGr028</t>
        </is>
      </c>
      <c r="CH1" s="687" t="n"/>
    </row>
    <row r="2" ht="21.75" customFormat="1" customHeight="1" s="122">
      <c r="A2" s="125" t="n"/>
      <c r="B2" s="726" t="n"/>
      <c r="C2" s="232" t="n"/>
      <c r="E2" s="689" t="n"/>
      <c r="F2" s="381" t="inlineStr">
        <is>
          <t>PROCESO GESTIÓN SISTEMAS INTEGRADOS - CALIDAD</t>
        </is>
      </c>
      <c r="G2" s="686" t="n"/>
      <c r="H2" s="686" t="n"/>
      <c r="I2" s="686" t="n"/>
      <c r="J2" s="686" t="n"/>
      <c r="K2" s="686" t="n"/>
      <c r="L2" s="686" t="n"/>
      <c r="M2" s="686" t="n"/>
      <c r="N2" s="686" t="n"/>
      <c r="O2" s="686" t="n"/>
      <c r="P2" s="686" t="n"/>
      <c r="Q2" s="686" t="n"/>
      <c r="R2" s="686" t="n"/>
      <c r="S2" s="686" t="n"/>
      <c r="T2" s="686" t="n"/>
      <c r="U2" s="686" t="n"/>
      <c r="V2" s="686" t="n"/>
      <c r="W2" s="686" t="n"/>
      <c r="X2" s="686" t="n"/>
      <c r="Y2" s="686" t="n"/>
      <c r="Z2" s="686" t="n"/>
      <c r="AA2" s="686" t="n"/>
      <c r="AB2" s="686" t="n"/>
      <c r="AC2" s="686" t="n"/>
      <c r="AD2" s="686" t="n"/>
      <c r="AE2" s="686" t="n"/>
      <c r="AF2" s="686" t="n"/>
      <c r="AG2" s="686" t="n"/>
      <c r="AH2" s="686" t="n"/>
      <c r="AI2" s="686" t="n"/>
      <c r="AJ2" s="686" t="n"/>
      <c r="AK2" s="686" t="n"/>
      <c r="AL2" s="686" t="n"/>
      <c r="AM2" s="686" t="n"/>
      <c r="AN2" s="686" t="n"/>
      <c r="AO2" s="686" t="n"/>
      <c r="AP2" s="686" t="n"/>
      <c r="AQ2" s="686" t="n"/>
      <c r="AR2" s="686" t="n"/>
      <c r="AS2" s="686" t="n"/>
      <c r="AT2" s="686" t="n"/>
      <c r="AU2" s="686" t="n"/>
      <c r="AV2" s="686" t="n"/>
      <c r="AW2" s="686" t="n"/>
      <c r="AX2" s="686" t="n"/>
      <c r="AY2" s="686" t="n"/>
      <c r="AZ2" s="686" t="n"/>
      <c r="BA2" s="686" t="n"/>
      <c r="BB2" s="686" t="n"/>
      <c r="BC2" s="686" t="n"/>
      <c r="BD2" s="686" t="n"/>
      <c r="BE2" s="686" t="n"/>
      <c r="BF2" s="686" t="n"/>
      <c r="BG2" s="686" t="n"/>
      <c r="BH2" s="686" t="n"/>
      <c r="BI2" s="686" t="n"/>
      <c r="BJ2" s="686" t="n"/>
      <c r="BK2" s="686" t="n"/>
      <c r="BL2" s="686" t="n"/>
      <c r="BM2" s="686" t="n"/>
      <c r="BN2" s="686" t="n"/>
      <c r="BO2" s="686" t="n"/>
      <c r="BP2" s="686" t="n"/>
      <c r="BQ2" s="686" t="n"/>
      <c r="BR2" s="686" t="n"/>
      <c r="BS2" s="686" t="n"/>
      <c r="BT2" s="686" t="n"/>
      <c r="BU2" s="686" t="n"/>
      <c r="BV2" s="686" t="n"/>
      <c r="BW2" s="686" t="n"/>
      <c r="BX2" s="686" t="n"/>
      <c r="BY2" s="686" t="n"/>
      <c r="BZ2" s="686" t="n"/>
      <c r="CA2" s="686" t="n"/>
      <c r="CB2" s="686" t="n"/>
      <c r="CC2" s="686" t="n"/>
      <c r="CD2" s="686" t="n"/>
      <c r="CE2" s="686" t="n"/>
      <c r="CF2" s="687" t="n"/>
      <c r="CG2" s="381" t="inlineStr">
        <is>
          <t>VERSIÓN: 18</t>
        </is>
      </c>
      <c r="CH2" s="687" t="n"/>
    </row>
    <row r="3" ht="15" customFormat="1" customHeight="1" s="122">
      <c r="A3" s="125" t="n"/>
      <c r="B3" s="726" t="n"/>
      <c r="C3" s="233" t="n"/>
      <c r="E3" s="689" t="n"/>
      <c r="F3" s="381" t="inlineStr">
        <is>
          <t>GESTIÓN DEL RIESGO Y LAS OPORTUNIDADES</t>
        </is>
      </c>
      <c r="G3" s="690" t="n"/>
      <c r="H3" s="690" t="n"/>
      <c r="I3" s="690" t="n"/>
      <c r="J3" s="690" t="n"/>
      <c r="K3" s="690" t="n"/>
      <c r="L3" s="690" t="n"/>
      <c r="M3" s="690" t="n"/>
      <c r="N3" s="690" t="n"/>
      <c r="O3" s="690" t="n"/>
      <c r="P3" s="690" t="n"/>
      <c r="Q3" s="690" t="n"/>
      <c r="R3" s="690" t="n"/>
      <c r="S3" s="690" t="n"/>
      <c r="T3" s="690" t="n"/>
      <c r="U3" s="690" t="n"/>
      <c r="V3" s="690" t="n"/>
      <c r="W3" s="690" t="n"/>
      <c r="X3" s="690" t="n"/>
      <c r="Y3" s="690" t="n"/>
      <c r="Z3" s="690" t="n"/>
      <c r="AA3" s="690" t="n"/>
      <c r="AB3" s="690" t="n"/>
      <c r="AC3" s="690" t="n"/>
      <c r="AD3" s="690" t="n"/>
      <c r="AE3" s="690" t="n"/>
      <c r="AF3" s="690" t="n"/>
      <c r="AG3" s="690" t="n"/>
      <c r="AH3" s="690" t="n"/>
      <c r="AI3" s="690" t="n"/>
      <c r="AJ3" s="690" t="n"/>
      <c r="AK3" s="690" t="n"/>
      <c r="AL3" s="690" t="n"/>
      <c r="AM3" s="690" t="n"/>
      <c r="AN3" s="690" t="n"/>
      <c r="AO3" s="690" t="n"/>
      <c r="AP3" s="690" t="n"/>
      <c r="AQ3" s="690" t="n"/>
      <c r="AR3" s="690" t="n"/>
      <c r="AS3" s="690" t="n"/>
      <c r="AT3" s="690" t="n"/>
      <c r="AU3" s="690" t="n"/>
      <c r="AV3" s="690" t="n"/>
      <c r="AW3" s="690" t="n"/>
      <c r="AX3" s="690" t="n"/>
      <c r="AY3" s="690" t="n"/>
      <c r="AZ3" s="690" t="n"/>
      <c r="BA3" s="690" t="n"/>
      <c r="BB3" s="690" t="n"/>
      <c r="BC3" s="690" t="n"/>
      <c r="BD3" s="690" t="n"/>
      <c r="BE3" s="690" t="n"/>
      <c r="BF3" s="690" t="n"/>
      <c r="BG3" s="690" t="n"/>
      <c r="BH3" s="690" t="n"/>
      <c r="BI3" s="690" t="n"/>
      <c r="BJ3" s="690" t="n"/>
      <c r="BK3" s="690" t="n"/>
      <c r="BL3" s="690" t="n"/>
      <c r="BM3" s="690" t="n"/>
      <c r="BN3" s="690" t="n"/>
      <c r="BO3" s="690" t="n"/>
      <c r="BP3" s="690" t="n"/>
      <c r="BQ3" s="690" t="n"/>
      <c r="BR3" s="690" t="n"/>
      <c r="BS3" s="690" t="n"/>
      <c r="BT3" s="690" t="n"/>
      <c r="BU3" s="690" t="n"/>
      <c r="BV3" s="690" t="n"/>
      <c r="BW3" s="690" t="n"/>
      <c r="BX3" s="690" t="n"/>
      <c r="BY3" s="690" t="n"/>
      <c r="BZ3" s="690" t="n"/>
      <c r="CA3" s="690" t="n"/>
      <c r="CB3" s="690" t="n"/>
      <c r="CC3" s="690" t="n"/>
      <c r="CD3" s="690" t="n"/>
      <c r="CE3" s="690" t="n"/>
      <c r="CF3" s="685" t="n"/>
      <c r="CG3" s="381" t="inlineStr">
        <is>
          <t>VIGENCIA: 2025-04-11</t>
        </is>
      </c>
      <c r="CH3" s="687" t="n"/>
    </row>
    <row r="4" ht="12.75" customFormat="1" customHeight="1" s="122">
      <c r="A4" s="125" t="n"/>
      <c r="B4" s="725" t="n"/>
      <c r="C4" s="234" t="n"/>
      <c r="D4" s="693" t="n"/>
      <c r="E4" s="692" t="n"/>
      <c r="F4" s="691" t="n"/>
      <c r="G4" s="693" t="n"/>
      <c r="H4" s="693" t="n"/>
      <c r="I4" s="693" t="n"/>
      <c r="J4" s="693" t="n"/>
      <c r="K4" s="693" t="n"/>
      <c r="L4" s="693" t="n"/>
      <c r="M4" s="693" t="n"/>
      <c r="N4" s="693" t="n"/>
      <c r="O4" s="693" t="n"/>
      <c r="P4" s="693" t="n"/>
      <c r="Q4" s="693" t="n"/>
      <c r="R4" s="693" t="n"/>
      <c r="S4" s="693" t="n"/>
      <c r="T4" s="693" t="n"/>
      <c r="U4" s="693" t="n"/>
      <c r="V4" s="693" t="n"/>
      <c r="W4" s="693" t="n"/>
      <c r="X4" s="693" t="n"/>
      <c r="Y4" s="693" t="n"/>
      <c r="Z4" s="693" t="n"/>
      <c r="AA4" s="693" t="n"/>
      <c r="AB4" s="693" t="n"/>
      <c r="AC4" s="693" t="n"/>
      <c r="AD4" s="693" t="n"/>
      <c r="AE4" s="693" t="n"/>
      <c r="AF4" s="693" t="n"/>
      <c r="AG4" s="693" t="n"/>
      <c r="AH4" s="693" t="n"/>
      <c r="AI4" s="693" t="n"/>
      <c r="AJ4" s="693" t="n"/>
      <c r="AK4" s="693" t="n"/>
      <c r="AL4" s="693" t="n"/>
      <c r="AM4" s="693" t="n"/>
      <c r="AN4" s="693" t="n"/>
      <c r="AO4" s="693" t="n"/>
      <c r="AP4" s="693" t="n"/>
      <c r="AQ4" s="693" t="n"/>
      <c r="AR4" s="693" t="n"/>
      <c r="AS4" s="693" t="n"/>
      <c r="AT4" s="693" t="n"/>
      <c r="AU4" s="693" t="n"/>
      <c r="AV4" s="693" t="n"/>
      <c r="AW4" s="693" t="n"/>
      <c r="AX4" s="693" t="n"/>
      <c r="AY4" s="693" t="n"/>
      <c r="AZ4" s="693" t="n"/>
      <c r="BA4" s="693" t="n"/>
      <c r="BB4" s="693" t="n"/>
      <c r="BC4" s="693" t="n"/>
      <c r="BD4" s="693" t="n"/>
      <c r="BE4" s="693" t="n"/>
      <c r="BF4" s="693" t="n"/>
      <c r="BG4" s="693" t="n"/>
      <c r="BH4" s="693" t="n"/>
      <c r="BI4" s="693" t="n"/>
      <c r="BJ4" s="693" t="n"/>
      <c r="BK4" s="693" t="n"/>
      <c r="BL4" s="693" t="n"/>
      <c r="BM4" s="693" t="n"/>
      <c r="BN4" s="693" t="n"/>
      <c r="BO4" s="693" t="n"/>
      <c r="BP4" s="693" t="n"/>
      <c r="BQ4" s="693" t="n"/>
      <c r="BR4" s="693" t="n"/>
      <c r="BS4" s="693" t="n"/>
      <c r="BT4" s="693" t="n"/>
      <c r="BU4" s="693" t="n"/>
      <c r="BV4" s="693" t="n"/>
      <c r="BW4" s="693" t="n"/>
      <c r="BX4" s="693" t="n"/>
      <c r="BY4" s="693" t="n"/>
      <c r="BZ4" s="693" t="n"/>
      <c r="CA4" s="693" t="n"/>
      <c r="CB4" s="693" t="n"/>
      <c r="CC4" s="693" t="n"/>
      <c r="CD4" s="693" t="n"/>
      <c r="CE4" s="693" t="n"/>
      <c r="CF4" s="692" t="n"/>
      <c r="CG4" s="381" t="inlineStr">
        <is>
          <t>PÁGINA: 7 de 11</t>
        </is>
      </c>
      <c r="CH4" s="687" t="n"/>
    </row>
    <row r="5" ht="20.25" customHeight="1">
      <c r="A5" s="235" t="n"/>
      <c r="B5" s="235" t="n"/>
      <c r="C5" s="235" t="n"/>
      <c r="D5" s="450" t="n"/>
      <c r="E5" s="159" t="inlineStr">
        <is>
          <t>REGRESAR</t>
        </is>
      </c>
      <c r="F5" s="236" t="n"/>
      <c r="G5" s="236" t="n"/>
      <c r="H5" s="236" t="n"/>
      <c r="I5" s="98" t="n"/>
      <c r="J5" s="236" t="n"/>
      <c r="K5" s="98" t="n"/>
      <c r="L5" s="98" t="n"/>
      <c r="M5" s="98" t="n"/>
      <c r="N5" s="98" t="n"/>
      <c r="O5" s="98" t="n"/>
      <c r="P5" s="237" t="n"/>
      <c r="Q5" s="236" t="n"/>
      <c r="R5" s="236" t="n"/>
      <c r="S5" s="236" t="n"/>
      <c r="T5" s="236" t="n"/>
      <c r="U5" s="98" t="n"/>
      <c r="V5" s="98" t="n"/>
      <c r="W5" s="98" t="n"/>
      <c r="X5" s="236" t="n"/>
      <c r="Y5" s="160" t="n"/>
      <c r="Z5" s="236" t="n"/>
      <c r="AA5" s="236" t="n"/>
      <c r="AB5" s="236" t="n"/>
      <c r="AC5" s="238" t="n"/>
      <c r="AD5" s="238" t="n"/>
      <c r="AE5" s="238" t="n"/>
      <c r="AF5" s="238" t="n"/>
      <c r="AG5" s="238" t="n"/>
      <c r="AH5" s="238" t="n"/>
      <c r="AI5" s="238" t="n"/>
      <c r="AJ5" s="238" t="n"/>
      <c r="AK5" s="238" t="n"/>
      <c r="AL5" s="238" t="n"/>
      <c r="AM5" s="238" t="n"/>
      <c r="AN5" s="238" t="n"/>
      <c r="AO5" s="238" t="n"/>
      <c r="AP5" s="238" t="n"/>
      <c r="AQ5" s="238" t="n"/>
      <c r="AR5" s="238" t="n"/>
      <c r="AS5" s="238" t="n"/>
      <c r="AT5" s="238" t="n"/>
      <c r="AU5" s="238" t="n"/>
      <c r="AV5" s="238" t="n"/>
      <c r="AW5" s="238" t="n"/>
      <c r="AX5" s="238" t="n"/>
      <c r="AY5" s="238" t="n"/>
      <c r="AZ5" s="238" t="n"/>
      <c r="BA5" s="238" t="n"/>
      <c r="BB5" s="236" t="n"/>
      <c r="BC5" s="236" t="n"/>
      <c r="BD5" s="236" t="n"/>
      <c r="BE5" s="236" t="n"/>
      <c r="BF5" s="239" t="n"/>
      <c r="BG5" s="240" t="n"/>
      <c r="BH5" s="236" t="n"/>
      <c r="BI5" s="240" t="n"/>
      <c r="BJ5" s="236" t="n"/>
      <c r="BK5" s="240" t="n"/>
      <c r="BL5" s="236" t="n"/>
      <c r="BM5" s="240" t="n"/>
      <c r="BN5" s="236" t="n"/>
      <c r="BO5" s="240" t="n"/>
      <c r="BP5" s="236" t="n"/>
      <c r="BQ5" s="240" t="n"/>
      <c r="BR5" s="236" t="n"/>
      <c r="BS5" s="241" t="n"/>
      <c r="BT5" s="241" t="n"/>
      <c r="BU5" s="241" t="n"/>
      <c r="BV5" s="241" t="n"/>
      <c r="BW5" s="241" t="n"/>
      <c r="BX5" s="241" t="n"/>
      <c r="BY5" s="241" t="n"/>
      <c r="BZ5" s="241" t="n"/>
      <c r="CA5" s="241" t="n"/>
      <c r="CB5" s="241" t="n"/>
      <c r="CC5" s="241" t="n"/>
      <c r="CD5" s="241" t="n"/>
      <c r="CE5" s="241" t="n"/>
      <c r="CF5" s="241" t="n"/>
      <c r="CG5" s="241" t="n"/>
      <c r="CH5" s="241" t="n"/>
    </row>
    <row r="6" ht="32.25" customFormat="1" customHeight="1" s="245">
      <c r="A6" s="243" t="n"/>
      <c r="B6" s="243" t="n"/>
      <c r="C6" s="243" t="n"/>
      <c r="D6" s="544" t="inlineStr">
        <is>
          <t>IDENTIFICACIÓN DEL RIESGO</t>
        </is>
      </c>
      <c r="E6" s="720" t="n"/>
      <c r="F6" s="720" t="n"/>
      <c r="G6" s="720" t="n"/>
      <c r="H6" s="735" t="n"/>
      <c r="I6" s="544" t="inlineStr">
        <is>
          <t>VALORACIÓN DEL RIESGO INHERENTE</t>
        </is>
      </c>
      <c r="J6" s="720" t="n"/>
      <c r="K6" s="720" t="n"/>
      <c r="L6" s="720" t="n"/>
      <c r="M6" s="720" t="n"/>
      <c r="N6" s="720" t="n"/>
      <c r="O6" s="720" t="n"/>
      <c r="P6" s="720" t="n"/>
      <c r="Q6" s="720" t="n"/>
      <c r="R6" s="720" t="n"/>
      <c r="S6" s="720" t="n"/>
      <c r="T6" s="735" t="n"/>
      <c r="U6" s="523" t="inlineStr">
        <is>
          <t>VALORACIÓN DE CONTROLES</t>
        </is>
      </c>
      <c r="V6" s="720" t="n"/>
      <c r="W6" s="720" t="n"/>
      <c r="X6" s="519" t="inlineStr">
        <is>
          <t>VALORACIÓN DE RIESGO RESIDUAL</t>
        </is>
      </c>
      <c r="Y6" s="720" t="n"/>
      <c r="Z6" s="720" t="n"/>
      <c r="AA6" s="720" t="n"/>
      <c r="AB6" s="720" t="n"/>
      <c r="AC6" s="720" t="n"/>
      <c r="AD6" s="720" t="n"/>
      <c r="AE6" s="720" t="n"/>
      <c r="AF6" s="720" t="n"/>
      <c r="AG6" s="720" t="n"/>
      <c r="AH6" s="720" t="n"/>
      <c r="AI6" s="720" t="n"/>
      <c r="AJ6" s="720" t="n"/>
      <c r="AK6" s="720" t="n"/>
      <c r="AL6" s="720" t="n"/>
      <c r="AM6" s="720" t="n"/>
      <c r="AN6" s="720" t="n"/>
      <c r="AO6" s="720" t="n"/>
      <c r="AP6" s="720" t="n"/>
      <c r="AQ6" s="720" t="n"/>
      <c r="AR6" s="244" t="n"/>
      <c r="AS6" s="244" t="n"/>
      <c r="AT6" s="244" t="n"/>
      <c r="AU6" s="244" t="n"/>
      <c r="AV6" s="244" t="n"/>
      <c r="AW6" s="244" t="n"/>
      <c r="AX6" s="244" t="n"/>
      <c r="AY6" s="336" t="n"/>
      <c r="AZ6" s="336" t="n"/>
      <c r="BA6" s="336" t="n"/>
      <c r="BB6" s="516" t="inlineStr">
        <is>
          <t>VALORACIÓN DE RIESGO RESIDUAL</t>
        </is>
      </c>
      <c r="BC6" s="736" t="n"/>
      <c r="BD6" s="736" t="n"/>
      <c r="BE6" s="736" t="n"/>
      <c r="BF6" s="737" t="n"/>
      <c r="BG6" s="738" t="inlineStr">
        <is>
          <t>CONCLUSIONES DEL SEGUIMIENTO (DILIGENCIADO POR LA OFICINA DE CONTROL INTERNO)</t>
        </is>
      </c>
      <c r="BH6" s="686" t="n"/>
      <c r="BI6" s="686" t="n"/>
      <c r="BJ6" s="686" t="n"/>
      <c r="BK6" s="686" t="n"/>
      <c r="BL6" s="686" t="n"/>
      <c r="BM6" s="686" t="n"/>
      <c r="BN6" s="686" t="n"/>
      <c r="BO6" s="686" t="n"/>
      <c r="BP6" s="686" t="n"/>
      <c r="BQ6" s="686" t="n"/>
      <c r="BR6" s="686" t="n"/>
      <c r="BS6" s="686" t="n"/>
      <c r="BT6" s="686" t="n"/>
      <c r="BU6" s="686" t="n"/>
      <c r="BV6" s="686" t="n"/>
      <c r="BW6" s="686" t="n"/>
      <c r="BX6" s="686" t="n"/>
      <c r="BY6" s="686" t="n"/>
      <c r="BZ6" s="686" t="n"/>
      <c r="CA6" s="686" t="n"/>
      <c r="CB6" s="686" t="n"/>
      <c r="CC6" s="686" t="n"/>
      <c r="CD6" s="686" t="n"/>
      <c r="CE6" s="686" t="n"/>
      <c r="CF6" s="686" t="n"/>
      <c r="CG6" s="686" t="n"/>
      <c r="CH6" s="687" t="n"/>
    </row>
    <row r="7" ht="141" customFormat="1" customHeight="1" s="245">
      <c r="A7" s="243" t="inlineStr">
        <is>
          <t>CUADRANTE</t>
        </is>
      </c>
      <c r="B7" s="243" t="inlineStr">
        <is>
          <t>DECIMAL</t>
        </is>
      </c>
      <c r="C7" s="243" t="inlineStr">
        <is>
          <t>SUMA</t>
        </is>
      </c>
      <c r="D7" s="246" t="inlineStr">
        <is>
          <t>ID</t>
        </is>
      </c>
      <c r="E7" s="246" t="inlineStr">
        <is>
          <t>CAUSAS (FACTORES DOFA)</t>
        </is>
      </c>
      <c r="F7" s="247" t="inlineStr">
        <is>
          <t>EVENTO (RIESGO)</t>
        </is>
      </c>
      <c r="G7" s="246" t="inlineStr">
        <is>
          <t>CONSECUENCIA</t>
        </is>
      </c>
      <c r="H7" s="247" t="inlineStr">
        <is>
          <t>CLASIFICACIÓN DEL RIESGO</t>
        </is>
      </c>
      <c r="I7" s="247" t="inlineStr">
        <is>
          <t>PROBABILIDAD: FRECUENCIA DE LA ACTIVIDAD</t>
        </is>
      </c>
      <c r="J7" s="246" t="inlineStr">
        <is>
          <t>ARGUMENTO O DESCRIPCIÓN DE LA PROBABILIDAD</t>
        </is>
      </c>
      <c r="K7" s="246" t="inlineStr">
        <is>
          <t>PROBABILIDAD INHERENTE 
(%)</t>
        </is>
      </c>
      <c r="L7" s="735" t="n"/>
      <c r="M7" s="247" t="inlineStr">
        <is>
          <t>MAGNITUD DEL IMPACTO</t>
        </is>
      </c>
      <c r="N7" s="246" t="inlineStr">
        <is>
          <t>IMPACTO INHERENTE
(%)</t>
        </is>
      </c>
      <c r="O7" s="735" t="n"/>
      <c r="P7" s="246" t="inlineStr">
        <is>
          <t>NIVEL DE RIESGO INHERENTE</t>
        </is>
      </c>
      <c r="Q7" s="247" t="inlineStr">
        <is>
          <t>CONTROLES APLICABLES</t>
        </is>
      </c>
      <c r="R7" s="246" t="inlineStr">
        <is>
          <t>FRECUENCIA O PERIODICIDAD</t>
        </is>
      </c>
      <c r="S7" s="246" t="inlineStr">
        <is>
          <t>DOCUMENTACIÓN</t>
        </is>
      </c>
      <c r="T7" s="246" t="inlineStr">
        <is>
          <t>ENTREGABLES Y/O EVIDENCIAS</t>
        </is>
      </c>
      <c r="U7" s="248" t="inlineStr">
        <is>
          <t>CLASIFICACIÓN DE LOS CONTROLES</t>
        </is>
      </c>
      <c r="V7" s="248" t="inlineStr">
        <is>
          <t>IMPLEMENTACIÓN DEL CONTROL</t>
        </is>
      </c>
      <c r="W7" s="249" t="inlineStr">
        <is>
          <t>AFECTACIÓN DEL CONTROL</t>
        </is>
      </c>
      <c r="X7" s="249" t="inlineStr">
        <is>
          <t>CALIFICACIÓN DE LOS ATRIBUTOS DE EFICIENCIA</t>
        </is>
      </c>
      <c r="Y7" s="117" t="inlineStr">
        <is>
          <t>PROBABILIDAD RESIDUAL (%)</t>
        </is>
      </c>
      <c r="Z7" s="249" t="inlineStr">
        <is>
          <t>PROBABILIDAD RESIDUAL</t>
        </is>
      </c>
      <c r="AA7" s="249" t="inlineStr">
        <is>
          <t>IMPACTO RESIDUAL (%)</t>
        </is>
      </c>
      <c r="AB7" s="249" t="inlineStr">
        <is>
          <t>IMPACTO RESIDUAL</t>
        </is>
      </c>
      <c r="AC7" s="249" t="inlineStr">
        <is>
          <t>ZONA DEL RIESGO RESIDUAL</t>
        </is>
      </c>
      <c r="AD7" s="250" t="inlineStr">
        <is>
          <t>FECHA DE SEGUIMIENTO</t>
        </is>
      </c>
      <c r="AE7" s="251" t="inlineStr">
        <is>
          <t>OBSERVACIONES, COMENTARIOS Y/O SUGERENCIAS</t>
        </is>
      </c>
      <c r="AF7" s="250" t="inlineStr">
        <is>
          <t>FECHA DE SEGUIMIENTO</t>
        </is>
      </c>
      <c r="AG7" s="251" t="inlineStr">
        <is>
          <t>OBSERVACIONES, COMENTARIOS Y/O SUGERENCIAS</t>
        </is>
      </c>
      <c r="AH7" s="250" t="inlineStr">
        <is>
          <t>FECHA DE SEGUIMIENTO</t>
        </is>
      </c>
      <c r="AI7" s="251" t="inlineStr">
        <is>
          <t>OBSERVACIONES, COMENTARIOS Y/O SUGERENCIAS</t>
        </is>
      </c>
      <c r="AJ7" s="250" t="inlineStr">
        <is>
          <t>FECHA DE SEGUIMIENTO</t>
        </is>
      </c>
      <c r="AK7" s="251" t="inlineStr">
        <is>
          <t>OBSERVACIONES, COMENTARIOS Y/O SUGERENCIAS</t>
        </is>
      </c>
      <c r="AL7" s="250" t="inlineStr">
        <is>
          <t>FECHA DE SEGUIMIENTO</t>
        </is>
      </c>
      <c r="AM7" s="251" t="inlineStr">
        <is>
          <t>OBSERVACIONES, COMENTARIOS Y/O SUGERENCIAS</t>
        </is>
      </c>
      <c r="AN7" s="250" t="inlineStr">
        <is>
          <t>FECHA DE SEGUIMIENTO</t>
        </is>
      </c>
      <c r="AO7" s="251" t="inlineStr">
        <is>
          <t>OBSERVACIONES, COMENTARIOS Y/O SUGERENCIAS</t>
        </is>
      </c>
      <c r="AP7" s="250" t="inlineStr">
        <is>
          <t>FECHA DE SEGUIMIENTO</t>
        </is>
      </c>
      <c r="AQ7" s="251" t="inlineStr">
        <is>
          <t>OBSERVACIONES, COMENTARIOS Y/O SUGERENCIAS</t>
        </is>
      </c>
      <c r="AR7" s="250" t="inlineStr">
        <is>
          <t>FECHA DE SEGUIMIENTO</t>
        </is>
      </c>
      <c r="AS7" s="251" t="inlineStr">
        <is>
          <t>OBSERVACIONES, COMENTARIOS Y/O SUGERENCIAS</t>
        </is>
      </c>
      <c r="AT7" s="250" t="inlineStr">
        <is>
          <t>FECHA DE SEGUIMIENTO</t>
        </is>
      </c>
      <c r="AU7" s="251" t="inlineStr">
        <is>
          <t>OBSERVACIONES, COMENTARIOS Y/O SUGERENCIAS</t>
        </is>
      </c>
      <c r="AV7" s="250" t="inlineStr">
        <is>
          <t>FECHA DE SEGUIMIENTO</t>
        </is>
      </c>
      <c r="AW7" s="251" t="inlineStr">
        <is>
          <t>OBSERVACIONES, COMENTARIOS Y/O SUGERENCIAS</t>
        </is>
      </c>
      <c r="AX7" s="251" t="inlineStr">
        <is>
          <t>FECHA DE SEGUIMIENTO</t>
        </is>
      </c>
      <c r="AY7" s="337" t="inlineStr">
        <is>
          <t>OBSERVACIONES, COMENTARIOS Y/O SUGERENCIAS</t>
        </is>
      </c>
      <c r="AZ7" s="337" t="n"/>
      <c r="BA7" s="337" t="n"/>
      <c r="BB7" s="335" t="inlineStr">
        <is>
          <t>PROBABILIDAD DE OCURRENCIA</t>
        </is>
      </c>
      <c r="BC7" s="252" t="inlineStr">
        <is>
          <t>PROBABILIDAD DE OCURRENCIA</t>
        </is>
      </c>
      <c r="BD7" s="252" t="inlineStr">
        <is>
          <t>MAGNITUD DEL IMPACTO</t>
        </is>
      </c>
      <c r="BE7" s="252" t="inlineStr">
        <is>
          <t>IMPACTO DE OCURRENCIA</t>
        </is>
      </c>
      <c r="BF7" s="253" t="inlineStr">
        <is>
          <t>NIVEL</t>
        </is>
      </c>
      <c r="BG7" s="254" t="inlineStr">
        <is>
          <t>FECHA DE SEGUIMIENTO</t>
        </is>
      </c>
      <c r="BH7" s="255" t="inlineStr">
        <is>
          <t>OBSERVACIONES Y RECOMENDACIONES</t>
        </is>
      </c>
      <c r="BI7" s="256" t="inlineStr">
        <is>
          <t>FECHA DE SEGUIMIENTO</t>
        </is>
      </c>
      <c r="BJ7" s="255" t="inlineStr">
        <is>
          <t>OBSERVACIONES Y RECOMENDACIONES</t>
        </is>
      </c>
      <c r="BK7" s="256" t="inlineStr">
        <is>
          <t>FECHA DE SEGUIMIENTO</t>
        </is>
      </c>
      <c r="BL7" s="255" t="inlineStr">
        <is>
          <t>OBSERVACIONES Y RECOMENDACIONES</t>
        </is>
      </c>
      <c r="BM7" s="256" t="inlineStr">
        <is>
          <t>FECHA DE SEGUIMIENTO</t>
        </is>
      </c>
      <c r="BN7" s="255" t="inlineStr">
        <is>
          <t>OBSERVACIONES Y RECOMENDACIONES</t>
        </is>
      </c>
      <c r="BO7" s="256" t="inlineStr">
        <is>
          <t>FECHA DE SEGUIMIENTO</t>
        </is>
      </c>
      <c r="BP7" s="255" t="inlineStr">
        <is>
          <t>OBSERVACIONES Y RECOMENDACIONES</t>
        </is>
      </c>
      <c r="BQ7" s="256" t="inlineStr">
        <is>
          <t>FECHA DE SEGUIMIENTO</t>
        </is>
      </c>
      <c r="BR7" s="255" t="inlineStr">
        <is>
          <t>OBSERVACIONES Y RECOMENDACIONES</t>
        </is>
      </c>
      <c r="BS7" s="256" t="inlineStr">
        <is>
          <t>FECHA DE SEGUIMIENTO</t>
        </is>
      </c>
      <c r="BT7" s="255" t="inlineStr">
        <is>
          <t>OBSERVACIONES Y RECOMENDACIONES</t>
        </is>
      </c>
      <c r="BU7" s="256" t="inlineStr">
        <is>
          <t>FECHA DE SEGUIMIENTO</t>
        </is>
      </c>
      <c r="BV7" s="255" t="inlineStr">
        <is>
          <t>OBSERVACIONES Y RECOMENDACIONES</t>
        </is>
      </c>
      <c r="BW7" s="256" t="inlineStr">
        <is>
          <t>FECHA DE SEGUIMIENTO</t>
        </is>
      </c>
      <c r="BX7" s="255" t="inlineStr">
        <is>
          <t>OBSERVACIONES Y RECOMENDACIONES</t>
        </is>
      </c>
      <c r="BY7" s="256" t="inlineStr">
        <is>
          <t>FECHA DE SEGUIMIENTO</t>
        </is>
      </c>
      <c r="BZ7" s="255" t="inlineStr">
        <is>
          <t>OBSERVACIONES Y RECOMENDACIONES</t>
        </is>
      </c>
      <c r="CA7" s="256" t="inlineStr">
        <is>
          <t>FECHA DE SEGUIMIENTO</t>
        </is>
      </c>
      <c r="CB7" s="255" t="inlineStr">
        <is>
          <t>OBSERVACIONES Y RECOMENDACIONES</t>
        </is>
      </c>
      <c r="CC7" s="256" t="inlineStr">
        <is>
          <t>FECHA DE SEGUIMIENTO</t>
        </is>
      </c>
      <c r="CD7" s="255" t="inlineStr">
        <is>
          <t>OBSERVACIONES Y RECOMENDACIONES</t>
        </is>
      </c>
      <c r="CE7" s="257" t="inlineStr">
        <is>
          <t>FECHA DE SEGUIMIENTO</t>
        </is>
      </c>
      <c r="CF7" s="258" t="inlineStr">
        <is>
          <t>OBSERVACIONES Y RECOMENDACIONES</t>
        </is>
      </c>
      <c r="CG7" s="257" t="inlineStr">
        <is>
          <t>FECHA DE SEGUIMIENTO</t>
        </is>
      </c>
      <c r="CH7" s="258" t="inlineStr">
        <is>
          <t>OBSERVACIONES Y RECOMENDACIONES</t>
        </is>
      </c>
    </row>
    <row r="8" ht="177.75" customHeight="1">
      <c r="A8" s="259">
        <f>IF(OR(BB8=0,BD8=0),"",IF(AND(BB8&lt;=0.2,BD8&lt;=0.2),1,IF(AND(BB8&lt;=0.2,BD8&lt;=0.4),2,IF(AND(BB8&lt;=0.2,BD8&lt;=0.6),3,IF(AND(BB8&lt;=0.2,BD8&lt;=0.8),4,IF(AND(BB8&lt;=0.2,BD8&lt;=1),5,IF(AND(BB8&lt;=0.4,BD8&lt;=0.2),6,IF(AND(BB8&lt;=0.4,BD8&lt;=0.4),7,IF(AND(BB8&lt;=0.4,BD8&lt;=0.6),8,IF(AND(BB8&lt;=0.4,BD8&lt;=0.8),9,IF(AND(BB8&lt;=0.4,BD8&lt;=1),10,IF(AND(BB8&lt;=0.6,BD8&lt;=0.2),11,IF(AND(BB8&lt;=0.6,BD8&lt;=0.4),12,IF(AND(BB8&lt;=0.6,BD8&lt;=0.6),13,IF(AND(BB8&lt;=0.6,BD8&lt;=0.8),14,IF(AND(BB8&lt;=0.6,BD8&lt;=1),15,IF(AND(BB8&lt;=0.8,BD8&lt;=0.2),16,IF(AND(BB8&lt;=0.8,BD8&lt;=0.4),17,IF(AND(BB8&lt;=0.8,BD8&lt;=0.6),18,IF(AND(BB8&lt;=0.8,BD8&lt;=0.8),19,IF(AND(BB8&lt;=0.8,BD8&lt;=1),20,IF(AND(BB8&lt;=1,BD8&lt;=0.2),21,IF(AND(BB8&lt;=1,BD8&lt;=0.4),22,IF(AND(BB8&lt;=1,BD8&lt;=0.6),23,IF(AND(BB8&lt;=1,BD8&lt;=0.8),24,IF(AND(BB8&lt;=1,BD8&lt;=1),25,""))))))))))))))))))))))))))</f>
        <v/>
      </c>
      <c r="B8" s="259">
        <f>IF(A8="","",(COUNTIF($A8:A$18,A8))/100)</f>
        <v/>
      </c>
      <c r="C8" s="259">
        <f>IFERROR(A8+B8,"")</f>
        <v/>
      </c>
      <c r="D8" s="514" t="n">
        <v>2</v>
      </c>
      <c r="E8" s="502" t="inlineStr">
        <is>
          <t>D3. No garantizar el cumplimiento a la resolución 161 de Agosto de 2016,  la cual da la directriz para la radicación de documentos.</t>
        </is>
      </c>
      <c r="F8" s="739" t="inlineStr">
        <is>
          <t>Posibilidad de perder la  información documental por deficiencias en la implementación de la normatividad vigente de Gestión Documental, y aplicación de correctas de instrumentos archivisticos, a causa de posibles malas prácticas por parte de los responsables de los archivos de gestión.</t>
        </is>
      </c>
      <c r="G8" s="489" t="inlineStr">
        <is>
          <t>Sanciones, hallazgos por parte de entes de control y perdida de documentación digital y física considerada patrimonio institucional o requerida para dar respuesta a requerimientos legales.</t>
        </is>
      </c>
      <c r="H8" s="489" t="inlineStr">
        <is>
          <t>EJECUCIÓN Y ADMINISTRACIÓN DE PROCESOS: Pérdidas derivadas de errores en la ejecución y administración de procesos.</t>
        </is>
      </c>
      <c r="I8" s="515" t="n">
        <v>15000</v>
      </c>
      <c r="J8" s="489" t="inlineStr">
        <is>
          <t>El # de metros líneales en la recepción del archivo de las diferentes áreas de la institución para la custodia y protección de los documentos .</t>
        </is>
      </c>
      <c r="K8" s="489">
        <f>IF(I8&lt;=0,"",IF(I8&lt;=2,"Muy Baja",IF(I8&lt;=10,"Baja",IF(I8&lt;=30,"Media",IF(I8&lt;=100,"Alta",IF(I8&gt;100,"Muy Alta"))))))</f>
        <v/>
      </c>
      <c r="L8" s="503">
        <f>IF(K8="","",IF(K8="Muy Baja",0.2,IF(K8="Baja",0.4,IF(K8="Media",0.6,IF(K8="Alta",0.8,IF(K8="Muy Alta",1,))))))</f>
        <v/>
      </c>
      <c r="M8" s="489" t="inlineStr">
        <is>
          <t>El riesgo afecta la imagen de la entidad con efecto publicitario sostenido a nivel de sector administrativo, nivel departamental o municipal.</t>
        </is>
      </c>
      <c r="N8" s="489">
        <f>IF(OR(M8=CRITERIOS!$C$182,M8=CRITERIOS!$D$182),"Leve",IF(OR(M8=CRITERIOS!$C$183,M8=CRITERIOS!$D$183),"Menor",IF(OR(M8=CRITERIOS!$C$184,M8=CRITERIOS!$D$184),"Moderado",IF(OR(M8=CRITERIOS!$C$185,M8=CRITERIOS!$D$185),"Mayor",IF(OR(M8=CRITERIOS!$C$186,M8=CRITERIOS!$D$186),"Catastrófico","")))))</f>
        <v/>
      </c>
      <c r="O8" s="503">
        <f>IF(N8="","",IF(N8="Leve",0.2,IF(N8="Menor",0.4,IF(N8="Moderado",0.6,IF(N8="Mayor",0.8,IF(N8="Catastrófico",1,))))))</f>
        <v/>
      </c>
      <c r="P8" s="504">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Alta",N8="Moderado"),ZF8="Muy Alta",N8="Mayor"),"ALTO",IF(OR(AND(K8="Muy Baja",N8="Catastrófico"),AND(K8="Baja",N8="Catastrófico"),AND(K8="Media",N8="Catastrófico"),AND(K8="Alta",N8="Catastrófico"),AND(K8="Muy Alta",N8="Catastrófico")),"EXTREMO",""))))</f>
        <v/>
      </c>
      <c r="Q8" s="261" t="inlineStr">
        <is>
          <t>El equipo de Archivo y Correspondencia verifica la apropiación del uso del aplicativo SAIA por parte de las dependencias de la Universidad, mediante la realización de jornadas de socialización y capacitación sobre su funcionamiento y lineamientos de uso, dejando como evidencia los listados de asistencia y registros de capacitación generados.</t>
        </is>
      </c>
      <c r="R8" s="262" t="inlineStr">
        <is>
          <t>SEMESTRAL</t>
        </is>
      </c>
      <c r="S8" s="311" t="inlineStr">
        <is>
          <t>Resolución rectoral N° 161
Información documentada: De conformidad con los requisitos y condiciones generales del procedimiento ADOP02.</t>
        </is>
      </c>
      <c r="T8" s="262" t="inlineStr">
        <is>
          <t>ESGr015 o registro virtual</t>
        </is>
      </c>
      <c r="U8" s="263" t="inlineStr">
        <is>
          <t>PREVENTIVO</t>
        </is>
      </c>
      <c r="V8" s="263" t="inlineStr">
        <is>
          <t>MANUAL</t>
        </is>
      </c>
      <c r="W8" s="263">
        <f>IF(OR(U8="PREVENTIVO",U8="DETECTIVO"),"PROBABILIDAD",IF(U8="CORRECTIVO","IMPACTO",""))</f>
        <v/>
      </c>
      <c r="X8" s="489">
        <f>IF(AND(U8="PREVENTIVO",V8="AUTOMÁTICO"),"50%",IF(AND(U8="PREVENTIVO",V8="MANUAL"),"40%",IF(AND(U8="DETECTIVO",V8="AUTOMÁTICO"),"40%",IF(AND(U8="DETECTIVO",V8="MANUAL"),"30%",IF(AND(U8="CORRECTIVO",V8="AUTOMÁTICO"),"35%",IF(AND(U8="CORRECTIVO",V8="MANUAL"),"25%",""))))))</f>
        <v/>
      </c>
      <c r="Y8" s="104">
        <f>IFERROR(IF(W8="Probabilidad",(L8-(L8*X8)),IF(W8="Impacto",L8,"")),"")</f>
        <v/>
      </c>
      <c r="Z8" s="104">
        <f>IFERROR(IF(Y8="","",IF(Y8&lt;=0.2,"MUY BAJA",IF(Y8&lt;=0.4,"BAJA",IF(Y8&lt;=0.6,"MEDIA",IF(Y8&lt;=0.8,"ALTA",IF(Y8=1,"MUY ALTA")))))),"")</f>
        <v/>
      </c>
      <c r="AA8" s="104">
        <f>IFERROR(IF(W8="Impacto",(O8-(O8*X8)),IF(W8="Probabilidad",O8,"")),"")</f>
        <v/>
      </c>
      <c r="AB8" s="104">
        <f>IFERROR(IF(AA8="","",IF(AA8&lt;=0.2,"LEVE",IF(AA8&lt;=0.4,"MENOR",IF(AA8&lt;=0.6,"MODERADO",IF(AA8&lt;=0.8,"MAYOR",IF(AA8=1,"CATASTRÓFICO")))))),"")</f>
        <v/>
      </c>
      <c r="AC8" s="504">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
      </c>
      <c r="AD8" s="119" t="n">
        <v>43585</v>
      </c>
      <c r="AE8" s="502" t="inlineStr">
        <is>
          <t>Se evidencia registros de asistencia sobre la socialización de la resolución N° 161 a los funcionarios de la Universidad de Cundinamarca</t>
        </is>
      </c>
      <c r="AF8" s="495" t="n">
        <v>43692</v>
      </c>
      <c r="AG8" s="441" t="inlineStr">
        <is>
          <t>Se observa el apoyo por parte de la oficina de Archivo y Correspondencia en el acompañamiento a los procesos frente a las buenas practicas archivísticas y documentales</t>
        </is>
      </c>
      <c r="AH8" s="495" t="n">
        <v>43914</v>
      </c>
      <c r="AI8" s="441" t="inlineStr">
        <is>
          <t>Para la presente vigencia el proceso evidencia capacitaciones a las gestoras que se encuentran en seccionales y extensiones y al proceso de Apoyo Académico; se identifica la necesidad de socializar las directrices documentales a nivel institucional dada la importancia de que cada uno de los procesos realice correctas prácticas archivísticas.</t>
        </is>
      </c>
      <c r="AJ8" s="118" t="n">
        <v>44103</v>
      </c>
      <c r="AK8" s="441" t="inlineStr">
        <is>
          <t>Durante la vigencia en curso (2020) se evidencia el acompañamiento mediante socializaciones frente a la aplicación de la resolución N° 161 de 2016 con las gestoras documentales de manera semestral.</t>
        </is>
      </c>
      <c r="AL8" s="495" t="n">
        <v>44264</v>
      </c>
      <c r="AM8" s="441" t="inlineStr">
        <is>
          <t>Se empezará el proceso de capacitación con sedes y seccionales en la tercer semana del mes de marzo de 2021.
Igualmente, se esta a la espera de la proyección de la resolución de la ventanilla única digital y los cambios que la misma pueda presentar y que afecten al proceso.</t>
        </is>
      </c>
      <c r="AN8" s="266" t="n">
        <v>44480</v>
      </c>
      <c r="AO8" s="441" t="inlineStr">
        <is>
          <t>Se realizó socialización sobre los procesos correspondencia el día 28 de julio y 13 de septiembre de 2021 a los gestores de correspondencia de seccionales y extensiones.</t>
        </is>
      </c>
      <c r="AP8" s="266" t="n">
        <v>44685</v>
      </c>
      <c r="AQ8" s="267" t="inlineStr">
        <is>
          <t>Se programo socialización del aplicativo del Software de Ventanilla Única Digital a partir de un cronograma desde el 26 de abril hasta el 16 de mayo, a toda la Universidad de Cundinamarca.</t>
        </is>
      </c>
      <c r="AR8" s="268" t="n">
        <v>44911</v>
      </c>
      <c r="AS8" s="269" t="inlineStr">
        <is>
          <t>El 31 de agosto se realiza nuevamente una socialización extensiva a la Ucundinamarca, se recibieron las retroalimentaciones durante la realización del ejercicio que permiten la mejora continua del aplicativo, se generaron las respectivas actas y tickets.</t>
        </is>
      </c>
      <c r="AT8" s="495" t="n">
        <v>45040</v>
      </c>
      <c r="AU8" s="441" t="inlineStr">
        <is>
          <t xml:space="preserve">En este momento esta pendiente por parte del proceso la actualización de la Resolución 017 de marzo 11 de 2021 (Ventanilla Única Digital) </t>
        </is>
      </c>
      <c r="AV8" s="495" t="n">
        <v>45391</v>
      </c>
      <c r="AW8" s="441" t="inlineStr">
        <is>
          <t>El proceso continua con la actualización de la Resolución 017 de marzo 11 de 2021 (Ventanilla Única Digital), lo anterior realizando mesas de trabajo con la Dirección de Sistemas y Tecnologia y el Sistema de Gestión de Seguridad de la Información.</t>
        </is>
      </c>
      <c r="AX8" s="495" t="n">
        <v>45723</v>
      </c>
      <c r="AY8" s="441" t="inlineStr">
        <is>
          <t>Según la Resolución 017 del 11 de marzo de 2021, mediante la cual se crea la Ventanilla Única Digital de la Universidad de Cundinamarca, se consolidan todos los trámites de correspondencia y gestión documental a través del software SAIA. Aunque estaba previsto que el Equipo de Archivo y Correspondencia realizara socializaciones sobre el uso del aplicativo SAIA para las oficinas y dependencias de la universidad, esta gestión no se llevó a cabo. En su lugar, se modificó la actividad por la ejecución del cronograma de visitas programadas para la vigencia 2025, actualmente en fase de levantamiento de información para la realización del Diagnóstico Integral sobre el manejo y administración de los archivos de gestión de la Universidad de Cundinamarca.</t>
        </is>
      </c>
      <c r="AZ8" s="495" t="n">
        <v>46146</v>
      </c>
      <c r="BA8" s="441" t="inlineStr">
        <is>
          <t>Se verifica informe de socialización del Sistema de Gestión de Documentos Electrónicos de Archivo - SAIA proporcionado a la Dirección de Planeación Institucional, con sus respectivos anexos correspondientes a listados de asistencia. Se constata la existencia de carpeta en One Drive con listados de asistencia a capacitaciones sobre Gestión Documental, habiendose realizado cuatro capacitaciones durante la vigencia, y consultando la lista de asistencia correspondiente al 21 de julio sobre  Conservación Documental, con un total de 20 asistentes.</t>
        </is>
      </c>
      <c r="BB8" s="531">
        <f>IF(Y8="","",MIN(Y8:Y17))</f>
        <v/>
      </c>
      <c r="BC8" s="500">
        <f>IFERROR(IF(BB8="","",IF(BB8&lt;=0.2,"MUY BAJA",IF(BB8&lt;=0.4,"BAJA",IF(BB8&lt;=0.6,"MEDIA",IF(BB8&lt;=0.8,"ALTA",IF(BB8=1,"MUY ALTA")))))),"")</f>
        <v/>
      </c>
      <c r="BD8" s="500">
        <f>IF(AA8="","",MIN(AA8:AA17))</f>
        <v/>
      </c>
      <c r="BE8" s="500">
        <f>IFERROR(IF(BD8="","",IF(BD8&lt;=0.2,"LEVE",IF(BD8&lt;=0.4,"MENOR",IF(BD8&lt;=0.6,"MODERADO",IF(BD8&lt;=0.8,"MAYOR",IF(BD8=1,"CATASTRÓFICO")))))),"")</f>
        <v/>
      </c>
      <c r="BF8" s="504">
        <f>IFERROR(IF(OR(AND(BC8="Muy Baja",BE8="Leve"),AND(BC8="Muy Baja",BE8="Menor"),AND(BC8="Baja",BE8="Leve")),"BAJO",IF(OR(AND(BC8="Muy baja",BE8="Moderado"),AND(BC8="Baja",BE8="Menor"),AND(BC8="Baja",BE8="Moderado"),AND(BC8="Media",BE8="Leve"),AND(BC8="Media",BE8="Menor"),AND(BC8="Media",BE8="Moderado"),AND(BC8="Alta",BE8="Leve"),AND(BC8="Alta",BE8="Menor")),"MODERADO",IF(OR(AND(BC8="Muy Baja",BE8="Mayor"),AND(BC8="Baja",BE8="Mayor"),AND(BC8="Media",BE8="Mayor"),AND(BC8="Alta",BE8="Moderado"),AND(BC8="Alta",BE8="Mayor"),AND(BC8="Muy Alta",BE8="Leve"),AND(BC8="Muy Alta",BE8="Menor"),AND(BC8="Muy Alta",BE8="Moderado"),AND(BC8="Muy Alta",BE8="Mayor")),"ALTO",IF(OR(AND(BC8="Muy Baja",BE8="Catastrófico"),AND(BC8="Baja",BE8="Catastrófico"),AND(BC8="Media",BE8="Catastrófico"),AND(BC8="Alta",BE8="Catastrófico"),AND(BC8="Muy Alta",BE8="Catastrófico")),"EXTREMO","")))),"")</f>
        <v/>
      </c>
      <c r="BG8" s="506" t="n">
        <v>43719</v>
      </c>
      <c r="BH8" s="489" t="inlineStr">
        <is>
          <t xml:space="preserve">No se ha evidenciado materialización del riesgo, adicionalmente se realizará auditorías a las seccionales y extensiones a fin de verificar la correcta implementación de los lineamientos archivísticos. </t>
        </is>
      </c>
      <c r="BI8" s="490" t="n">
        <v>43857</v>
      </c>
      <c r="BJ8" s="489" t="inlineStr">
        <is>
          <t xml:space="preserve">Mediante informe de fecha de 28 de noviembre 2019 de auditoria interna al sistema de gestión de seguridad y salud en el trabajo, se evidencia hallazgo relacionado con el tiempo de retención de las historias ocupacionales en las tablas de retención documental. 
Mediante informe de plan de acción con corte a  septiembre 30 de 2019 26% </t>
        </is>
      </c>
      <c r="BK8" s="490" t="n">
        <v>44068</v>
      </c>
      <c r="BL8" s="489" t="inlineStr">
        <is>
          <t>mediante el plan de mejoramiento No. 565 en el cual tiene el siguiente hallazgo  "el sistema de archivo y las disposiciones establecidas en las tablas de retención documental, no consideran los requisitos de tiempos de retención de la información relacionada con la salud de los trabajadores, debido a que se establece que el tiempo de retención de las historias ocupacionales es de 3 años y de 12 años en archivo central, cuando el requisito del decreto 1072/2015 art. 2.2.4.6.13 es de 20 años luego de finalizar la relación contractual con el trabajador; lo anterior incumple el requisito 2.5.1 de la resolución 0312 de 2019 y el art. 2.2.4.6.13 del decreto 1072/2015. De otra parte, no se asegura la disponibilidad de la totalidad de documentos en los centros de trabajo, debido a que no se encontró disponible el plan de respuesta ante emergencias en Girardot”</t>
        </is>
      </c>
      <c r="BM8" s="490" t="n">
        <v>44293</v>
      </c>
      <c r="BN8" s="489" t="inlineStr">
        <is>
          <t>Se evidencia avance de 50% en el Plan de Mejoramiento No. 565 el cual tiene el siguiente hallazgo "el sistema de archivo y las disposiciones establecidas en las tablas de retención documental, no consideran los requisitos de tiempos de retención de la información relacionada con la salud de los trabajadores, debido a que se establece que el tiempo de retención de las historias ocupacionales es de 3 años y de 12 años en archivo central, cuando el requisito del decreto 1072/2015 art. 2.2.4.6.13 es de 20 años luego de finalizar la relación contractual con el trabajador; lo anterior incumple el requisito 2.5.1 de la resolución 0312 de 2019 y el art. 2.2.4.6.13 del decreto 1072/2015. De otra parte, no se asegura la disponibilidad de la totalidad de documentos en los centros de trabajo, debido a que no se encontró disponible el plan de respuesta ante emergencias en Girardot”. (Si se materializo el riesgo).</t>
        </is>
      </c>
      <c r="BO8" s="490" t="n">
        <v>44586</v>
      </c>
      <c r="BP8" s="489" t="inlineStr">
        <is>
          <t>Se evidencia que el plan de mejoramiento No 565 tiene un porcentaje de avance del 75%. Se materializa el riesgo.</t>
        </is>
      </c>
      <c r="BQ8" s="490" t="n">
        <v>44594</v>
      </c>
      <c r="BR8" s="489" t="inlineStr">
        <is>
          <t>Se evidencia que el plan de mejoramiento
No 565 tiene un porcentaje de avance del
75%. Se materializa el riesgo</t>
        </is>
      </c>
      <c r="BS8" s="490" t="n">
        <v>44791</v>
      </c>
      <c r="BT8" s="489" t="inlineStr">
        <is>
          <t>A corte 05 de abril de 2022 se cierra el plan de mejoramiento No 565 puesto que se dio cumplimiento a cada una de las actividades establecidas para subsanar los hallazgos, de la misma forma no se evidencia en otras fuentes de entrada información que valide la materialización de este riesgo.</t>
        </is>
      </c>
      <c r="BU8" s="490" t="n">
        <v>44960</v>
      </c>
      <c r="BV8" s="489" t="inlineStr">
        <is>
          <t>No se evidencia materialización del riesgo.</t>
        </is>
      </c>
      <c r="BW8" s="490" t="n">
        <v>45139</v>
      </c>
      <c r="BX8" s="489" t="inlineStr">
        <is>
          <t xml:space="preserve">Con corte al 30 de junio 2023, se está dinamizando las actividades de los planes de mejoramiento número 447 (Sede Fusagasugá), 544 (Extensión Chía), toda vez que, se ha materializado el riesgo en cuanto a la "falta de apropiación en el manejo documental por parte de los funcionarios, lo que genera reprocesos en las actividades articuladas con los procesos”  </t>
        </is>
      </c>
      <c r="BY8" s="490" t="n">
        <v>45401</v>
      </c>
      <c r="BZ8" s="489" t="inlineStr">
        <is>
          <t>No se evidencia materializacion del riesgo</t>
        </is>
      </c>
      <c r="CA8" s="490" t="n">
        <v>45544</v>
      </c>
      <c r="CB8" s="502" t="inlineStr">
        <is>
          <t>Se evidencia materialización de riesgo derivado, que en auditoría de Bienes y Servicios se visualizó en la Seccional de Ubaté deterioro documental de archivo por humedad, donde los documentos se están deteriorando, quedando así una función preventiva por falta de condición técnica y optima.</t>
        </is>
      </c>
      <c r="CC8" s="490" t="n">
        <v>45750</v>
      </c>
      <c r="CD8" s="740" t="inlineStr">
        <is>
          <t>Se materializa el riesgo de acuerdo con la auditoría interna de SGSI de fecha 2024-12-20 “No se asegura la legibilidad de algunos registros relacionados con la gestión de residuos peligros y especiales. Lo anterior genera el riesgo de incumplimiento del requisito ISO 14001 7.5.3 b) Control de la información documentada. Se evidencia: Centro Académico Deportivo Manifiesto 442508 con entrega de Luminarias y tóner del 18-05-2024. Se tenía la copia en papel químico que ya no permitía leer claramente la información. Adicional se materializa en la auditoria programada de control interno realizada al CAD el 13-08-2024 “H8 Debilidad en la conservación de documentos”</t>
        </is>
      </c>
      <c r="CE8" s="495" t="n">
        <v>45898</v>
      </c>
      <c r="CF8" s="438" t="inlineStr">
        <is>
          <t>No se evidencia materialización del riesgo.</t>
        </is>
      </c>
      <c r="CG8" s="438" t="n"/>
      <c r="CH8" s="438" t="n"/>
    </row>
    <row r="9" ht="177.75" customHeight="1">
      <c r="A9" s="259" t="n"/>
      <c r="B9" s="259" t="n"/>
      <c r="C9" s="259" t="n"/>
      <c r="D9" s="741" t="n"/>
      <c r="E9" s="136" t="inlineStr">
        <is>
          <t>D11. Falta de capacitación al personal de archivo</t>
        </is>
      </c>
      <c r="F9" s="742" t="n"/>
      <c r="G9" s="741" t="n"/>
      <c r="H9" s="741" t="n"/>
      <c r="I9" s="741" t="n"/>
      <c r="J9" s="741" t="n"/>
      <c r="K9" s="741" t="n"/>
      <c r="L9" s="741" t="n"/>
      <c r="M9" s="741" t="n"/>
      <c r="N9" s="741" t="n"/>
      <c r="O9" s="741" t="n"/>
      <c r="P9" s="741" t="n"/>
      <c r="Q9" s="261" t="inlineStr">
        <is>
          <t>El jefe de la oficina de archivo y correspondencia debe garantizar la capacitación periodica al personal de archivo sobre gestión documental.</t>
        </is>
      </c>
      <c r="R9" s="262" t="inlineStr">
        <is>
          <t>ANUAL</t>
        </is>
      </c>
      <c r="S9" s="311" t="inlineStr">
        <is>
          <t xml:space="preserve">Ley 594 de 2000
Acuerdo 001 de 2024
ADOM001 </t>
        </is>
      </c>
      <c r="T9" s="262" t="inlineStr">
        <is>
          <t>Certificados de capacitación</t>
        </is>
      </c>
      <c r="U9" s="263" t="inlineStr">
        <is>
          <t>PREVENTIVO</t>
        </is>
      </c>
      <c r="V9" s="263" t="inlineStr">
        <is>
          <t>MANUAL</t>
        </is>
      </c>
      <c r="W9" s="263">
        <f>IF(OR(U9="PREVENTIVO",U9="DETECTIVO"),"PROBABILIDAD",IF(U9="CORRECTIVO","IMPACTO",""))</f>
        <v/>
      </c>
      <c r="X9" s="489">
        <f>IF(AND(U9="PREVENTIVO",V9="AUTOMÁTICO"),"50%",IF(AND(U9="PREVENTIVO",V9="MANUAL"),"40%",IF(AND(U9="DETECTIVO",V9="AUTOMÁTICO"),"40%",IF(AND(U9="DETECTIVO",V9="MANUAL"),"30%",IF(AND(U9="CORRECTIVO",V9="AUTOMÁTICO"),"35%",IF(AND(U9="CORRECTIVO",V9="MANUAL"),"25%",""))))))</f>
        <v/>
      </c>
      <c r="Y9" s="503">
        <f>IFERROR(IF(AND(W8="Probabilidad",W9="Probabilidad"),(Y8-(Y8*X9)),IF(W9="Probabilidad",(L8-(L8*X9)),IF(W9="Impacto",Y8,""))),"")</f>
        <v/>
      </c>
      <c r="Z9" s="104">
        <f>IFERROR(IF(Y9="","",IF(Y9&lt;=0.2,"MUY BAJA",IF(Y9&lt;=0.4,"BAJA",IF(Y9&lt;=0.6,"MEDIA",IF(Y9&lt;=0.8,"ALTA",IF(Y9=1,"MUY ALTA")))))),"")</f>
        <v/>
      </c>
      <c r="AA9" s="104">
        <f>IFERROR(IF(AND(W8="Impacto",W9="Impacto"),(AA8-(AA8*X9)),IF(W9="Impacto",(O8-(+O8*X9)),IF(W9="Probabilidad",AA8,""))),"")</f>
        <v/>
      </c>
      <c r="AB9" s="104">
        <f>IFERROR(IF(AA9="","",IF(AA9&lt;=0.2,"LEVE",IF(AA9&lt;=0.4,"MENOR",IF(AA9&lt;=0.6,"MODERADO",IF(AA9&lt;=0.8,"MAYOR",IF(AA9=1,"CATASTRÓFICO")))))),"")</f>
        <v/>
      </c>
      <c r="AC9" s="504">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120" t="n"/>
      <c r="AE9" s="236" t="n"/>
      <c r="AF9" s="495" t="n"/>
      <c r="AG9" s="441" t="n"/>
      <c r="AH9" s="495" t="n"/>
      <c r="AI9" s="441" t="n"/>
      <c r="AJ9" s="118" t="n"/>
      <c r="AK9" s="441" t="n"/>
      <c r="AL9" s="495" t="n"/>
      <c r="AM9" s="441" t="n"/>
      <c r="AN9" s="266" t="n"/>
      <c r="AO9" s="441" t="n"/>
      <c r="AP9" s="266" t="n"/>
      <c r="AQ9" s="267" t="n"/>
      <c r="AR9" s="268" t="n"/>
      <c r="AS9" s="269" t="n"/>
      <c r="AT9" s="495" t="n"/>
      <c r="AU9" s="441" t="n"/>
      <c r="AV9" s="495" t="n"/>
      <c r="AW9" s="441" t="n"/>
      <c r="AX9" s="495" t="n"/>
      <c r="AY9" s="441" t="n"/>
      <c r="AZ9" s="495" t="n">
        <v>46146</v>
      </c>
      <c r="BA9" s="441" t="inlineStr">
        <is>
          <t>Se observa carpeta One Drive con las certificaciones correspondientes a cursos realizados por el personal de la Oficina de Archivo y Correspondencia, de las cuales hay registro de 8 personas, y se verifica especificamente el caso de la funcionaria Laura Hernandez, quien cuenta con un total de 8 certificaciones.</t>
        </is>
      </c>
      <c r="BB9" s="742" t="n"/>
      <c r="BC9" s="741" t="n"/>
      <c r="BD9" s="741" t="n"/>
      <c r="BE9" s="741" t="n"/>
      <c r="BF9" s="741" t="n"/>
      <c r="BG9" s="741" t="n"/>
      <c r="BH9" s="741" t="n"/>
      <c r="BI9" s="741" t="n"/>
      <c r="BJ9" s="741" t="n"/>
      <c r="BK9" s="741" t="n"/>
      <c r="BL9" s="741" t="n"/>
      <c r="BM9" s="741" t="n"/>
      <c r="BN9" s="741" t="n"/>
      <c r="BO9" s="741" t="n"/>
      <c r="BP9" s="741" t="n"/>
      <c r="BQ9" s="741" t="n"/>
      <c r="BR9" s="741" t="n"/>
      <c r="BS9" s="741" t="n"/>
      <c r="BT9" s="741" t="n"/>
      <c r="BU9" s="741" t="n"/>
      <c r="BV9" s="741" t="n"/>
      <c r="BW9" s="741" t="n"/>
      <c r="BX9" s="741" t="n"/>
      <c r="BY9" s="741" t="n"/>
      <c r="BZ9" s="741" t="n"/>
      <c r="CA9" s="741" t="n"/>
      <c r="CB9" s="741" t="n"/>
      <c r="CC9" s="741" t="n"/>
      <c r="CD9" s="743" t="n"/>
      <c r="CE9" s="726" t="n"/>
      <c r="CF9" s="726" t="n"/>
      <c r="CG9" s="726" t="n"/>
      <c r="CH9" s="726" t="n"/>
    </row>
    <row r="10" ht="182.25" customHeight="1">
      <c r="A10" s="259" t="n"/>
      <c r="B10" s="259" t="n"/>
      <c r="C10" s="259" t="n"/>
      <c r="D10" s="741" t="n"/>
      <c r="E10" s="502" t="inlineStr">
        <is>
          <t>D12. No garantizar la custodia del archivo acorde con los tiempos establecidos en las tablas de retención documental</t>
        </is>
      </c>
      <c r="F10" s="742" t="n"/>
      <c r="G10" s="741" t="n"/>
      <c r="H10" s="741" t="n"/>
      <c r="I10" s="741" t="n"/>
      <c r="J10" s="741" t="n"/>
      <c r="K10" s="741" t="n"/>
      <c r="L10" s="741" t="n"/>
      <c r="M10" s="741" t="n"/>
      <c r="N10" s="741" t="n"/>
      <c r="O10" s="741" t="n"/>
      <c r="P10" s="741" t="n"/>
      <c r="Q10" s="261" t="inlineStr">
        <is>
          <t xml:space="preserve">El profesional de archivo se encarga de validar los tiempos de retención establecidos para la custodia del archivo acorde con las tablas de retención documental a fin de poder realizar la transferencia al archivo mediante los inventarios documentales. </t>
        </is>
      </c>
      <c r="R10" s="262" t="inlineStr">
        <is>
          <t>ANUAL</t>
        </is>
      </c>
      <c r="S10" s="311" t="inlineStr">
        <is>
          <t>Ley 594 de 2000
Información documentada: acorde con el procedimiento ADOP01 actividad N° 2; ADOP03 actividad N° 1 y 3 y ADOP04 actividad N° 6.</t>
        </is>
      </c>
      <c r="T10" s="262" t="inlineStr">
        <is>
          <t>Inventario Único Documental - ADOr021
Cronograma de Transferencias</t>
        </is>
      </c>
      <c r="U10" s="263" t="inlineStr">
        <is>
          <t>DETECTIVO</t>
        </is>
      </c>
      <c r="V10" s="263" t="inlineStr">
        <is>
          <t>MANUAL</t>
        </is>
      </c>
      <c r="W10" s="263">
        <f>IF(OR(U10="PREVENTIVO",U10="DETECTIVO"),"PROBABILIDAD",IF(U10="CORRECTIVO","IMPACTO",""))</f>
        <v/>
      </c>
      <c r="X10" s="489">
        <f>IF(AND(U10="PREVENTIVO",V10="AUTOMÁTICO"),"50%",IF(AND(U10="PREVENTIVO",V10="MANUAL"),"40%",IF(AND(U10="DETECTIVO",V10="AUTOMÁTICO"),"40%",IF(AND(U10="DETECTIVO",V10="MANUAL"),"30%",IF(AND(U10="CORRECTIVO",V10="AUTOMÁTICO"),"35%",IF(AND(U10="CORRECTIVO",V10="MANUAL"),"25%",""))))))</f>
        <v/>
      </c>
      <c r="Y10" s="535">
        <f>IFERROR(IF(AND(W9="Probabilidad",W10="Probabilidad"),(Y9-(Y9*X10)),IF(AND(W9="Impacto",W10="Probabilidad"),(Y8-(Y8*X10)),IF(W10="Impacto",Y9,""))),"")</f>
        <v/>
      </c>
      <c r="Z10" s="104">
        <f>IFERROR(IF(Y10="","",IF(Y10&lt;=0.2,"MUY BAJA",IF(Y10&lt;=0.4,"BAJA",IF(Y10&lt;=0.6,"MEDIA",IF(Y10&lt;=0.8,"ALTA",IF(Y10=1,"MUY ALTA")))))),"")</f>
        <v/>
      </c>
      <c r="AA10" s="193">
        <f>IFERROR(IF(AND(W9="Impacto",W10="Impacto"),(AA9-(AA9*X10)),IF(AND(W9="Probabilidad",W10="Impacto"),(AA8-(AA8*X10)),IF(W10="Probabilidad",AA9,""))),"")</f>
        <v/>
      </c>
      <c r="AB10" s="104">
        <f>IFERROR(IF(AA10="","",IF(AA10&lt;=0.2,"LEVE",IF(AA10&lt;=0.4,"MENOR",IF(AA10&lt;=0.6,"MODERADO",IF(AA10&lt;=0.8,"MAYOR",IF(AA10=1,"CATASTRÓFICO")))))),"")</f>
        <v/>
      </c>
      <c r="AC10" s="504">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118" t="inlineStr">
        <is>
          <t>N/A</t>
        </is>
      </c>
      <c r="AE10" s="441" t="inlineStr">
        <is>
          <t>No aplica.</t>
        </is>
      </c>
      <c r="AF10" s="438" t="inlineStr">
        <is>
          <t>N/A</t>
        </is>
      </c>
      <c r="AG10" s="441" t="inlineStr">
        <is>
          <t>No aplica.</t>
        </is>
      </c>
      <c r="AH10" s="438" t="inlineStr">
        <is>
          <t>N/A</t>
        </is>
      </c>
      <c r="AI10" s="441" t="inlineStr">
        <is>
          <t>No aplica.</t>
        </is>
      </c>
      <c r="AJ10" s="118" t="n">
        <v>44103</v>
      </c>
      <c r="AK10" s="441" t="inlineStr">
        <is>
          <t>Conforme con la verificación del proceso Documental a los tiempos de retención de los documentos, se encuentra en proceso la actualización del formato ADOr023, así mismo, se esta a la espera de la respuesta del Consejo departamental de archivo para llevar a cabo la publicación correspondiente.</t>
        </is>
      </c>
      <c r="AL10" s="495" t="n">
        <v>44264</v>
      </c>
      <c r="AM10" s="441" t="inlineStr">
        <is>
          <t>Previa asignación de un funcionario del área, se realiza la revisión de la documentación con las tablas de retención documental para identificar la recepción de documentos de las diferentes áreas.</t>
        </is>
      </c>
      <c r="AN10" s="266" t="n">
        <v>44480</v>
      </c>
      <c r="AO10" s="441" t="inlineStr">
        <is>
          <t>A fecha del seguimiento se encuentra en proceso de verificación y levantamiento de Inventario Único Documental por entrega de cargo para definir la documentación que se debe transferir al archivo.</t>
        </is>
      </c>
      <c r="AP10" s="266" t="n">
        <v>44685</v>
      </c>
      <c r="AQ10" s="267" t="inlineStr">
        <is>
          <t xml:space="preserve">A fecha del seguimiento se encuentra que el Proceso desde noviembre de 2021 se realizan transferencia de archivo de los procesos de Jurídica, Autoevaluación y Acreditación, Contabilidad, Financiera, Presupuesto y Talento Humano. </t>
        </is>
      </c>
      <c r="AR10" s="268" t="n">
        <v>44911</v>
      </c>
      <c r="AS10" s="269" t="inlineStr">
        <is>
          <t>Durante el segundo semestre se recibieron tranferencias de 13 dependencias, para un total de 181 metros lineales.</t>
        </is>
      </c>
      <c r="AT10" s="495" t="n">
        <v>45040</v>
      </c>
      <c r="AU10" s="441" t="inlineStr">
        <is>
          <t xml:space="preserve">A corte de esta revisión se evidencia que el proceso lleva 120 metros lineales de archivos de gestión tranferidos por los procesos </t>
        </is>
      </c>
      <c r="AV10" s="495" t="n">
        <v>45391</v>
      </c>
      <c r="AW10" s="441" t="inlineStr">
        <is>
          <t xml:space="preserve">A corte de diciembre del año 2023 se evidencia que el proceso lleva 132 metros lineales de archivos de gestión transferidos por los procesos </t>
        </is>
      </c>
      <c r="AX10" s="495" t="n">
        <v>45723</v>
      </c>
      <c r="AY10" s="441" t="inlineStr">
        <is>
          <t>El proceso refleja el cronograma de transferencias de los archivos de gestión 2024. El 3 de diciembre de 2024, se revisó la entrega del inventario físico de la Dirección de Planeación Institucional y la transferencia documental correspondiente a las vigencias 2019 y 2020, en el formato ADOF021. Cabe destacar que la cantidad de archivo transferidos es mínima y está destinada a la digitalización por parte del proceso documental. Actualmente, según el cronograma de visitas programadas para la vigencia 2025, la oficina se encuentra en la fase de levantamiento de información para realizar el Diagnóstico Integral sobre el manejo y administración de los archivos de gestión de la Universidad de Cundinamarca.</t>
        </is>
      </c>
      <c r="AZ10" s="495" t="n">
        <v>46146</v>
      </c>
      <c r="BA10" s="441" t="inlineStr">
        <is>
          <t>Se verifica carpeta en Onedrive con los registros de inventario relacionado a las tranferencias documentales realizadas, de las cuales se registran un total 23 transferencias, verificandose el caso de la Oficina de Presupuesto que transfirió información de la vigencia 2017, especificamente 42 carpetas registradas en el inventario.</t>
        </is>
      </c>
      <c r="BB10" s="742" t="n"/>
      <c r="BC10" s="741" t="n"/>
      <c r="BD10" s="741" t="n"/>
      <c r="BE10" s="741" t="n"/>
      <c r="BF10" s="741" t="n"/>
      <c r="BG10" s="741" t="n"/>
      <c r="BH10" s="741" t="n"/>
      <c r="BI10" s="741" t="n"/>
      <c r="BJ10" s="741" t="n"/>
      <c r="BK10" s="741" t="n"/>
      <c r="BL10" s="741" t="n"/>
      <c r="BM10" s="741" t="n"/>
      <c r="BN10" s="741" t="n"/>
      <c r="BO10" s="741" t="n"/>
      <c r="BP10" s="741" t="n"/>
      <c r="BQ10" s="741" t="n"/>
      <c r="BR10" s="741" t="n"/>
      <c r="BS10" s="741" t="n"/>
      <c r="BT10" s="741" t="n"/>
      <c r="BU10" s="741" t="n"/>
      <c r="BV10" s="741" t="n"/>
      <c r="BW10" s="741" t="n"/>
      <c r="BX10" s="741" t="n"/>
      <c r="BY10" s="741" t="n"/>
      <c r="BZ10" s="741" t="n"/>
      <c r="CA10" s="741" t="n"/>
      <c r="CB10" s="741" t="n"/>
      <c r="CC10" s="741" t="n"/>
      <c r="CD10" s="743" t="n"/>
      <c r="CE10" s="726" t="n"/>
      <c r="CF10" s="726" t="n"/>
      <c r="CG10" s="726" t="n"/>
      <c r="CH10" s="726" t="n"/>
    </row>
    <row r="11" ht="132.75" customHeight="1">
      <c r="A11" s="259" t="n"/>
      <c r="B11" s="259" t="n"/>
      <c r="C11" s="259" t="n"/>
      <c r="D11" s="741" t="n"/>
      <c r="E11" s="502" t="inlineStr">
        <is>
          <t>D13. Falta de control en la actualización de los roles administrativos en la creación o inactivación de usuarios en el aplicativo de correspondencia.</t>
        </is>
      </c>
      <c r="F11" s="742" t="n"/>
      <c r="G11" s="741" t="n"/>
      <c r="H11" s="741" t="n"/>
      <c r="I11" s="741" t="n"/>
      <c r="J11" s="741" t="n"/>
      <c r="K11" s="741" t="n"/>
      <c r="L11" s="741" t="n"/>
      <c r="M11" s="741" t="n"/>
      <c r="N11" s="741" t="n"/>
      <c r="O11" s="741" t="n"/>
      <c r="P11" s="741" t="n"/>
      <c r="Q11" s="261" t="inlineStr">
        <is>
          <t>El Jefe de Archivo y correspondencia valida en conjunto con Sistemas y Tecnología los usuarios nuevos a crear en el software de gestión documental, de acuerdo con la entrega de la base de datos por parte de Talento Humano.</t>
        </is>
      </c>
      <c r="R11" s="262" t="inlineStr">
        <is>
          <t>TRIMESTRAL</t>
        </is>
      </c>
      <c r="S11" s="311" t="inlineStr">
        <is>
          <t>Base de datos
Información documentada: De conformidad con los requisitos y condiciones generales del procedimiento ADOP02.</t>
        </is>
      </c>
      <c r="T11" s="262" t="inlineStr">
        <is>
          <t>Solicitud de activación de usuarios por correo electronico</t>
        </is>
      </c>
      <c r="U11" s="263" t="inlineStr">
        <is>
          <t>DETECTIVO</t>
        </is>
      </c>
      <c r="V11" s="263" t="inlineStr">
        <is>
          <t>MANUAL</t>
        </is>
      </c>
      <c r="W11" s="263">
        <f>IF(OR(U11="PREVENTIVO",U11="DETECTIVO"),"PROBABILIDAD",IF(U11="CORRECTIVO","IMPACTO",""))</f>
        <v/>
      </c>
      <c r="X11" s="489">
        <f>IF(AND(U11="PREVENTIVO",V11="AUTOMÁTICO"),"50%",IF(AND(U11="PREVENTIVO",V11="MANUAL"),"40%",IF(AND(U11="DETECTIVO",V11="AUTOMÁTICO"),"40%",IF(AND(U11="DETECTIVO",V11="MANUAL"),"30%",IF(AND(U11="CORRECTIVO",V11="AUTOMÁTICO"),"35%",IF(AND(U11="CORRECTIVO",V11="MANUAL"),"25%",""))))))</f>
        <v/>
      </c>
      <c r="Y11" s="535">
        <f>IFERROR(IF(AND(W10="Probabilidad",W11="Probabilidad"),(Y10-(Y10*X11)),IF(AND(W10="Impacto",W11="Probabilidad"),(Y9-(Y9*X11)),IF(W11="Impacto",Y10,""))),"")</f>
        <v/>
      </c>
      <c r="Z11" s="104">
        <f>IFERROR(IF(Y11="","",IF(Y11&lt;=0.2,"MUY BAJA",IF(Y11&lt;=0.4,"BAJA",IF(Y11&lt;=0.6,"MEDIA",IF(Y11&lt;=0.8,"ALTA",IF(Y11=1,"MUY ALTA")))))),"")</f>
        <v/>
      </c>
      <c r="AA11" s="193">
        <f>IFERROR(IF(AND(W10="Impacto",W11="Impacto"),(AA10-(AA10*X11)),IF(AND(W10="Probabilidad",W11="Impacto"),(AA9-(AA9*X11)),IF(W11="Probabilidad",AA10,""))),"")</f>
        <v/>
      </c>
      <c r="AB11" s="104">
        <f>IFERROR(IF(AA11="","",IF(AA11&lt;=0.2,"LEVE",IF(AA11&lt;=0.4,"MENOR",IF(AA11&lt;=0.6,"MODERADO",IF(AA11&lt;=0.8,"MAYOR",IF(AA11=1,"CATASTRÓFICO")))))),"")</f>
        <v/>
      </c>
      <c r="AC11" s="504">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118" t="inlineStr">
        <is>
          <t>N/A</t>
        </is>
      </c>
      <c r="AE11" s="441" t="inlineStr">
        <is>
          <t>No aplica.</t>
        </is>
      </c>
      <c r="AF11" s="438" t="inlineStr">
        <is>
          <t>N/A</t>
        </is>
      </c>
      <c r="AG11" s="441" t="inlineStr">
        <is>
          <t>No aplica.</t>
        </is>
      </c>
      <c r="AH11" s="438" t="inlineStr">
        <is>
          <t>N/A</t>
        </is>
      </c>
      <c r="AI11" s="441" t="inlineStr">
        <is>
          <t>No aplica.</t>
        </is>
      </c>
      <c r="AJ11" s="118" t="n">
        <v>44103</v>
      </c>
      <c r="AK11" s="441" t="inlineStr">
        <is>
          <t>Se evidencia que para la causa en mención, no se puede tener control por parte del proceso debido a que el aplicativo no pertenece a la institución, por ende, el proceso asegura la no duplicidad de información mediante la recopilación de datos de los servidores públicos y emite la misma a todas las dependencias.
Sin embargo, existe la posibilidad de que se siga generando la creación de usuarios mediante el aplicativo de correspondencia.</t>
        </is>
      </c>
      <c r="AL11" s="495" t="n">
        <v>44264</v>
      </c>
      <c r="AM11" s="441" t="inlineStr">
        <is>
          <t>Se realizó la validación de gestores en las diferentes áreas de sedes y seccionales, posteriormente se remitió el archivo Excel con la información actualizada a las diferentes dependencias.</t>
        </is>
      </c>
      <c r="AN11" s="266" t="n">
        <v>44483</v>
      </c>
      <c r="AO11" s="441" t="inlineStr">
        <is>
          <t>Se evidencia que para el segundo semestre de 2021 no se ejecuto el control, lo anterior, toda vez que se esta llevando a cabo el proceso de contratación de "ADQUISICIÓN DE UN SISTEMA DE GESTIÓN DOCUMENTAL ELECTRÓNICA, MEDIANTE LA MODALIDAD DE SOFTWARE COMO SERVICIOS, PARA LA UNIVERSIDAD DE CUNDINAMARCA"</t>
        </is>
      </c>
      <c r="AP11" s="266" t="n">
        <v>44685</v>
      </c>
      <c r="AQ11" s="267" t="inlineStr">
        <is>
          <t>A la fecha del seguimiento en el mes de abril de 2022, se envío a la Dirección de Sistemas y Tecnología la base de datos del personal vigente.</t>
        </is>
      </c>
      <c r="AR11" s="268" t="n">
        <v>44911</v>
      </c>
      <c r="AS11" s="269" t="inlineStr">
        <is>
          <t>Para el segundo semestre se solicitó a talento Humano en el mes de agosto y diciembre de la base de datos actualizada del personal (se recibio la información solicitada en agosto, término fijo). Se sugiere que desde un cuerpo colegiado se haga la solicitud del envío de la información actualizada del personal de manera mensual.</t>
        </is>
      </c>
      <c r="AT11" s="495" t="n">
        <v>45040</v>
      </c>
      <c r="AU11" s="441" t="inlineStr">
        <is>
          <t>Talento Humano brinda la información del personal vigente, el encargado de Gestión doumental, desde un excel controla los usuarios creados y se hace el cargue masivo desde el proceso de Sistemas y Tecnología. Se sugiere contar con el visto bueno de la Jefatura de Gestión Documental, con el fin de determinar los roles.</t>
        </is>
      </c>
      <c r="AV11" s="495" t="n">
        <v>45527</v>
      </c>
      <c r="AW11" s="441" t="inlineStr">
        <is>
          <t>Desde Sistemas asignaron Rol de Consulta del Modulo de TALENTO HUMANO para validar el estado del contrato cargado de los funcionarios que son vinculados o cuentan con contrato de trabajo vigente, este rol se activa a la funcionaria encargada de gestión documental para que pueda cruzar con la base de base de datos de SAIIA y activar a cada funcionario el SAIA.</t>
        </is>
      </c>
      <c r="AX11" s="495" t="n">
        <v>45723</v>
      </c>
      <c r="AY11" s="441" t="inlineStr">
        <is>
          <t>El Jefe de Archivo y Correspondencia, en coordinación con el equipo de Sistemas y Tecnología, valida la creación de nuevos usuarios en la plataforma SAIA. Este proceso se realiza con base en la información proporcionada por Talento Humano, a través de la entrega de la base de datos correspondiente.
Resultado del seguimiento: Se entregó la base de datos en un archivo Excel titulado "Listado de funcionarios administrativos y/o docentes con cargo vigente y vinculación desde Talento Humano</t>
        </is>
      </c>
      <c r="AZ11" s="495" t="n">
        <v>46146</v>
      </c>
      <c r="BA11" s="441" t="inlineStr">
        <is>
          <t>El jefe de Archivo y Correspondencia recibe por parte de los lideres de area la solicitud de activación de usuarios en plataforma Sistema de Gestión de Documentos Electrónicos de Archivo - SAIA, y valida con la Dirección de Talento Humano que los usuarios a activar cuenten con contrato vigente, mediante registro de funcionarios con contrato vigente.</t>
        </is>
      </c>
      <c r="BB11" s="742" t="n"/>
      <c r="BC11" s="741" t="n"/>
      <c r="BD11" s="741" t="n"/>
      <c r="BE11" s="741" t="n"/>
      <c r="BF11" s="741" t="n"/>
      <c r="BG11" s="741" t="n"/>
      <c r="BH11" s="741" t="n"/>
      <c r="BI11" s="741" t="n"/>
      <c r="BJ11" s="741" t="n"/>
      <c r="BK11" s="741" t="n"/>
      <c r="BL11" s="741" t="n"/>
      <c r="BM11" s="741" t="n"/>
      <c r="BN11" s="741" t="n"/>
      <c r="BO11" s="741" t="n"/>
      <c r="BP11" s="741" t="n"/>
      <c r="BQ11" s="741" t="n"/>
      <c r="BR11" s="741" t="n"/>
      <c r="BS11" s="741" t="n"/>
      <c r="BT11" s="741" t="n"/>
      <c r="BU11" s="741" t="n"/>
      <c r="BV11" s="741" t="n"/>
      <c r="BW11" s="741" t="n"/>
      <c r="BX11" s="741" t="n"/>
      <c r="BY11" s="741" t="n"/>
      <c r="BZ11" s="741" t="n"/>
      <c r="CA11" s="741" t="n"/>
      <c r="CB11" s="741" t="n"/>
      <c r="CC11" s="741" t="n"/>
      <c r="CD11" s="743" t="n"/>
      <c r="CE11" s="726" t="n"/>
      <c r="CF11" s="726" t="n"/>
      <c r="CG11" s="726" t="n"/>
      <c r="CH11" s="726" t="n"/>
    </row>
    <row r="12" ht="132.75" customHeight="1">
      <c r="A12" s="259" t="n"/>
      <c r="B12" s="259" t="n"/>
      <c r="C12" s="259" t="n"/>
      <c r="D12" s="741" t="n"/>
      <c r="E12" s="136" t="inlineStr">
        <is>
          <t>D15. Eliminación de documentos físicos o digitales por parte de las diferentes áreas</t>
        </is>
      </c>
      <c r="F12" s="742" t="n"/>
      <c r="G12" s="741" t="n"/>
      <c r="H12" s="741" t="n"/>
      <c r="I12" s="741" t="n"/>
      <c r="J12" s="741" t="n"/>
      <c r="K12" s="741" t="n"/>
      <c r="L12" s="741" t="n"/>
      <c r="M12" s="741" t="n"/>
      <c r="N12" s="741" t="n"/>
      <c r="O12" s="741" t="n"/>
      <c r="P12" s="741" t="n"/>
      <c r="Q12" s="261" t="inlineStr">
        <is>
          <t>El Jefe de Archivo y Correspondencia debe implementar y socializar el sistema integrado de conservación documental.</t>
        </is>
      </c>
      <c r="R12" s="262" t="inlineStr">
        <is>
          <t>ANUAL</t>
        </is>
      </c>
      <c r="S12" s="311" t="inlineStr">
        <is>
          <t>Ley 594 de 2000
Acuerdo 001 de 2024
ADOM001</t>
        </is>
      </c>
      <c r="T12" s="262" t="inlineStr">
        <is>
          <t>Sistema integrado de conservación documentado y socializado.</t>
        </is>
      </c>
      <c r="U12" s="263" t="inlineStr">
        <is>
          <t>PREVENTIVO</t>
        </is>
      </c>
      <c r="V12" s="263" t="inlineStr">
        <is>
          <t>MANUAL</t>
        </is>
      </c>
      <c r="W12" s="263">
        <f>IF(OR(U12="PREVENTIVO",U12="DETECTIVO"),"PROBABILIDAD",IF(U12="CORRECTIVO","IMPACTO",""))</f>
        <v/>
      </c>
      <c r="X12" s="489">
        <f>IF(AND(U12="PREVENTIVO",V12="AUTOMÁTICO"),"50%",IF(AND(U12="PREVENTIVO",V12="MANUAL"),"40%",IF(AND(U12="DETECTIVO",V12="AUTOMÁTICO"),"40%",IF(AND(U12="DETECTIVO",V12="MANUAL"),"30%",IF(AND(U12="CORRECTIVO",V12="AUTOMÁTICO"),"35%",IF(AND(U12="CORRECTIVO",V12="MANUAL"),"25%",""))))))</f>
        <v/>
      </c>
      <c r="Y12" s="535">
        <f>IFERROR(IF(AND(W11="Probabilidad",W12="Probabilidad"),(Y11-(Y11*X12)),IF(AND(W11="Impacto",W12="Probabilidad"),(Y10-(Y10*X12)),IF(W12="Impacto",Y11,""))),"")</f>
        <v/>
      </c>
      <c r="Z12" s="104">
        <f>IFERROR(IF(Y12="","",IF(Y12&lt;=0.2,"MUY BAJA",IF(Y12&lt;=0.4,"BAJA",IF(Y12&lt;=0.6,"MEDIA",IF(Y12&lt;=0.8,"ALTA",IF(Y12=1,"MUY ALTA")))))),"")</f>
        <v/>
      </c>
      <c r="AA12" s="193">
        <f>IFERROR(IF(AND(W11="Impacto",W12="Impacto"),(AA11-(AA11*X12)),IF(AND(W11="Probabilidad",W12="Impacto"),(AA10-(AA10*X12)),IF(W12="Probabilidad",AA11,""))),"")</f>
        <v/>
      </c>
      <c r="AB12" s="104">
        <f>IFERROR(IF(AA12="","",IF(AA12&lt;=0.2,"LEVE",IF(AA12&lt;=0.4,"MENOR",IF(AA12&lt;=0.6,"MODERADO",IF(AA12&lt;=0.8,"MAYOR",IF(AA12=1,"CATASTRÓFICO")))))),"")</f>
        <v/>
      </c>
      <c r="AC12" s="504">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118" t="n"/>
      <c r="AE12" s="441" t="n"/>
      <c r="AF12" s="438" t="n"/>
      <c r="AG12" s="441" t="n"/>
      <c r="AH12" s="438" t="n"/>
      <c r="AI12" s="441" t="n"/>
      <c r="AJ12" s="118" t="n"/>
      <c r="AK12" s="441" t="n"/>
      <c r="AL12" s="495" t="n"/>
      <c r="AM12" s="441" t="n"/>
      <c r="AN12" s="266" t="n"/>
      <c r="AO12" s="441" t="n"/>
      <c r="AP12" s="266" t="n"/>
      <c r="AQ12" s="267" t="n"/>
      <c r="AR12" s="268" t="n"/>
      <c r="AS12" s="269" t="n"/>
      <c r="AT12" s="495" t="n"/>
      <c r="AU12" s="441" t="n"/>
      <c r="AV12" s="495" t="n"/>
      <c r="AW12" s="441" t="n"/>
      <c r="AX12" s="495" t="n"/>
      <c r="AY12" s="441" t="n"/>
      <c r="AZ12" s="495" t="n">
        <v>46146</v>
      </c>
      <c r="BA12" s="441" t="inlineStr">
        <is>
          <t>Se evidencia que en el 2025 se elaboró el documento de Sistema integrado de conservación, y se presentó a la Comisión de Desempeño el 9 de diciembre de 2025, para su posterior aprobación en el Comité SAC para la vigencia 2026.</t>
        </is>
      </c>
      <c r="BB12" s="742" t="n"/>
      <c r="BC12" s="741" t="n"/>
      <c r="BD12" s="741" t="n"/>
      <c r="BE12" s="741" t="n"/>
      <c r="BF12" s="741" t="n"/>
      <c r="BG12" s="741" t="n"/>
      <c r="BH12" s="741" t="n"/>
      <c r="BI12" s="741" t="n"/>
      <c r="BJ12" s="741" t="n"/>
      <c r="BK12" s="741" t="n"/>
      <c r="BL12" s="741" t="n"/>
      <c r="BM12" s="741" t="n"/>
      <c r="BN12" s="741" t="n"/>
      <c r="BO12" s="741" t="n"/>
      <c r="BP12" s="741" t="n"/>
      <c r="BQ12" s="741" t="n"/>
      <c r="BR12" s="741" t="n"/>
      <c r="BS12" s="741" t="n"/>
      <c r="BT12" s="741" t="n"/>
      <c r="BU12" s="741" t="n"/>
      <c r="BV12" s="741" t="n"/>
      <c r="BW12" s="741" t="n"/>
      <c r="BX12" s="741" t="n"/>
      <c r="BY12" s="741" t="n"/>
      <c r="BZ12" s="741" t="n"/>
      <c r="CA12" s="741" t="n"/>
      <c r="CB12" s="741" t="n"/>
      <c r="CC12" s="741" t="n"/>
      <c r="CD12" s="743" t="n"/>
      <c r="CE12" s="726" t="n"/>
      <c r="CF12" s="726" t="n"/>
      <c r="CG12" s="726" t="n"/>
      <c r="CH12" s="726" t="n"/>
    </row>
    <row r="13" ht="339" customHeight="1">
      <c r="A13" s="259" t="n"/>
      <c r="B13" s="259" t="n"/>
      <c r="C13" s="259" t="n"/>
      <c r="D13" s="741" t="n"/>
      <c r="E13" s="136" t="inlineStr">
        <is>
          <t>D16. No garantizar el cumplimiento del acuerdo 038 de 2002 - articulo 2, 3, 5 y 6(adición) del archivo general de la nación.</t>
        </is>
      </c>
      <c r="F13" s="742" t="n"/>
      <c r="G13" s="741" t="n"/>
      <c r="H13" s="741" t="n"/>
      <c r="I13" s="741" t="n"/>
      <c r="J13" s="741" t="n"/>
      <c r="K13" s="741" t="n"/>
      <c r="L13" s="741" t="n"/>
      <c r="M13" s="741" t="n"/>
      <c r="N13" s="741" t="n"/>
      <c r="O13" s="741" t="n"/>
      <c r="P13" s="741" t="n"/>
      <c r="Q13" s="261" t="inlineStr">
        <is>
          <t>El equipo de Archivo y Correspondencia verifica la entrega de los inventarios documentales por parte de los contratistas al finalizar su contrato, mediante el seguimiento a los requerimientos establecidos y la validación de los inventarios recibidos, dejando como evidencia los formatos de inventario documental y registros de entrega correspondientes.</t>
        </is>
      </c>
      <c r="R13" s="262" t="inlineStr">
        <is>
          <t>CADA VEZ QUE SE PRESENTE LA NECESIDAD</t>
        </is>
      </c>
      <c r="S13" s="311" t="inlineStr">
        <is>
          <t>Información documentada: De conformidad con los requisitos y condiciones generales del procedimiento ADOP03.</t>
        </is>
      </c>
      <c r="T13" s="261" t="inlineStr">
        <is>
          <t>Correo Electronico Con la solicitud a las areas responsables para la entrega de los inventarios</t>
        </is>
      </c>
      <c r="U13" s="263" t="inlineStr">
        <is>
          <t>PREVENTIVO</t>
        </is>
      </c>
      <c r="V13" s="263" t="inlineStr">
        <is>
          <t>MANUAL</t>
        </is>
      </c>
      <c r="W13" s="263">
        <f>IF(OR(U13="PREVENTIVO",U13="DETECTIVO"),"PROBABILIDAD",IF(U13="CORRECTIVO","IMPACTO",""))</f>
        <v/>
      </c>
      <c r="X13" s="489">
        <f>IF(AND(U13="PREVENTIVO",V13="AUTOMÁTICO"),"50%",IF(AND(U13="PREVENTIVO",V13="MANUAL"),"40%",IF(AND(U13="DETECTIVO",V13="AUTOMÁTICO"),"40%",IF(AND(U13="DETECTIVO",V13="MANUAL"),"30%",IF(AND(U13="CORRECTIVO",V13="AUTOMÁTICO"),"35%",IF(AND(U13="CORRECTIVO",V13="MANUAL"),"25%",""))))))</f>
        <v/>
      </c>
      <c r="Y13" s="535">
        <f>IFERROR(IF(AND(W12="Probabilidad",W13="Probabilidad"),(Y12-(Y12*X13)),IF(AND(W12="Impacto",W13="Probabilidad"),(Y11-(Y11*X13)),IF(W13="Impacto",Y12,""))),"")</f>
        <v/>
      </c>
      <c r="Z13" s="104">
        <f>IFERROR(IF(Y13="","",IF(Y13&lt;=0.2,"MUY BAJA",IF(Y13&lt;=0.4,"BAJA",IF(Y13&lt;=0.6,"MEDIA",IF(Y13&lt;=0.8,"ALTA",IF(Y13=1,"MUY ALTA")))))),"")</f>
        <v/>
      </c>
      <c r="AA13" s="193">
        <f>IFERROR(IF(AND(W12="Impacto",W13="Impacto"),(AA12-(AA12*X13)),IF(AND(W12="Probabilidad",W13="Impacto"),(AA11-(AA11*X13)),IF(W13="Probabilidad",AA12,""))),"")</f>
        <v/>
      </c>
      <c r="AB13" s="104">
        <f>IFERROR(IF(AA13="","",IF(AA13&lt;=0.2,"LEVE",IF(AA13&lt;=0.4,"MENOR",IF(AA13&lt;=0.6,"MODERADO",IF(AA13&lt;=0.8,"MAYOR",IF(AA13=1,"CATASTRÓFICO")))))),"")</f>
        <v/>
      </c>
      <c r="AC13" s="504">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118" t="inlineStr">
        <is>
          <t>N/A</t>
        </is>
      </c>
      <c r="AE13" s="441" t="inlineStr">
        <is>
          <t>No aplica.</t>
        </is>
      </c>
      <c r="AF13" s="118" t="inlineStr">
        <is>
          <t>N/A</t>
        </is>
      </c>
      <c r="AG13" s="441" t="inlineStr">
        <is>
          <t>No aplica.</t>
        </is>
      </c>
      <c r="AH13" s="118" t="inlineStr">
        <is>
          <t>N/A</t>
        </is>
      </c>
      <c r="AI13" s="441" t="inlineStr">
        <is>
          <t>No aplica.</t>
        </is>
      </c>
      <c r="AJ13" s="118" t="inlineStr">
        <is>
          <t>N/A</t>
        </is>
      </c>
      <c r="AK13" s="441" t="inlineStr">
        <is>
          <t>No aplica.</t>
        </is>
      </c>
      <c r="AL13" s="118" t="inlineStr">
        <is>
          <t>N/A</t>
        </is>
      </c>
      <c r="AM13" s="441" t="inlineStr">
        <is>
          <t>No aplica.</t>
        </is>
      </c>
      <c r="AN13" s="266" t="n">
        <v>44483</v>
      </c>
      <c r="AO13" s="441" t="inlineStr">
        <is>
          <t>No se realiza seguimiento toda vez que se realiza inclusión del control por primera vez.</t>
        </is>
      </c>
      <c r="AP13" s="266" t="n">
        <v>44685</v>
      </c>
      <c r="AQ13" s="267" t="inlineStr">
        <is>
          <t>Por medio de la Secretaria General se envía a través de correo electrónico (22 de noviembre de 2021) a toda la comunidad Universitaria la Circular 012 de 2021</t>
        </is>
      </c>
      <c r="AR13" s="268" t="n">
        <v>44911</v>
      </c>
      <c r="AS13" s="269" t="inlineStr">
        <is>
          <t>Revisando con el proceso se encuentran pendientes algunos inventarios documentales de los contratos que terminaron a corte del 16 de diciembre.</t>
        </is>
      </c>
      <c r="AT13" s="495" t="n">
        <v>45040</v>
      </c>
      <c r="AU13" s="441" t="inlineStr">
        <is>
          <t>El proceso evidencia la entrega por parte de lo procesos de los inventarios documentales. Como parte de la mejora se quiere realizar un control en la entrega de los mismos confirmando por base de datos quienes estarían pendientes de realizarlos.</t>
        </is>
      </c>
      <c r="AV13" s="495" t="n">
        <v>45391</v>
      </c>
      <c r="AW13" s="441" t="inlineStr">
        <is>
          <t>El 29 de enero y el 26 de febrero de 2024 se enviaron reiteraciones a los procesos con el fin de obtener la información requerida, actualmente la base de datos se encuentra en construccion.</t>
        </is>
      </c>
      <c r="AX13" s="495" t="n">
        <v>45723</v>
      </c>
      <c r="AY13" s="441" t="inlineStr">
        <is>
          <t>Según la Circular 012 de 2021, se solicitó a la comunidad universitaria de la Universidad de Cundinamarca la entrega de los inventarios documentales al finalizar los contratos. El 26 de noviembre de 2024, la Oficina de Archivo envió un correo electrónico adjuntando la Circular 021 de 2021, el Instructivo del Inventario Único Documental (ADOI001) y el formato ADOr021. En esta comunicación, se recordó que los directores y jefes de oficina son responsables de los documentos bajo su custodia en los Archivos de Gestión, así como de aquellos producidos durante la vigencia de los contratos.
Es esencial que las dependencias cumplan con estas directrices para asegurar una adecuada gestión documental y facilitar procesos como la transferencia, conservación y eventual disposición final de los documentos. El 11 de febrero de 2025, la Dirección de Bienes y Servicios de la Universidad de Cundinamarca entregó los inventarios documentales correspondientesen el Formato de Inventario Único Documental (ADOr021), cumpliendo con las directrices establecidas en la Circular 012 de 2021. Esta acción refleja el compromiso de la dependencia con las políticas institucionales de gestión documental, asegurando la correcta administración y conservación de los archivos de la universidad.</t>
        </is>
      </c>
      <c r="AZ13" s="495" t="n">
        <v>46146</v>
      </c>
      <c r="BA13" s="441" t="inlineStr">
        <is>
          <t>En cumplimiento de la Circular 012 de 2021, respecto de la entrega del inventario documental (ADOr021) correspondiente a cada funcionario al finalizar su contrato, se envía correo a todas la areas para que remitan a la Oficina de Archivo y Correspondencia los inventarios recibidos por los funcionarios adscritos a su dependencia, vericandose su envío realizado el 16 de junio de 2025, y consultandose la respuesta de la Unidad de Apoyo Académico, adjuntando 15 inventarios documentales, también se envía solicitud vía correo electrónico el día 27 de agosto de 2025, constatandose la respuesta por parte de la Oficiona del Sistema de Gestión de la Seguridad de lnformación, con un total de 7 inventarios. 
Es importante contar con registro de los inventarios recibidos en cumplimiento de la circular en mención.</t>
        </is>
      </c>
      <c r="BB13" s="742" t="n"/>
      <c r="BC13" s="741" t="n"/>
      <c r="BD13" s="741" t="n"/>
      <c r="BE13" s="741" t="n"/>
      <c r="BF13" s="741" t="n"/>
      <c r="BG13" s="741" t="n"/>
      <c r="BH13" s="741" t="n"/>
      <c r="BI13" s="741" t="n"/>
      <c r="BJ13" s="741" t="n"/>
      <c r="BK13" s="741" t="n"/>
      <c r="BL13" s="741" t="n"/>
      <c r="BM13" s="741" t="n"/>
      <c r="BN13" s="741" t="n"/>
      <c r="BO13" s="741" t="n"/>
      <c r="BP13" s="741" t="n"/>
      <c r="BQ13" s="741" t="n"/>
      <c r="BR13" s="741" t="n"/>
      <c r="BS13" s="741" t="n"/>
      <c r="BT13" s="741" t="n"/>
      <c r="BU13" s="741" t="n"/>
      <c r="BV13" s="741" t="n"/>
      <c r="BW13" s="741" t="n"/>
      <c r="BX13" s="741" t="n"/>
      <c r="BY13" s="741" t="n"/>
      <c r="BZ13" s="741" t="n"/>
      <c r="CA13" s="741" t="n"/>
      <c r="CB13" s="741" t="n"/>
      <c r="CC13" s="741" t="n"/>
      <c r="CD13" s="743" t="n"/>
      <c r="CE13" s="726" t="n"/>
      <c r="CF13" s="726" t="n"/>
      <c r="CG13" s="726" t="n"/>
      <c r="CH13" s="726" t="n"/>
    </row>
    <row r="14" ht="116.25" customHeight="1">
      <c r="A14" s="259" t="n"/>
      <c r="B14" s="259" t="n"/>
      <c r="C14" s="259" t="n"/>
      <c r="D14" s="741" t="n"/>
      <c r="E14" s="134" t="inlineStr">
        <is>
          <t xml:space="preserve">A2. Hackers Informáticos externos. </t>
        </is>
      </c>
      <c r="F14" s="742" t="n"/>
      <c r="G14" s="741" t="n"/>
      <c r="H14" s="741" t="n"/>
      <c r="I14" s="741" t="n"/>
      <c r="J14" s="741" t="n"/>
      <c r="K14" s="741" t="n"/>
      <c r="L14" s="741" t="n"/>
      <c r="M14" s="741" t="n"/>
      <c r="N14" s="741" t="n"/>
      <c r="O14" s="741" t="n"/>
      <c r="P14" s="741" t="n"/>
      <c r="Q14" s="261" t="inlineStr">
        <is>
          <t>El Jefe de Archivo y Correspondencia junto con el Sistema de Gestión de Seguridad de la Información  debera crear y socializar el Plan de preservación digital a largo plazo.</t>
        </is>
      </c>
      <c r="R14" s="262" t="inlineStr">
        <is>
          <t>ANUAL</t>
        </is>
      </c>
      <c r="S14" s="311" t="inlineStr">
        <is>
          <t xml:space="preserve">Ley 594 de 2000
Acuerdo 001 de 2024
ADOM001
</t>
        </is>
      </c>
      <c r="T14" s="262" t="inlineStr">
        <is>
          <t>Plan de preservación digital a largo plazo incluido dentro del Sistema integrado de conservación.</t>
        </is>
      </c>
      <c r="U14" s="263" t="inlineStr">
        <is>
          <t>PREVENTIVO</t>
        </is>
      </c>
      <c r="V14" s="263" t="inlineStr">
        <is>
          <t>MANUAL</t>
        </is>
      </c>
      <c r="W14" s="263">
        <f>IF(OR(U14="PREVENTIVO",U14="DETECTIVO"),"PROBABILIDAD",IF(U14="CORRECTIVO","IMPACTO",""))</f>
        <v/>
      </c>
      <c r="X14" s="489">
        <f>IF(AND(U14="PREVENTIVO",V14="AUTOMÁTICO"),"50%",IF(AND(U14="PREVENTIVO",V14="MANUAL"),"40%",IF(AND(U14="DETECTIVO",V14="AUTOMÁTICO"),"40%",IF(AND(U14="DETECTIVO",V14="MANUAL"),"30%",IF(AND(U14="CORRECTIVO",V14="AUTOMÁTICO"),"35%",IF(AND(U14="CORRECTIVO",V14="MANUAL"),"25%",""))))))</f>
        <v/>
      </c>
      <c r="Y14" s="535">
        <f>IFERROR(IF(AND(W13="Probabilidad",W14="Probabilidad"),(Y13-(Y13*X14)),IF(AND(W13="Impacto",W14="Probabilidad"),(Y12-(Y12*X14)),IF(W14="Impacto",Y13,""))),"")</f>
        <v/>
      </c>
      <c r="Z14" s="104">
        <f>IFERROR(IF(Y14="","",IF(Y14&lt;=0.2,"MUY BAJA",IF(Y14&lt;=0.4,"BAJA",IF(Y14&lt;=0.6,"MEDIA",IF(Y14&lt;=0.8,"ALTA",IF(Y14=1,"MUY ALTA")))))),"")</f>
        <v/>
      </c>
      <c r="AA14" s="193">
        <f>IFERROR(IF(AND(W13="Impacto",W14="Impacto"),(AA13-(AA13*X14)),IF(AND(W13="Probabilidad",W14="Impacto"),(AA12-(AA12*X14)),IF(W14="Probabilidad",AA13,""))),"")</f>
        <v/>
      </c>
      <c r="AB14" s="104">
        <f>IFERROR(IF(AA14="","",IF(AA14&lt;=0.2,"LEVE",IF(AA14&lt;=0.4,"MENOR",IF(AA14&lt;=0.6,"MODERADO",IF(AA14&lt;=0.8,"MAYOR",IF(AA14=1,"CATASTRÓFICO")))))),"")</f>
        <v/>
      </c>
      <c r="AC14" s="504">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120" t="n"/>
      <c r="AE14" s="236" t="n"/>
      <c r="AF14" s="118" t="n"/>
      <c r="AG14" s="441" t="n"/>
      <c r="AH14" s="118" t="n"/>
      <c r="AI14" s="441" t="n"/>
      <c r="AJ14" s="118" t="n"/>
      <c r="AK14" s="441" t="n"/>
      <c r="AL14" s="118" t="n"/>
      <c r="AM14" s="441" t="n"/>
      <c r="AN14" s="266" t="n"/>
      <c r="AO14" s="441" t="n"/>
      <c r="AP14" s="266" t="n"/>
      <c r="AQ14" s="267" t="n"/>
      <c r="AR14" s="268" t="n"/>
      <c r="AS14" s="269" t="n"/>
      <c r="AT14" s="495" t="n"/>
      <c r="AU14" s="441" t="n"/>
      <c r="AV14" s="495" t="n"/>
      <c r="AW14" s="441" t="n"/>
      <c r="AX14" s="495" t="n"/>
      <c r="AY14" s="441" t="n"/>
      <c r="AZ14" s="495" t="n">
        <v>46146</v>
      </c>
      <c r="BA14" s="441" t="inlineStr">
        <is>
          <t>Se evidencia que en el 2025 se elaboró el documento de Sistema integrado de conservación, el cual incluye el Plan de Preservación Digital a largo Plazo, y se presentó a la Comisión de Desempeño el 9 de diciembre de 2025, elaboranose en coordinación con Seguridad de la Información, la Dirección de Sistemas y Tecnología, y se pública en el Modelo de Operación Digital para la vigencia 2026.</t>
        </is>
      </c>
      <c r="BB14" s="742" t="n"/>
      <c r="BC14" s="741" t="n"/>
      <c r="BD14" s="741" t="n"/>
      <c r="BE14" s="741" t="n"/>
      <c r="BF14" s="741" t="n"/>
      <c r="BG14" s="741" t="n"/>
      <c r="BH14" s="741" t="n"/>
      <c r="BI14" s="741" t="n"/>
      <c r="BJ14" s="741" t="n"/>
      <c r="BK14" s="741" t="n"/>
      <c r="BL14" s="741" t="n"/>
      <c r="BM14" s="741" t="n"/>
      <c r="BN14" s="741" t="n"/>
      <c r="BO14" s="741" t="n"/>
      <c r="BP14" s="741" t="n"/>
      <c r="BQ14" s="741" t="n"/>
      <c r="BR14" s="741" t="n"/>
      <c r="BS14" s="741" t="n"/>
      <c r="BT14" s="741" t="n"/>
      <c r="BU14" s="741" t="n"/>
      <c r="BV14" s="741" t="n"/>
      <c r="BW14" s="741" t="n"/>
      <c r="BX14" s="741" t="n"/>
      <c r="BY14" s="741" t="n"/>
      <c r="BZ14" s="741" t="n"/>
      <c r="CA14" s="741" t="n"/>
      <c r="CB14" s="741" t="n"/>
      <c r="CC14" s="741" t="n"/>
      <c r="CD14" s="743" t="n"/>
      <c r="CE14" s="726" t="n"/>
      <c r="CF14" s="726" t="n"/>
      <c r="CG14" s="726" t="n"/>
      <c r="CH14" s="726" t="n"/>
    </row>
    <row r="15" ht="57" customHeight="1">
      <c r="A15" s="259" t="n"/>
      <c r="B15" s="259" t="n"/>
      <c r="C15" s="259" t="n"/>
      <c r="D15" s="741" t="n"/>
      <c r="E15" s="744" t="n"/>
      <c r="F15" s="742" t="n"/>
      <c r="G15" s="741" t="n"/>
      <c r="H15" s="741" t="n"/>
      <c r="I15" s="741" t="n"/>
      <c r="J15" s="741" t="n"/>
      <c r="K15" s="741" t="n"/>
      <c r="L15" s="741" t="n"/>
      <c r="M15" s="741" t="n"/>
      <c r="N15" s="741" t="n"/>
      <c r="O15" s="741" t="n"/>
      <c r="P15" s="741" t="n"/>
      <c r="Q15" s="261" t="inlineStr">
        <is>
          <t>El equipo de Archivo y Correspondencia garantiza la digitalización oportuna de la documentación del Archivo central</t>
        </is>
      </c>
      <c r="R15" s="262" t="inlineStr">
        <is>
          <t>SEMESTRAL</t>
        </is>
      </c>
      <c r="S15" s="311" t="inlineStr">
        <is>
          <t>Ley 594 de 2000
Acuerdo 001 de 2024
Lineamientos de documentos digitales ADOG-002</t>
        </is>
      </c>
      <c r="T15" s="262" t="inlineStr">
        <is>
          <t xml:space="preserve">Informe de Digitalización de Documentos
</t>
        </is>
      </c>
      <c r="U15" s="263" t="inlineStr">
        <is>
          <t>PREVENTIVO</t>
        </is>
      </c>
      <c r="V15" s="263" t="inlineStr">
        <is>
          <t>MANUAL</t>
        </is>
      </c>
      <c r="W15" s="263">
        <f>IF(OR(U15="PREVENTIVO",U15="DETECTIVO"),"PROBABILIDAD",IF(U15="CORRECTIVO","IMPACTO",""))</f>
        <v/>
      </c>
      <c r="X15" s="489">
        <f>IF(AND(U15="PREVENTIVO",V15="AUTOMÁTICO"),"50%",IF(AND(U15="PREVENTIVO",V15="MANUAL"),"40%",IF(AND(U15="DETECTIVO",V15="AUTOMÁTICO"),"40%",IF(AND(U15="DETECTIVO",V15="MANUAL"),"30%",IF(AND(U15="CORRECTIVO",V15="AUTOMÁTICO"),"35%",IF(AND(U15="CORRECTIVO",V15="MANUAL"),"25%",""))))))</f>
        <v/>
      </c>
      <c r="Y15" s="535">
        <f>IFERROR(IF(AND(W14="Probabilidad",W15="Probabilidad"),(Y14-(Y14*X15)),IF(AND(W14="Impacto",W15="Probabilidad"),(Y13-(Y13*X15)),IF(W15="Impacto",Y14,""))),"")</f>
        <v/>
      </c>
      <c r="Z15" s="104">
        <f>IFERROR(IF(Y15="","",IF(Y15&lt;=0.2,"MUY BAJA",IF(Y15&lt;=0.4,"BAJA",IF(Y15&lt;=0.6,"MEDIA",IF(Y15&lt;=0.8,"ALTA",IF(Y15=1,"MUY ALTA")))))),"")</f>
        <v/>
      </c>
      <c r="AA15" s="193">
        <f>IFERROR(IF(AND(W14="Impacto",W15="Impacto"),(AA14-(AA14*X15)),IF(AND(W14="Probabilidad",W15="Impacto"),(AA13-(AA13*X15)),IF(W15="Probabilidad",AA14,""))),"")</f>
        <v/>
      </c>
      <c r="AB15" s="104">
        <f>IFERROR(IF(AA15="","",IF(AA15&lt;=0.2,"LEVE",IF(AA15&lt;=0.4,"MENOR",IF(AA15&lt;=0.6,"MODERADO",IF(AA15&lt;=0.8,"MAYOR",IF(AA15=1,"CATASTRÓFICO")))))),"")</f>
        <v/>
      </c>
      <c r="AC15" s="504">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120" t="n"/>
      <c r="AE15" s="236" t="n"/>
      <c r="AF15" s="118" t="n"/>
      <c r="AG15" s="441" t="n"/>
      <c r="AH15" s="118" t="n"/>
      <c r="AI15" s="441" t="n"/>
      <c r="AJ15" s="118" t="n"/>
      <c r="AK15" s="441" t="n"/>
      <c r="AL15" s="118" t="n"/>
      <c r="AM15" s="441" t="n"/>
      <c r="AN15" s="266" t="n"/>
      <c r="AO15" s="441" t="n"/>
      <c r="AP15" s="266" t="n"/>
      <c r="AQ15" s="267" t="n"/>
      <c r="AR15" s="268" t="n"/>
      <c r="AS15" s="269" t="n"/>
      <c r="AT15" s="495" t="n"/>
      <c r="AU15" s="441" t="n"/>
      <c r="AV15" s="495" t="n"/>
      <c r="AW15" s="441" t="n"/>
      <c r="AX15" s="495" t="n"/>
      <c r="AY15" s="441" t="n"/>
      <c r="AZ15" s="495" t="n">
        <v>46146</v>
      </c>
      <c r="BA15" s="441" t="inlineStr">
        <is>
          <t>Se verifica la existencia de contrato de digitalización documental ejecutado durante la vigencia 2025, en el cual se digitalizó un total de 739 cajas, verificando la carpeta 10 de la caja 739, que cuenta con 189 folios, y almacenados en el repositorio institucional NAS.</t>
        </is>
      </c>
      <c r="BB15" s="742" t="n"/>
      <c r="BC15" s="741" t="n"/>
      <c r="BD15" s="741" t="n"/>
      <c r="BE15" s="741" t="n"/>
      <c r="BF15" s="741" t="n"/>
      <c r="BG15" s="741" t="n"/>
      <c r="BH15" s="741" t="n"/>
      <c r="BI15" s="741" t="n"/>
      <c r="BJ15" s="741" t="n"/>
      <c r="BK15" s="741" t="n"/>
      <c r="BL15" s="741" t="n"/>
      <c r="BM15" s="741" t="n"/>
      <c r="BN15" s="741" t="n"/>
      <c r="BO15" s="741" t="n"/>
      <c r="BP15" s="741" t="n"/>
      <c r="BQ15" s="741" t="n"/>
      <c r="BR15" s="741" t="n"/>
      <c r="BS15" s="741" t="n"/>
      <c r="BT15" s="741" t="n"/>
      <c r="BU15" s="741" t="n"/>
      <c r="BV15" s="741" t="n"/>
      <c r="BW15" s="741" t="n"/>
      <c r="BX15" s="741" t="n"/>
      <c r="BY15" s="741" t="n"/>
      <c r="BZ15" s="741" t="n"/>
      <c r="CA15" s="741" t="n"/>
      <c r="CB15" s="741" t="n"/>
      <c r="CC15" s="741" t="n"/>
      <c r="CD15" s="743" t="n"/>
      <c r="CE15" s="726" t="n"/>
      <c r="CF15" s="726" t="n"/>
      <c r="CG15" s="726" t="n"/>
      <c r="CH15" s="726" t="n"/>
    </row>
    <row r="16" ht="189.75" customHeight="1">
      <c r="A16" s="259" t="n"/>
      <c r="B16" s="259" t="n"/>
      <c r="C16" s="259" t="n"/>
      <c r="D16" s="741" t="n"/>
      <c r="E16" s="502" t="inlineStr">
        <is>
          <t>D7. Malas practicas archivísticas por las condiciones inseguras en el manejo del mismo a falta de elementos de protección de los documentos (carpetas, cajas, ganchos).</t>
        </is>
      </c>
      <c r="F16" s="742" t="n"/>
      <c r="G16" s="741" t="n"/>
      <c r="H16" s="741" t="n"/>
      <c r="I16" s="741" t="n"/>
      <c r="J16" s="741" t="n"/>
      <c r="K16" s="741" t="n"/>
      <c r="L16" s="741" t="n"/>
      <c r="M16" s="741" t="n"/>
      <c r="N16" s="741" t="n"/>
      <c r="O16" s="741" t="n"/>
      <c r="P16" s="741" t="n"/>
      <c r="Q16" s="261" t="inlineStr">
        <is>
          <t>El profesional de archivo verifica la entrega de los elementos de protección de los documentos de acuerdo con la solicitud que realiza cada proceso a fin de garantizar un correcto manejo del archivo.</t>
        </is>
      </c>
      <c r="R16" s="262" t="inlineStr">
        <is>
          <t>SEMESTRAL</t>
        </is>
      </c>
      <c r="S16" s="312" t="inlineStr">
        <is>
          <t>Ley general de archivo
Acuerdo 042 del 2002 del archivo general
Acuerdo N° 038
Acuerdo N° 037
Manual de gestión documental
Información documentada: De conformidad con los requisitos y condiciones generales del procedimiento ADOP01.</t>
        </is>
      </c>
      <c r="T16" s="262" t="inlineStr">
        <is>
          <t xml:space="preserve">Correo electrónico solicitud y/o entrega
</t>
        </is>
      </c>
      <c r="U16" s="263" t="inlineStr">
        <is>
          <t>DETECTIVO</t>
        </is>
      </c>
      <c r="V16" s="263" t="inlineStr">
        <is>
          <t>MANUAL</t>
        </is>
      </c>
      <c r="W16" s="263">
        <f>IF(OR(U16="PREVENTIVO",U16="DETECTIVO"),"PROBABILIDAD",IF(U16="CORRECTIVO","IMPACTO",""))</f>
        <v/>
      </c>
      <c r="X16" s="489">
        <f>IF(AND(U16="PREVENTIVO",V16="AUTOMÁTICO"),"50%",IF(AND(U16="PREVENTIVO",V16="MANUAL"),"40%",IF(AND(U16="DETECTIVO",V16="AUTOMÁTICO"),"40%",IF(AND(U16="DETECTIVO",V16="MANUAL"),"30%",IF(AND(U16="CORRECTIVO",V16="AUTOMÁTICO"),"35%",IF(AND(U16="CORRECTIVO",V16="MANUAL"),"25%",""))))))</f>
        <v/>
      </c>
      <c r="Y16" s="535">
        <f>IFERROR(IF(AND(W15="Probabilidad",W16="Probabilidad"),(Y15-(Y15*X16)),IF(AND(W15="Impacto",W16="Probabilidad"),(Y14-(Y14*X16)),IF(W16="Impacto",Y15,""))),"")</f>
        <v/>
      </c>
      <c r="Z16" s="104">
        <f>IFERROR(IF(Y16="","",IF(Y16&lt;=0.2,"MUY BAJA",IF(Y16&lt;=0.4,"BAJA",IF(Y16&lt;=0.6,"MEDIA",IF(Y16&lt;=0.8,"ALTA",IF(Y16=1,"MUY ALTA")))))),"")</f>
        <v/>
      </c>
      <c r="AA16" s="193">
        <f>IFERROR(IF(AND(W15="Impacto",W16="Impacto"),(AA15-(AA15*X16)),IF(AND(W15="Probabilidad",W16="Impacto"),(AA14-(AA14*X16)),IF(W16="Probabilidad",AA15,""))),"")</f>
        <v/>
      </c>
      <c r="AB16" s="104">
        <f>IFERROR(IF(AA16="","",IF(AA16&lt;=0.2,"LEVE",IF(AA16&lt;=0.4,"MENOR",IF(AA16&lt;=0.6,"MODERADO",IF(AA16&lt;=0.8,"MAYOR",IF(AA16=1,"CATASTRÓFICO")))))),"")</f>
        <v/>
      </c>
      <c r="AC16" s="504">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119" t="n">
        <v>43585</v>
      </c>
      <c r="AE16" s="502" t="inlineStr">
        <is>
          <t>Se evidencian registros de asistencia con los procesos sobre las correctas prácticas archivísticas</t>
        </is>
      </c>
      <c r="AF16" s="495" t="n">
        <v>43692</v>
      </c>
      <c r="AG16" s="441" t="inlineStr">
        <is>
          <t>Se observa el apoyo por parte de la oficina de Archivo y Correspondencia en el acompañamiento a los procesos frente a las buenas practicas archivísticas y documentales</t>
        </is>
      </c>
      <c r="AH16" s="495" t="n">
        <v>43914</v>
      </c>
      <c r="AI16" s="441" t="inlineStr">
        <is>
          <t>Para la presente vigencia el proceso evidencia capacitaciones a las gestoras que se encuentran en seccionales y extensiones y al proceso de Apoyo Académico; se identifica la necesidad de socializar las directrices documentales a nivel institucional dada la importancia de que cada uno de los procesos realice correctas prácticas archivísticas.</t>
        </is>
      </c>
      <c r="AJ16" s="118" t="n">
        <v>44103</v>
      </c>
      <c r="AK16" s="441" t="inlineStr">
        <is>
          <t>Se evidenció una capacitación por parte del proceso durante el mes de septiembre, igualmente, se aseguran las socializaciones con las gestoras documentales de seccionales y extensiones a fin de que las mismas repliquen las buenas prácticas archivísticas.
Por otra parte, se evidencia que se generan reprocesos con seccionales, extensiones y procesos, dado que parte de la información que muchas veces es requerida, reposa en algunas dependencias, lo cual, ocasiona demoras en las respuestas a solicitudes de información.</t>
        </is>
      </c>
      <c r="AL16" s="495" t="n">
        <v>44264</v>
      </c>
      <c r="AM16" s="441" t="inlineStr">
        <is>
          <t>Se tiene prevista una socialización con las diferentes áreas en sedes y seccionales a fin de validar conocimientos en lo referente a correspondencia, gestión documental, transferencias documentales, inventarios documentales, entre otros.</t>
        </is>
      </c>
      <c r="AN16" s="266" t="n">
        <v>44483</v>
      </c>
      <c r="AO16" s="441" t="inlineStr">
        <is>
          <t>En el transcurso del segundo semestre de 2021, se han realizado socializaciones con las gestoras de seccionales y extensiones, con la oficina de compras, interacción universitaria y proyectos especiales y relaciones interinstitucionales.</t>
        </is>
      </c>
      <c r="AP16" s="266" t="n">
        <v>44685</v>
      </c>
      <c r="AQ16" s="267" t="inlineStr">
        <is>
          <t xml:space="preserve">El Proceso realiza la socialización del Video introductorio el 21 de febrero, por medio de correo electrónico masivo. </t>
        </is>
      </c>
      <c r="AR16" s="268" t="n">
        <v>44911</v>
      </c>
      <c r="AS16" s="269" t="inlineStr">
        <is>
          <t>Para el segundo semestre se valida la entrega de estos elementos a Tesorería Investigación, Recursos físicos, Talento Humano, Desarrollo Académico.</t>
        </is>
      </c>
      <c r="AT16" s="495" t="n">
        <v>45040</v>
      </c>
      <c r="AU16" s="441" t="inlineStr">
        <is>
          <t>El proceso crea ante el POAI la cuenta de Pulpa de papel con el fin de asegurar los recursos en la compra de estos elementos. Se esta pendiente  su aprobación.</t>
        </is>
      </c>
      <c r="AV16" s="495" t="n">
        <v>45527</v>
      </c>
      <c r="AW16" s="441" t="inlineStr">
        <is>
          <t>Desde la vigencia 2023 se proyecto la adquisicion de los elementos de proteccion faltantes para compra por medio del fondo renovable, en la vigencia 2024  se contaba con reserva de otros elementos de proteccion, lo cual suple la necesidad de las areas que hasta el momento cuentan en sus oficinas con documentos en fisico y que se estan haciendo transferencias primarias.</t>
        </is>
      </c>
      <c r="AX16" s="495" t="n">
        <v>45723</v>
      </c>
      <c r="AY16" s="441" t="inlineStr">
        <is>
          <t>El profesional de archivo tiene la responsabilidad de verificar la entrega de los elementos de protección documental solicitados por las diferentes dependencias de la Universidad de Cundinamarca, garantizando así un manejo adecuado de los archivos. A continuación, se detallan las solicitudes recibidas y las acciones correspondientes:
Solicitud de la Oficina de Presupuesto (26 de febrero de 2025):
Elemento solicitado: Carpetas de cuatro aletas.
Propósito: Preparar el acervo documental de reservas presupuestales para su entrega a la Contraloría General.
Solicitud de la Oficina de Bienestar Universitario (22 de marzo de 2025):
Elemento solicitado: Carpetas de cuatro aletas.
Propósito: Organizar y proteger las historias clínicas almacenadas en la oficina.
Solicitud de la Oficina de Presupuesto (12 de febrero de 2025):
Elemento solicitado: Cajas de archivo.
Propósito: Completar el proceso de organización y archivo de la oficina.
Solicitud de la Oficina de Talento Humano (18 de febrero de 2025):
Elemento solicitado: Bandas elásticas.
Propósito: Organizar las historias laborales del personal docente de la universidad.
Cada una de estas solicitudes fue gestionada y atendida conforme a las necesidades específicas de cada dependencia, asegurando la adecuada conservación y manejo de los documentos institucionales.</t>
        </is>
      </c>
      <c r="AZ16" s="495" t="n">
        <v>46146</v>
      </c>
      <c r="BA16" s="441" t="inlineStr">
        <is>
          <t>Se verifica solicitud realizada por la Dirección de Control Interno Disciplinario, que solicitaron un total de 300 carpetas con especificación de cuatro aletas mediante correo electrónico enviado el día 2 de abril de 2025.
Se sugiere al lider del proceso mantener registros de las solicitudes realizadas y su respectiva respuesta para la vigencia 2026.</t>
        </is>
      </c>
      <c r="BB16" s="742" t="n"/>
      <c r="BC16" s="741" t="n"/>
      <c r="BD16" s="741" t="n"/>
      <c r="BE16" s="741" t="n"/>
      <c r="BF16" s="741" t="n"/>
      <c r="BG16" s="741" t="n"/>
      <c r="BH16" s="741" t="n"/>
      <c r="BI16" s="741" t="n"/>
      <c r="BJ16" s="741" t="n"/>
      <c r="BK16" s="741" t="n"/>
      <c r="BL16" s="741" t="n"/>
      <c r="BM16" s="741" t="n"/>
      <c r="BN16" s="741" t="n"/>
      <c r="BO16" s="741" t="n"/>
      <c r="BP16" s="741" t="n"/>
      <c r="BQ16" s="741" t="n"/>
      <c r="BR16" s="741" t="n"/>
      <c r="BS16" s="741" t="n"/>
      <c r="BT16" s="741" t="n"/>
      <c r="BU16" s="741" t="n"/>
      <c r="BV16" s="741" t="n"/>
      <c r="BW16" s="741" t="n"/>
      <c r="BX16" s="741" t="n"/>
      <c r="BY16" s="741" t="n"/>
      <c r="BZ16" s="741" t="n"/>
      <c r="CA16" s="741" t="n"/>
      <c r="CB16" s="741" t="n"/>
      <c r="CC16" s="741" t="n"/>
      <c r="CD16" s="743" t="n"/>
      <c r="CE16" s="726" t="n"/>
      <c r="CF16" s="726" t="n"/>
      <c r="CG16" s="726" t="n"/>
      <c r="CH16" s="726" t="n"/>
    </row>
    <row r="17" ht="128.25" customHeight="1">
      <c r="A17" s="259" t="n"/>
      <c r="B17" s="259" t="n"/>
      <c r="C17" s="259" t="n"/>
      <c r="D17" s="744" t="n"/>
      <c r="E17" s="211" t="inlineStr">
        <is>
          <t>D21. Falta de apropiación en el manejo documental por parte de los funcionarios lo que genera reprocesos en las actividades articuladas con los procesos.</t>
        </is>
      </c>
      <c r="F17" s="745" t="n"/>
      <c r="G17" s="744" t="n"/>
      <c r="H17" s="744" t="n"/>
      <c r="I17" s="744" t="n"/>
      <c r="J17" s="744" t="n"/>
      <c r="K17" s="744" t="n"/>
      <c r="L17" s="744" t="n"/>
      <c r="M17" s="744" t="n"/>
      <c r="N17" s="744" t="n"/>
      <c r="O17" s="744" t="n"/>
      <c r="P17" s="744" t="n"/>
      <c r="Q17" s="261" t="inlineStr">
        <is>
          <t xml:space="preserve">
El profesional de archivo valida el cumplimiento del cronograma de la revisión del correcto manejo documental por parte de los procesos en sede, seccionales y extensiones.
</t>
        </is>
      </c>
      <c r="R17" s="136" t="inlineStr">
        <is>
          <t>SEMESTRAL</t>
        </is>
      </c>
      <c r="S17" s="311" t="inlineStr">
        <is>
          <t>Procedimiento ADOP02 y ADOP03
TRD - ADOF023
Normatividad que aplique</t>
        </is>
      </c>
      <c r="T17" s="262" t="inlineStr">
        <is>
          <t>Cronograma - Revisión de manejo archivístico de la Universidad de Cundinamarca  o Registro de asistencia</t>
        </is>
      </c>
      <c r="U17" s="263" t="inlineStr">
        <is>
          <t>PREVENTIVO</t>
        </is>
      </c>
      <c r="V17" s="263" t="inlineStr">
        <is>
          <t>MANUAL</t>
        </is>
      </c>
      <c r="W17" s="263">
        <f>IF(OR(U17="PREVENTIVO",U17="DETECTIVO"),"PROBABILIDAD",IF(U17="CORRECTIVO","IMPACTO",""))</f>
        <v/>
      </c>
      <c r="X17" s="489">
        <f>IF(AND(U17="PREVENTIVO",V17="AUTOMÁTICO"),"50%",IF(AND(U17="PREVENTIVO",V17="MANUAL"),"40%",IF(AND(U17="DETECTIVO",V17="AUTOMÁTICO"),"40%",IF(AND(U17="DETECTIVO",V17="MANUAL"),"30%",IF(AND(U17="CORRECTIVO",V17="AUTOMÁTICO"),"35%",IF(AND(U17="CORRECTIVO",V17="MANUAL"),"25%",""))))))</f>
        <v/>
      </c>
      <c r="Y17" s="535">
        <f>IFERROR(IF(AND(W16="Probabilidad",W17="Probabilidad"),(Y16-(Y16*X17)),IF(AND(W16="Impacto",W17="Probabilidad"),(Y15-(Y15*X17)),IF(W17="Impacto",Y16,""))),"")</f>
        <v/>
      </c>
      <c r="Z17" s="104">
        <f>IFERROR(IF(Y17="","",IF(Y17&lt;=0.2,"MUY BAJA",IF(Y17&lt;=0.4,"BAJA",IF(Y17&lt;=0.6,"MEDIA",IF(Y17&lt;=0.8,"ALTA",IF(Y17=1,"MUY ALTA")))))),"")</f>
        <v/>
      </c>
      <c r="AA17" s="193">
        <f>IFERROR(IF(AND(W16="Impacto",W17="Impacto"),(AA16-(AA16*X17)),IF(AND(W16="Probabilidad",W17="Impacto"),(AA15-(AA15*X17)),IF(W17="Probabilidad",AA16,""))),"")</f>
        <v/>
      </c>
      <c r="AB17" s="104">
        <f>IFERROR(IF(AA17="","",IF(AA17&lt;=0.2,"LEVE",IF(AA17&lt;=0.4,"MENOR",IF(AA17&lt;=0.6,"MODERADO",IF(AA17&lt;=0.8,"MAYOR",IF(AA17=1,"CATASTRÓFICO")))))),"")</f>
        <v/>
      </c>
      <c r="AC17" s="504">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120" t="n"/>
      <c r="AE17" s="236" t="n"/>
      <c r="AF17" s="495" t="n"/>
      <c r="AG17" s="441" t="n"/>
      <c r="AH17" s="495" t="n"/>
      <c r="AI17" s="441" t="n"/>
      <c r="AJ17" s="118" t="n"/>
      <c r="AK17" s="441" t="n"/>
      <c r="AL17" s="495" t="n"/>
      <c r="AM17" s="441" t="n"/>
      <c r="AN17" s="266" t="n"/>
      <c r="AO17" s="441" t="n"/>
      <c r="AP17" s="266" t="inlineStr">
        <is>
          <t>N/A</t>
        </is>
      </c>
      <c r="AQ17" s="267" t="inlineStr">
        <is>
          <t>N/A</t>
        </is>
      </c>
      <c r="AR17" s="268" t="n">
        <v>44911</v>
      </c>
      <c r="AS17" s="270" t="inlineStr">
        <is>
          <t>No se tiene evidencia al tratarse de un control nuevo. Se sugiere revisar los avances en la revisión del primer semestre del 2023.</t>
        </is>
      </c>
      <c r="AT17" s="495" t="n">
        <v>45040</v>
      </c>
      <c r="AU17" s="441" t="inlineStr">
        <is>
          <t>Se evidencia el cumplimiento de las actividades descritas en el cronograma. Se están dejando actas de visita en las cuales se valida las entregas realizadas y los compromisos en las transferencias documentles.</t>
        </is>
      </c>
      <c r="AV17" s="495" t="n">
        <v>45527</v>
      </c>
      <c r="AW17" s="441" t="inlineStr">
        <is>
          <t>A la fecha se han recibido por por correo electronico  la entrega del ADOF021 por terminacion de contrato desde Seccionales, Extensiones y Sede, cumpliendo con el acuerdo unico del archivo general de la nacio.</t>
        </is>
      </c>
      <c r="AX17" s="495" t="n">
        <v>45723</v>
      </c>
      <c r="AY17" s="441" t="inlineStr">
        <is>
          <t>A la fecha, se cuenta con el cronograma de visitas del 22 de enero de 2025, en el cual se han programado las actividades necesarias para llevar a cabo el Diagnóstico Integral sobre la gestión y administración de los archivos de la universidad. Como evidencia del seguimiento, se dispone del "Cronograma - Revisión de Manejo Archivístico de la Universidad de Cundinamarca", que respalda la ejecución de estas actividades conforme a lo establecido.</t>
        </is>
      </c>
      <c r="AZ17" s="495" t="n">
        <v>46146</v>
      </c>
      <c r="BA17" s="441" t="inlineStr">
        <is>
          <t>Se observa el cronograma de visitas de Archivo de Gestión establecido para el primer trimestre de 2025, concordando con el total de actas registradas, que obedecen a un total 44 actas elaboradas dentro de las fechas establecidas en el cronograma, verificando especificamente la visita a la Dirección de Investigación Universitaria, agendada para el día 6 de marzo de 2025, y realiza en la misma fecha según acta 038 del mismo año.</t>
        </is>
      </c>
      <c r="BB17" s="745" t="n"/>
      <c r="BC17" s="744" t="n"/>
      <c r="BD17" s="744" t="n"/>
      <c r="BE17" s="744" t="n"/>
      <c r="BF17" s="744" t="n"/>
      <c r="BG17" s="744" t="n"/>
      <c r="BH17" s="744" t="n"/>
      <c r="BI17" s="744" t="n"/>
      <c r="BJ17" s="744" t="n"/>
      <c r="BK17" s="744" t="n"/>
      <c r="BL17" s="744" t="n"/>
      <c r="BM17" s="744" t="n"/>
      <c r="BN17" s="744" t="n"/>
      <c r="BO17" s="744" t="n"/>
      <c r="BP17" s="744" t="n"/>
      <c r="BQ17" s="744" t="n"/>
      <c r="BR17" s="744" t="n"/>
      <c r="BS17" s="744" t="n"/>
      <c r="BT17" s="744" t="n"/>
      <c r="BU17" s="744" t="n"/>
      <c r="BV17" s="744" t="n"/>
      <c r="BW17" s="744" t="n"/>
      <c r="BX17" s="744" t="n"/>
      <c r="BY17" s="744" t="n"/>
      <c r="BZ17" s="744" t="n"/>
      <c r="CA17" s="744" t="n"/>
      <c r="CB17" s="744" t="n"/>
      <c r="CC17" s="744" t="n"/>
      <c r="CD17" s="746" t="n"/>
      <c r="CE17" s="725" t="n"/>
      <c r="CF17" s="725" t="n"/>
      <c r="CG17" s="725" t="n"/>
      <c r="CH17" s="725" t="n"/>
    </row>
    <row r="18" ht="409.5" customHeight="1">
      <c r="A18" s="259">
        <f>IF(OR(BB18=0,BD18=0),"",IF(AND(BB18&lt;=0.2,BD18&lt;=0.2),1,IF(AND(BB18&lt;=0.2,BD18&lt;=0.4),2,IF(AND(BB18&lt;=0.2,BD18&lt;=0.6),3,IF(AND(BB18&lt;=0.2,BD18&lt;=0.8),4,IF(AND(BB18&lt;=0.2,BD18&lt;=1),5,IF(AND(BB18&lt;=0.4,BD18&lt;=0.2),6,IF(AND(BB18&lt;=0.4,BD18&lt;=0.4),7,IF(AND(BB18&lt;=0.4,BD18&lt;=0.6),8,IF(AND(BB18&lt;=0.4,BD18&lt;=0.8),9,IF(AND(BB18&lt;=0.4,BD18&lt;=1),10,IF(AND(BB18&lt;=0.6,BD18&lt;=0.2),11,IF(AND(BB18&lt;=0.6,BD18&lt;=0.4),12,IF(AND(BB18&lt;=0.6,BD18&lt;=0.6),13,IF(AND(BB18&lt;=0.6,BD18&lt;=0.8),14,IF(AND(BB18&lt;=0.6,BD18&lt;=1),15,IF(AND(BB18&lt;=0.8,BD18&lt;=0.2),16,IF(AND(BB18&lt;=0.8,BD18&lt;=0.4),17,IF(AND(BB18&lt;=0.8,BD18&lt;=0.6),18,IF(AND(BB18&lt;=0.8,BD18&lt;=0.8),19,IF(AND(BB18&lt;=0.8,BD18&lt;=1),20,IF(AND(BB18&lt;=1,BD18&lt;=0.2),21,IF(AND(BB18&lt;=1,BD18&lt;=0.4),22,IF(AND(BB18&lt;=1,BD18&lt;=0.6),23,IF(AND(BB18&lt;=1,BD18&lt;=0.8),24,IF(AND(BB18&lt;=1,BD18&lt;=1),25,""))))))))))))))))))))))))))</f>
        <v/>
      </c>
      <c r="B18" s="259">
        <f>IF(A18="","",1/100)</f>
        <v/>
      </c>
      <c r="C18" s="259">
        <f>IFERROR(A18+B18,"")</f>
        <v/>
      </c>
      <c r="D18" s="514" t="n">
        <v>3</v>
      </c>
      <c r="E18" s="502" t="inlineStr">
        <is>
          <t>D7. Malas practicas archivísticas por las condiciones inseguras en el manejo del mismo a falta de elementos de protección de los documentos (carpetas, cajas, ganchos).</t>
        </is>
      </c>
      <c r="F18" s="502" t="inlineStr">
        <is>
          <t>Posibilidad de presentar demoras en las respuestas a requerimientos de las partes interesadas por posible mala aplicación de practicas archivisticas, vulnerabilidad de la información interna digital, y por no apropiación en el manejo documental por parte de los funcionarios a causa de manejo inadecuado de la información fisica y digital por parte de los responsables de la información, ya sea lideras o custodios de información.</t>
        </is>
      </c>
      <c r="G18" s="502" t="inlineStr">
        <is>
          <t>Peticiones, quejas o reclamos interpuestos por los solicitantes.</t>
        </is>
      </c>
      <c r="H18" s="502" t="inlineStr">
        <is>
          <t xml:space="preserve">USUARIOS, PRODUCTOS Y PRÁCTICAS: Fallas negligentes o involuntarias de las obligaciones frente a los usuarios y que impiden satisfacer una obligación profesional frente a éstos. </t>
        </is>
      </c>
      <c r="I18" s="515" t="n">
        <v>1000</v>
      </c>
      <c r="J18" s="502" t="inlineStr">
        <is>
          <t>Se reciben solicitudes como búsqueda de información, elaboración de certificaciones para pensión, para entidades financieras, búsqueda de fondos de pensión, contratos, convenios, cuentas por pagar, historias académicas, recibos de pago, entre otros.</t>
        </is>
      </c>
      <c r="K18" s="489">
        <f>IF(I18&lt;=0,"",IF(I18&lt;=2,"Muy Baja",IF(I18&lt;=10,"Baja",IF(I18&lt;=30,"Media",IF(I18&lt;=100,"Alta",IF(I18&gt;100,"Muy Alta"))))))</f>
        <v/>
      </c>
      <c r="L18" s="503">
        <f>IF(K18="","",IF(K18="Muy Baja",0.2,IF(K18="Baja",0.4,IF(K18="Media",0.6,IF(K18="Alta",0.8,IF(K18="Muy Alta",1,))))))</f>
        <v/>
      </c>
      <c r="M18" s="489" t="inlineStr">
        <is>
          <t>El riesgo afecta la imagen de la entidad con algunos usuarios de relevancia frente al logro de los objetivos.</t>
        </is>
      </c>
      <c r="N18" s="489">
        <f>IF(OR(M18=CRITERIOS!$C$182,M18=CRITERIOS!$D$182),"Leve",IF(OR(M18=CRITERIOS!$C$183,M18=CRITERIOS!$D$183),"Menor",IF(OR(M18=CRITERIOS!$C$184,M18=CRITERIOS!$D$184),"Moderado",IF(OR(M18=CRITERIOS!$C$185,M18=CRITERIOS!$D$185),"Mayor",IF(OR(M18=CRITERIOS!$C$186,M18=CRITERIOS!$D$186),"Catastrófico","")))))</f>
        <v/>
      </c>
      <c r="O18" s="503">
        <f>IF(N18="","",IF(N18="Leve",0.2,IF(N18="Menor",0.4,IF(N18="Moderado",0.6,IF(N18="Mayor",0.8,IF(N18="Catastrófico",1,))))))</f>
        <v/>
      </c>
      <c r="P18" s="504">
        <f>IF(OR(AND(K18="Muy Baja",N18="Leve"),AND(K18="Muy Baja",N18="Menor"),AND(K18="Baja",N18="Leve")),"BAJO",IF(OR(AND(K18="Muy baja",N18="Moderado"),AND(K18="Baja",N18="Menor"),AND(K18="Baja",N18="Moderado"),AND(K18="Media",N18="Leve"),AND(K18="Media",N18="Menor"),AND(K18="Media",N18="Moderado"),AND(K18="Alta",N18="Leve"),AND(K18="Alta",N18="Menor")),"MODERADO",IF(OR(AND(K18="Muy Baja",N18="Mayor"),AND(K18="Baja",N18="Mayor"),AND(K18="Media",N18="Mayor"),AND(K18="Alta",N18="Moderado"),AND(K18="Alta",N18="Mayor"),AND(K18="Muy Alta",N18="Leve"),AND(K18="Muy Alta",N18="Menor"),AND(K18="Muy Alta",N18="Moderado"),ZF18="Muy Alta",N18="Mayor"),"ALTO",IF(OR(AND(K18="Muy Baja",N18="Catastrófico"),AND(K18="Baja",N18="Catastrófico"),AND(K18="Media",N18="Catastrófico"),AND(K18="Alta",N18="Catastrófico"),AND(K18="Muy Alta",N18="Catastrófico")),"EXTREMO",""))))</f>
        <v/>
      </c>
      <c r="Q18" s="261" t="inlineStr">
        <is>
          <t>El profesional de archivo verifica la entrega de los elementos de protección de los documentos de acuerdo con la solicitud que realiza cada proceso a fin de garantizar un correcto manejo del archivo.</t>
        </is>
      </c>
      <c r="R18" s="262" t="inlineStr">
        <is>
          <t>SEMESTRAL</t>
        </is>
      </c>
      <c r="S18" s="262" t="inlineStr">
        <is>
          <t>Ley general de archivo
Acuerdo 042 del 2002 del archivo general
Acuerdo N° 038
Acuerdo N° 037
Manual de gestión documental
Información documentada: De conformidad con los requisitos y condiciones generales del procedimiento ADOP01.</t>
        </is>
      </c>
      <c r="T18" s="262" t="inlineStr">
        <is>
          <t>ESGr015 - Registro virtual
Correo electrónico institucional</t>
        </is>
      </c>
      <c r="U18" s="313" t="inlineStr">
        <is>
          <t>DETECTIVO</t>
        </is>
      </c>
      <c r="V18" s="313" t="inlineStr">
        <is>
          <t>MANUAL</t>
        </is>
      </c>
      <c r="W18" s="313">
        <f>IF(OR(U18="PREVENTIVO",U18="DETECTIVO"),"PROBABILIDAD",IF(U18="CORRECTIVO","IMPACTO",""))</f>
        <v/>
      </c>
      <c r="X18" s="489">
        <f>IF(AND(U18="PREVENTIVO",V18="AUTOMÁTICO"),"50%",IF(AND(U18="PREVENTIVO",V18="MANUAL"),"40%",IF(AND(U18="DETECTIVO",V18="AUTOMÁTICO"),"40%",IF(AND(U18="DETECTIVO",V18="MANUAL"),"30%",IF(AND(U18="CORRECTIVO",V18="AUTOMÁTICO"),"35%",IF(AND(U18="CORRECTIVO",V18="MANUAL"),"25%",""))))))</f>
        <v/>
      </c>
      <c r="Y18" s="104">
        <f>IFERROR(IF(W18="Probabilidad",(L18-(L18*X18)),IF(W18="Impacto",L18,"")),"")</f>
        <v/>
      </c>
      <c r="Z18" s="104">
        <f>IFERROR(IF(Y18="","",IF(Y18&lt;=0.2,"MUY BAJA",IF(Y18&lt;=0.4,"BAJA",IF(Y18&lt;=0.6,"MEDIA",IF(Y18&lt;=0.8,"ALTA",IF(Y18=1,"MUY ALTA")))))),"")</f>
        <v/>
      </c>
      <c r="AA18" s="104">
        <f>IFERROR(IF(W18="Impacto",(O18-(O18*X18)),IF(W18="Probabilidad",O18,"")),"")</f>
        <v/>
      </c>
      <c r="AB18" s="104">
        <f>IFERROR(IF(AA18="","",IF(AA18&lt;=0.2,"LEVE",IF(AA18&lt;=0.4,"MENOR",IF(AA18&lt;=0.6,"MODERADO",IF(AA18&lt;=0.8,"MAYOR",IF(AA18=1,"CATASTRÓFICO")))))),"")</f>
        <v/>
      </c>
      <c r="AC18" s="504">
        <f>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D18" s="118" t="inlineStr">
        <is>
          <t>N/A</t>
        </is>
      </c>
      <c r="AE18" s="441" t="inlineStr">
        <is>
          <t>No aplica.</t>
        </is>
      </c>
      <c r="AF18" s="495" t="n">
        <v>43707</v>
      </c>
      <c r="AG18" s="441" t="inlineStr">
        <is>
          <t>No se puede calificar la ejecución de los controles hasta tanto no se empiecen a implementar</t>
        </is>
      </c>
      <c r="AH18" s="495" t="n">
        <v>43914</v>
      </c>
      <c r="AI18" s="441" t="inlineStr">
        <is>
          <t>Se evidencian las socializaciones a los funcionarios sobre las correctas prácticas archivísticas; por otra parte, se generan reprocesos con seccionales extensiones y procesos dado que la información reposa en estas dependencias lo cual ocasiona demoras en la emisión de la información.
Se asocia la causa A6 y su respectivo control, las calificaciones del mismo responden a que actualmente el proceso cuenta con un aplicativo de gestión documental pero dada la situación actual de calamidad pública no es totalmente funcional ya que no se encuentra la totalidad del archivo digitalizado.</t>
        </is>
      </c>
      <c r="AJ18" s="118" t="n">
        <v>44103</v>
      </c>
      <c r="AK18" s="441" t="inlineStr">
        <is>
          <t>Se evidenció una capacitación por parte del proceso durante el mes de septiembre, igualmente, se aseguran las socializaciones con las gestoras documentales de seccionales y extensiones a fin de que las mismas repliquen las buenas prácticas archivísticas.
Por otra parte, se evidencia que se generan reprocesos con seccionales, extensiones y procesos, dado que parte de la información que muchas veces es requerida, reposa en algunas dependencias, lo cual, ocasiona demoras en las respuestas a solicitudes de información.</t>
        </is>
      </c>
      <c r="AL18" s="495" t="n">
        <v>44264</v>
      </c>
      <c r="AM18" s="441" t="inlineStr">
        <is>
          <t>Se tiene prevista una socialización con las diferentes áreas en sedes y seccionales a fin de validar conocimientos en lo referente a correspondencia, gestión documental, transferencias documentales, inventarios documentales, entre otros.</t>
        </is>
      </c>
      <c r="AN18" s="266" t="n">
        <v>44483</v>
      </c>
      <c r="AO18" s="441" t="inlineStr">
        <is>
          <t>En el transcurso del segundo semestre de 2021, se han realizado socializaciones con las gestoras de seccionales y extensiones, con la oficina de compras, interacción universitaria y proyectos especiales y relaciones interinstitucionales.</t>
        </is>
      </c>
      <c r="AP18" s="266" t="n">
        <v>44685</v>
      </c>
      <c r="AQ18" s="267" t="inlineStr">
        <is>
          <t xml:space="preserve">El Proceso realiza la socialización del Video introductorio el 21 de febrero, por medio de correo electrónico masivo. </t>
        </is>
      </c>
      <c r="AR18" s="268" t="n">
        <v>44911</v>
      </c>
      <c r="AS18" s="269" t="inlineStr">
        <is>
          <t>Para el segundo semestre se valida la entrega de estos elementos a Tesorería Investigación, Recursos físicos, Talento Humano, Desarrollo Académico.</t>
        </is>
      </c>
      <c r="AT18" s="495" t="n">
        <v>45040</v>
      </c>
      <c r="AU18" s="441" t="inlineStr">
        <is>
          <t>El proceso crea ante el POAI la cuenta de Pulpa de papel con el fin de asegurar los recursos en la compra de estos elementos. Se esta pendiente  su aprobación.</t>
        </is>
      </c>
      <c r="AV18" s="495" t="n">
        <v>45527</v>
      </c>
      <c r="AW18" s="441" t="inlineStr">
        <is>
          <t>Desde la vigencia 2023 se proyecto la adquisicion de los elementos de proteccion faltantes para compra por medio del fondo renovable, en la vigencia 2024  se contaba con reserva de otros elementos de proteccion, lo cual suple la necesidad de las areas que hasta el momento cuentan en sus oficinas con documentos en fisico y que se estan haciendo transferencias primarias.</t>
        </is>
      </c>
      <c r="AX18" s="495" t="n">
        <v>45723</v>
      </c>
      <c r="AY18" s="441" t="inlineStr">
        <is>
          <t>El profesional de archivo tiene la responsabilidad de verificar la entrega de los elementos de protección documental solicitados por las diferentes dependencias de la Universidad de Cundinamarca, garantizando así un manejo adecuado de los archivos. A continuación, se detallan las solicitudes recibidas y las acciones correspondientes:
Solicitud de la Oficina de Presupuesto (26 de febrero de 2025):
Elemento solicitado: Carpetas de cuatro aletas.
Propósito: Preparar el acervo documental de reservas presupuestales para su entrega a la Contraloría General.
Solicitud de la Oficina de Bienestar Universitario (22 de marzo de 2025):
Elemento solicitado: Carpetas de cuatro aletas.
Propósito: Organizar y proteger las historias clínicas almacenadas en la oficina.
Solicitud de la Oficina de Presupuesto (12 de febrero de 2025):
Elemento solicitado: Cajas de archivo.
Propósito: Completar el proceso de organización y archivo de la oficina.
Solicitud de la Oficina de Talento Humano (18 de febrero de 2025):
Elemento solicitado: Bandas elásticas.
Propósito: Organizar las historias laborales del personal docente de la universidad.
Cada una de estas solicitudes fue gestionada y atendida conforme a las necesidades específicas de cada dependencia, asegurando la adecuada conservación y manejo de los documentos institucionales.</t>
        </is>
      </c>
      <c r="AZ18" s="495" t="n">
        <v>46147</v>
      </c>
      <c r="BA18" s="441" t="inlineStr">
        <is>
          <t>La Oficina de Archivo y Correspondencia registra en formato excel las solicitudes allegadas vía correo electrónico, Plataforma SAIA, Plataforma SAIC (para recepción de PQRS. Se sugiere al proceso mantener actualizado el registro de recepción de solicitudes para la presente vigencia.</t>
        </is>
      </c>
      <c r="BB18" s="531">
        <f>IF(Y18="","",MIN(Y18:Y20))</f>
        <v/>
      </c>
      <c r="BC18" s="501">
        <f>IFERROR(IF(BB18="","",IF(BB18&lt;=0.2,"MUY BAJA",IF(BB18&lt;=0.4,"BAJA",IF(BB18&lt;=0.6,"MEDIA",IF(BB18&lt;=0.8,"ALTA",IF(BB18=1,"MUY ALTA")))))),"")</f>
        <v/>
      </c>
      <c r="BD18" s="500">
        <f>IF(AA18="","",MIN(AA18:AA20))</f>
        <v/>
      </c>
      <c r="BE18" s="501">
        <f>IFERROR(IF(BD18="","",IF(BD18&lt;=0.2,"LEVE",IF(BD18&lt;=0.4,"MENOR",IF(BD18&lt;=0.6,"MODERADO",IF(BD18&lt;=0.8,"MAYOR",IF(BD18=1,"CATASTRÓFICO")))))),"")</f>
        <v/>
      </c>
      <c r="BF18" s="505">
        <f>IFERROR(IF(OR(AND(BC18="Muy Baja",BE18="Leve"),AND(BC18="Muy Baja",BE18="Menor"),AND(BC18="Baja",BE18="Leve")),"BAJO",IF(OR(AND(BC18="Muy baja",BE18="Moderado"),AND(BC18="Baja",BE18="Menor"),AND(BC18="Baja",BE18="Moderado"),AND(BC18="Media",BE18="Leve"),AND(BC18="Media",BE18="Menor"),AND(BC18="Media",BE18="Moderado"),AND(BC18="Alta",BE18="Leve"),AND(BC18="Alta",BE18="Menor")),"MODERADO",IF(OR(AND(BC18="Muy Baja",BE18="Mayor"),AND(BC18="Baja",BE18="Mayor"),AND(BC18="Media",BE18="Mayor"),AND(BC18="Alta",BE18="Moderado"),AND(BC18="Alta",BE18="Mayor"),AND(BC18="Muy Alta",BE18="Leve"),AND(BC18="Muy Alta",BE18="Menor"),AND(BC18="Muy Alta",BE18="Moderado"),AND(BC18="Muy Alta",BE18="Mayor")),"ALTO",IF(OR(AND(BC18="Muy Baja",BE18="Catastrófico"),AND(BC18="Baja",BE18="Catastrófico"),AND(BC18="Media",BE18="Catastrófico"),AND(BC18="Alta",BE18="Catastrófico"),AND(BC18="Muy Alta",BE18="Catastrófico")),"EXTREMO","")))),"")</f>
        <v/>
      </c>
      <c r="BG18" s="506" t="n">
        <v>43719</v>
      </c>
      <c r="BH18" s="489" t="inlineStr">
        <is>
          <t>Riesgo creado recientemente.
A la espera de próximo seguimiento</t>
        </is>
      </c>
      <c r="BI18" s="490" t="n">
        <v>43857</v>
      </c>
      <c r="BJ18" s="489" t="inlineStr">
        <is>
          <t>No se evidencia materialización del riesgo.</t>
        </is>
      </c>
      <c r="BK18" s="490" t="n">
        <v>44068</v>
      </c>
      <c r="BL18" s="489" t="inlineStr">
        <is>
          <t>Se evidencia materialización del riesgo con el indicador ADO-01 “Oportunidad en la atención de solicitudes”  el cual tiene una meta establecida del 80%, pero en la medición realizada en el mes de marzo obtuvieron un resultado del 73% y en el mes de junio un resultado del 69%. De igual forma se evidencia en el informe de auditoría integral realizado al proceso de Archivo y Correspondencia de fecha 2020-06-08, en el punto 2.1.8. Seguimiento a indicadores de gestión e indicadores del Plan de Acción del Proceso</t>
        </is>
      </c>
      <c r="BM18" s="490" t="n">
        <v>44293</v>
      </c>
      <c r="BN18" s="489" t="inlineStr">
        <is>
          <t>No se materializa el riesgo, esto evidenciado en la matriz de indicadores de Gestión en la cual se denota el cumplimiento de la meta establecida. Siendo que la meta es del 80% y obtuvieron 88%.</t>
        </is>
      </c>
      <c r="BO18" s="490" t="n">
        <v>44960</v>
      </c>
      <c r="BP18" s="489" t="inlineStr">
        <is>
          <t>No se evidencia materialización del riesgo.</t>
        </is>
      </c>
      <c r="BQ18" s="490" t="n"/>
      <c r="BR18" s="489" t="n"/>
      <c r="BS18" s="490" t="n"/>
      <c r="BT18" s="489" t="n"/>
      <c r="BU18" s="747" t="n"/>
      <c r="BV18" s="748" t="n"/>
      <c r="BW18" s="747" t="n">
        <v>45139</v>
      </c>
      <c r="BX18" s="748" t="inlineStr">
        <is>
          <t>Con corte al 30 de junio 2023, se está gestionando el tratamiento (plan de mejoramiento 728) de la materialización del riesgo en cuanto a "vulnerabilidad de la información interna digital"</t>
        </is>
      </c>
      <c r="BY18" s="747" t="n">
        <v>45401</v>
      </c>
      <c r="BZ18" s="748" t="inlineStr">
        <is>
          <t>No se evidencia materializacion del riesgo</t>
        </is>
      </c>
      <c r="CA18" s="747" t="n">
        <v>45544</v>
      </c>
      <c r="CB18" s="749" t="inlineStr">
        <is>
          <t>No se evidencia materialización del riesgo.</t>
        </is>
      </c>
      <c r="CC18" s="747" t="n">
        <v>45750</v>
      </c>
      <c r="CD18" s="750" t="inlineStr">
        <is>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is>
      </c>
      <c r="CE18" s="495" t="n">
        <v>45898</v>
      </c>
      <c r="CF18" s="441" t="inlineStr">
        <is>
          <t>De acuerdo con el reporte del indicador de eficacia en atención a requerimientos de archivo, se evidencia materialización por el no cumplimiento de meta del 97%, arrojando resultados en el I Trimestre del 66% y trimestre II 91% ante lo cual el proceso lo sustenta por demora en la búsqueda de información manual, de igual forma en el trámite de firmas.</t>
        </is>
      </c>
      <c r="CG18" s="441" t="n"/>
      <c r="CH18" s="441" t="n"/>
    </row>
    <row r="19" ht="235.5" customHeight="1">
      <c r="A19" s="259" t="n"/>
      <c r="B19" s="259" t="n"/>
      <c r="C19" s="259" t="n"/>
      <c r="D19" s="741" t="n"/>
      <c r="E19" s="271" t="inlineStr">
        <is>
          <t>D6. Vulnerabilidad de la información interna digital.</t>
        </is>
      </c>
      <c r="F19" s="741" t="n"/>
      <c r="G19" s="741" t="n"/>
      <c r="H19" s="741" t="n"/>
      <c r="I19" s="741" t="n"/>
      <c r="J19" s="741" t="n"/>
      <c r="K19" s="741" t="n"/>
      <c r="L19" s="741" t="n"/>
      <c r="M19" s="741" t="n"/>
      <c r="N19" s="741" t="n"/>
      <c r="O19" s="741" t="n"/>
      <c r="P19" s="741" t="n"/>
      <c r="Q19" s="261" t="inlineStr">
        <is>
          <t>La jefe de archivo y correspondencia asegura el seguimiento mediante informes sobre los documentos digitalizados</t>
        </is>
      </c>
      <c r="R19" s="262" t="inlineStr">
        <is>
          <t>MENSUAL</t>
        </is>
      </c>
      <c r="S19" s="262" t="inlineStr">
        <is>
          <t>Información documentada
Normatividad aplicable
Información documentada: Acorde con el procedimiento ADOP04 en la actividad N° 7.</t>
        </is>
      </c>
      <c r="T19" s="262" t="inlineStr">
        <is>
          <t>Informes presentados sobre documentación digitalizada</t>
        </is>
      </c>
      <c r="U19" s="263" t="inlineStr">
        <is>
          <t>PREVENTIVO</t>
        </is>
      </c>
      <c r="V19" s="263" t="inlineStr">
        <is>
          <t>MANUAL</t>
        </is>
      </c>
      <c r="W19" s="263">
        <f>IF(OR(U19="PREVENTIVO",U19="DETECTIVO"),"PROBABILIDAD",IF(U19="CORRECTIVO","IMPACTO",""))</f>
        <v/>
      </c>
      <c r="X19" s="489">
        <f>IF(AND(U19="PREVENTIVO",V19="AUTOMÁTICO"),"50%",IF(AND(U19="PREVENTIVO",V19="MANUAL"),"40%",IF(AND(U19="DETECTIVO",V19="AUTOMÁTICO"),"40%",IF(AND(U19="DETECTIVO",V19="MANUAL"),"30%",IF(AND(U19="CORRECTIVO",V19="AUTOMÁTICO"),"35%",IF(AND(U19="CORRECTIVO",V19="MANUAL"),"25%",""))))))</f>
        <v/>
      </c>
      <c r="Y19" s="503">
        <f>IFERROR(IF(AND(W18="Probabilidad",W19="Probabilidad"),(Y18-(Y18*X19)),IF(W19="Probabilidad",(L18-(L18*X19)),IF(W19="Impacto",Y18,""))),"")</f>
        <v/>
      </c>
      <c r="Z19" s="104">
        <f>IFERROR(IF(Y19="","",IF(Y19&lt;=0.2,"MUY BAJA",IF(Y19&lt;=0.4,"BAJA",IF(Y19&lt;=0.6,"MEDIA",IF(Y19&lt;=0.8,"ALTA",IF(Y19=1,"MUY ALTA")))))),"")</f>
        <v/>
      </c>
      <c r="AA19" s="104">
        <f>IFERROR(IF(AND(W18="Impacto",W19="Impacto"),(AA18-(AA18*X19)),IF(W19="Impacto",(O18-(+O18*X19)),IF(W19="Probabilidad",AA18,""))),"")</f>
        <v/>
      </c>
      <c r="AB19" s="104">
        <f>IFERROR(IF(AA19="","",IF(AA19&lt;=0.2,"LEVE",IF(AA19&lt;=0.4,"MENOR",IF(AA19&lt;=0.6,"MODERADO",IF(AA19&lt;=0.8,"MAYOR",IF(AA19=1,"CATASTRÓFICO")))))),"")</f>
        <v/>
      </c>
      <c r="AC19" s="504">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
      </c>
      <c r="AD19" s="118" t="inlineStr">
        <is>
          <t>N/A</t>
        </is>
      </c>
      <c r="AE19" s="441" t="inlineStr">
        <is>
          <t>No aplica.</t>
        </is>
      </c>
      <c r="AF19" s="438" t="n"/>
      <c r="AG19" s="441" t="n"/>
      <c r="AH19" s="272" t="n"/>
      <c r="AI19" s="273" t="n"/>
      <c r="AJ19" s="118" t="n">
        <v>44103</v>
      </c>
      <c r="AK19" s="441" t="inlineStr">
        <is>
          <t>Dada la contingencia de calamidad pública ocasionada por el COVID 19, no se puede garantizar una permanencia continúa por parte de todos los colaboradores acorde con los lineamientos institucionales establecidos, lo cual, dificulta el acceso a la información física ocasionando retrasos en la emisión de respuestas a solicitudes.</t>
        </is>
      </c>
      <c r="AL19" s="438" t="n"/>
      <c r="AM19" s="441" t="n"/>
      <c r="AN19" s="266" t="n">
        <v>44483</v>
      </c>
      <c r="AO19" s="273" t="n"/>
      <c r="AP19" s="266" t="n">
        <v>44685</v>
      </c>
      <c r="AQ19" s="274" t="inlineStr">
        <is>
          <t>Se evidencian a la fecha de este seguimiento 3 informes. (1 por la empresa contratante y 2 por parte del encargado de la extensión de Soacha.</t>
        </is>
      </c>
      <c r="AR19" s="268" t="n">
        <v>44911</v>
      </c>
      <c r="AS19" s="275" t="inlineStr">
        <is>
          <t>A termino de la vigencia 2022, se espera la entrega de 7 informes por parte del personal OPS que esta encargado de la digitalizacón de la información.</t>
        </is>
      </c>
      <c r="AT19" s="495" t="n">
        <v>45040</v>
      </c>
      <c r="AU19" s="77" t="inlineStr">
        <is>
          <t>Se tiene proyectado para este semestre la entrega de un informe semestral por parte del proveedor (Doc. Tesorería del 2007-2020) y el profesional de correspondencia (Doc. Sistemas y Tecnología 2009 - 2011)</t>
        </is>
      </c>
      <c r="AV19" s="495" t="n">
        <v>45527</v>
      </c>
      <c r="AW19" s="77" t="inlineStr">
        <is>
          <t>Semanalmente los funcionarios del proceso de gestion documental realizan informe al jefe inmediato con la informacion de los documentos digitalizados.</t>
        </is>
      </c>
      <c r="AX19" s="495" t="n">
        <v>45723</v>
      </c>
      <c r="AY19" s="77" t="inlineStr">
        <is>
          <t xml:space="preserve">Como parte del control aplicable, la Jefe de Archivo y Correspondencia asegura el seguimiento a la digitalización documental mediante informes que reflejan el estado y avance del proceso. A la fecha, se están llevando a cabo las visitas programadas para el Diagnóstico Integral en el manejo y administración de los archivos de gestión de la Universidad de Cundinamarca.
Durante las visitas realizadas en enero y febrero, la Jefe de Archivo y Correspondencia sostuvo reuniones directas con los jefes de oficina, directores de seccionales y extensiones para tratar este tema, con el fin de garantizar una pronta respuesta a las solicitudes documentales.
En el caso de la Extensión Facatativá, se ofreció como apoyo el préstamo de un escáner para facilitar la digitalización de documentos. En Girardot, se estableció el procedimiento para trasladar la información pendiente y responder a los requerimientos del sistema de correspondencia interna.
Este análisis, realizado en todas las sedes, seccionales y extensiones, ha permitido identificar las necesidades específicas y establecer estrategias para mejorar la digitalización documental. </t>
        </is>
      </c>
      <c r="AZ19" s="495" t="n">
        <v>46147</v>
      </c>
      <c r="BA19" s="77" t="inlineStr">
        <is>
          <t>Se evidencia de los soportes correspondientes al cumplimiento del indicador de digitalización en 2025, en el correo enviado a la Oficina de Calidad el 26 de enero de 2026 relacionado con la vigencia 2025, el informe se denomina Digitalización de Documentos, surgido del contrato F-CPS-242-2025, ya que la digitalización facilita la respuesta a requerimientos.</t>
        </is>
      </c>
      <c r="BB19" s="742" t="n"/>
      <c r="BC19" s="741" t="n"/>
      <c r="BD19" s="741" t="n"/>
      <c r="BE19" s="741" t="n"/>
      <c r="BF19" s="741" t="n"/>
      <c r="BG19" s="741" t="n"/>
      <c r="BH19" s="741" t="n"/>
      <c r="BI19" s="741" t="n"/>
      <c r="BJ19" s="741" t="n"/>
      <c r="BK19" s="741" t="n"/>
      <c r="BL19" s="741" t="n"/>
      <c r="BM19" s="741" t="n"/>
      <c r="BN19" s="741" t="n"/>
      <c r="BO19" s="741" t="n"/>
      <c r="BP19" s="741" t="n"/>
      <c r="BQ19" s="741" t="n"/>
      <c r="BR19" s="741" t="n"/>
      <c r="BS19" s="741" t="n"/>
      <c r="BT19" s="741" t="n"/>
      <c r="BU19" s="741" t="n"/>
      <c r="BV19" s="741" t="n"/>
      <c r="BW19" s="741" t="n"/>
      <c r="BX19" s="741" t="n"/>
      <c r="BY19" s="741" t="n"/>
      <c r="BZ19" s="741" t="n"/>
      <c r="CA19" s="741" t="n"/>
      <c r="CB19" s="741" t="n"/>
      <c r="CC19" s="741" t="n"/>
      <c r="CD19" s="743" t="n"/>
      <c r="CE19" s="726" t="n"/>
      <c r="CF19" s="726" t="n"/>
      <c r="CG19" s="726" t="n"/>
      <c r="CH19" s="726" t="n"/>
    </row>
    <row r="20" ht="140.25" customHeight="1">
      <c r="D20" s="744" t="n"/>
      <c r="E20" s="271" t="inlineStr">
        <is>
          <t>D21. Falta de apropiación en el manejo documental por parte de los funcionarios lo que genera reprocesos en las actividades articuladas con los procesos.</t>
        </is>
      </c>
      <c r="F20" s="744" t="n"/>
      <c r="G20" s="744" t="n"/>
      <c r="H20" s="744" t="n"/>
      <c r="I20" s="744" t="n"/>
      <c r="J20" s="744" t="n"/>
      <c r="K20" s="744" t="n"/>
      <c r="L20" s="744" t="n"/>
      <c r="M20" s="744" t="n"/>
      <c r="N20" s="744" t="n"/>
      <c r="O20" s="744" t="n"/>
      <c r="P20" s="744" t="n"/>
      <c r="Q20" s="261" t="inlineStr">
        <is>
          <t>La jefe de archivo y correspondencia establece un canal de comunicación directo con los directores de seccionales, extensiones o líderes de proceso a fin de obtener una pronta respuesta en lo competente a solicitudes documentales de las partes interesadas.</t>
        </is>
      </c>
      <c r="R20" s="262" t="inlineStr">
        <is>
          <t>CADA VEZ QUE SE PRESENTE LA NECESIDAD</t>
        </is>
      </c>
      <c r="S20" s="262" t="inlineStr">
        <is>
          <t>Manual de gestión documental
Información documentada: Acorde con los requisitos y condiciones generales del procedimiento ADOP01 y ADOP04.</t>
        </is>
      </c>
      <c r="T20" s="262" t="inlineStr">
        <is>
          <t>Solicitud mediante correo electrónico</t>
        </is>
      </c>
      <c r="U20" s="263" t="inlineStr">
        <is>
          <t>PREVENTIVO</t>
        </is>
      </c>
      <c r="V20" s="263" t="inlineStr">
        <is>
          <t>MANUAL</t>
        </is>
      </c>
      <c r="W20" s="263">
        <f>IF(OR(U20="PREVENTIVO",U20="DETECTIVO"),"PROBABILIDAD",IF(U20="CORRECTIVO","IMPACTO",""))</f>
        <v/>
      </c>
      <c r="X20" s="489">
        <f>IF(AND(U20="PREVENTIVO",V20="AUTOMÁTICO"),"50%",IF(AND(U20="PREVENTIVO",V20="MANUAL"),"40%",IF(AND(U20="DETECTIVO",V20="AUTOMÁTICO"),"40%",IF(AND(U20="DETECTIVO",V20="MANUAL"),"30%",IF(AND(U20="CORRECTIVO",V20="AUTOMÁTICO"),"35%",IF(AND(U20="CORRECTIVO",V20="MANUAL"),"25%",""))))))</f>
        <v/>
      </c>
      <c r="Y20" s="104">
        <f>IFERROR(IF(AND(W19="Probabilidad",W20="Probabilidad"),(Y19-(Y19*X20)),IF(AND(W19="Impacto",W20="Probabilidad"),(Y18-(Y18*X20)),IF(W20="Impacto",Y19,""))),"")</f>
        <v/>
      </c>
      <c r="Z20" s="104">
        <f>IFERROR(IF(Y20="","",IF(Y20&lt;=0.2,"MUY BAJA",IF(Y20&lt;=0.4,"BAJA",IF(Y20&lt;=0.6,"MEDIA",IF(Y20&lt;=0.8,"ALTA",IF(Y20=1,"MUY ALTA")))))),"")</f>
        <v/>
      </c>
      <c r="AA20" s="193">
        <f>IFERROR(IF(AND(W19="Impacto",W20="Impacto"),(AA19-(AA19*X20)),IF(AND(W19="Probabilidad",W20="Impacto"),(AA18-(AA18*X20)),IF(W20="Probabilidad",AA19,""))),"")</f>
        <v/>
      </c>
      <c r="AB20" s="104">
        <f>IFERROR(IF(AA20="","",IF(AA20&lt;=0.2,"LEVE",IF(AA20&lt;=0.4,"MENOR",IF(AA20&lt;=0.6,"MODERADO",IF(AA20&lt;=0.8,"MAYOR",IF(AA20=1,"CATASTRÓFICO")))))),"")</f>
        <v/>
      </c>
      <c r="AC20" s="504">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D20" s="118" t="inlineStr">
        <is>
          <t>N/A</t>
        </is>
      </c>
      <c r="AE20" s="441" t="inlineStr">
        <is>
          <t>No aplica.</t>
        </is>
      </c>
      <c r="AF20" s="495" t="n">
        <v>43707</v>
      </c>
      <c r="AG20" s="441" t="inlineStr">
        <is>
          <t>No se puede calificar la ejecución de los controles hasta tanto no se empiecen a implementar</t>
        </is>
      </c>
      <c r="AH20" s="495" t="n">
        <v>43914</v>
      </c>
      <c r="AI20" s="441" t="inlineStr">
        <is>
          <t>Se evidencian las socializaciones a los funcionarios sobre las correctas prácticas archivísticas; por otra parte, se generan reprocesos con seccionales extensiones y procesos dado que la información reposa en estas dependencias lo cual ocasiona demoras en la emisión de la información.
Se asocia la causa A6 y su respectivo control, las calificaciones del mismo responden a que actualmente el proceso cuenta con un aplicativo de gestión documental pero dada la situación actual de calamidad pública no es totalmente funcional ya que no se encuentra la totalidad del archivo digitalizado.</t>
        </is>
      </c>
      <c r="AJ20" s="118" t="n">
        <v>44103</v>
      </c>
      <c r="AK20" s="441" t="inlineStr">
        <is>
          <t>Se evidencia que se generan reprocesos con seccionales, extensiones y procesos, toda vez que la información que muchas veces es requerida, reposa en algunas dependencias, lo cual, ocasiona demoras en las respuestas a solicitudes de información.</t>
        </is>
      </c>
      <c r="AL20" s="495" t="n">
        <v>44264</v>
      </c>
      <c r="AM20" s="441" t="inlineStr">
        <is>
          <t>Se ha realizado la entrega de elementos de protección para el archivo a Soacha, Girardot y Facatativá, así mismo, a dependencias como Compras, Tesorería, Admisiones y Registro, Talento Humano, Jurídica, Control Disciplinario, Recursos Físicos y Seguridad y Salud en el Trabajo.</t>
        </is>
      </c>
      <c r="AN20" s="266" t="n">
        <v>44483</v>
      </c>
      <c r="AO20" s="441" t="inlineStr">
        <is>
          <t>Se han realizado requerimientos a las seccionales de Girardot y Ubaté, sin embargo, se generan demoras por parte de los gestores toda vez que se ven afectados por la alternancia que se maneja en las diferentes sedes.</t>
        </is>
      </c>
      <c r="AP20" s="266" t="n">
        <v>44685</v>
      </c>
      <c r="AQ20" s="267" t="inlineStr">
        <is>
          <t>Los directores de las seccionales y extensiones certifican toda la información.</t>
        </is>
      </c>
      <c r="AR20" s="268" t="n">
        <v>44911</v>
      </c>
      <c r="AS20" s="269" t="inlineStr">
        <is>
          <t>En el segundo semestre se obtiene una mejor comunicación por parte de los jefes y directores de proceso de acuerdo a los correos enviados, conforme a la solicitud realizada por Archivo Central.</t>
        </is>
      </c>
      <c r="AT20" s="495" t="n">
        <v>45040</v>
      </c>
      <c r="AU20" s="441" t="inlineStr">
        <is>
          <t>La Jefatuta de Gestión Documental, en la reunión del mes de Ene/2023, solicitó que de manera mensual los Gestores Documentales de Seccionales y Extensiones realicen el informe de las actividades ejecutadas con respecto al manejo documental.</t>
        </is>
      </c>
      <c r="AV20" s="495" t="n">
        <v>45527</v>
      </c>
      <c r="AW20" s="441" t="inlineStr">
        <is>
          <t>Desde el Sistema de Gestión Documental,  en el primer semestre de 2024, nuevamente solicitó el apoyo de los Gestores Documentales de Seccionales y Extensiones para realicen el informe de las actividades ejecutadas con respecto al manejo documental, este ejercicio se realizo como actualización de la información, teniendo en cuenta la rotación de personal.</t>
        </is>
      </c>
      <c r="AX20" s="495" t="n">
        <v>45723</v>
      </c>
      <c r="AY20" s="441" t="inlineStr">
        <is>
          <t>A la fecha, aún no se cuenta con los informes sobre documentación digitalizada, ya que actualmente se están llevando a cabo las visitas programadas para la realización del Diagnóstico Integral en el manejo y administración de los archivos de gestión de la Universidad de Cundinamarca.
Una vez finalizado el diagnóstico, se procederá con la consolidación de los informes y/o actas correspondientes, los cuales servirán como evidencia del seguimiento a este control.</t>
        </is>
      </c>
      <c r="AZ20" s="495" t="n">
        <v>46147</v>
      </c>
      <c r="BA20" s="441" t="inlineStr">
        <is>
          <t>La Oficina de Archivo y Correspondencia registra en formato excel las solicitudes allegadas vía correo electrónico, Plataforma SAIA, Plataforma SAIC (para recepción de PQRS. Se sugiere al proceso mantener actualizado el registro de recepción de solicitudes para la presente vigencia.</t>
        </is>
      </c>
      <c r="BB20" s="745" t="n"/>
      <c r="BC20" s="744" t="n"/>
      <c r="BD20" s="744" t="n"/>
      <c r="BE20" s="744" t="n"/>
      <c r="BF20" s="744" t="n"/>
      <c r="BG20" s="744" t="n"/>
      <c r="BH20" s="744" t="n"/>
      <c r="BI20" s="744" t="n"/>
      <c r="BJ20" s="744" t="n"/>
      <c r="BK20" s="744" t="n"/>
      <c r="BL20" s="744" t="n"/>
      <c r="BM20" s="744" t="n"/>
      <c r="BN20" s="744" t="n"/>
      <c r="BO20" s="744" t="n"/>
      <c r="BP20" s="744" t="n"/>
      <c r="BQ20" s="744" t="n"/>
      <c r="BR20" s="744" t="n"/>
      <c r="BS20" s="744" t="n"/>
      <c r="BT20" s="744" t="n"/>
      <c r="BU20" s="751" t="n"/>
      <c r="BV20" s="751" t="n"/>
      <c r="BW20" s="751" t="n"/>
      <c r="BX20" s="751" t="n"/>
      <c r="BY20" s="751" t="n"/>
      <c r="BZ20" s="751" t="n"/>
      <c r="CA20" s="751" t="n"/>
      <c r="CB20" s="751" t="n"/>
      <c r="CC20" s="751" t="n"/>
      <c r="CD20" s="752" t="n"/>
      <c r="CE20" s="725" t="n"/>
      <c r="CF20" s="725" t="n"/>
      <c r="CG20" s="725" t="n"/>
      <c r="CH20" s="725" t="n"/>
    </row>
    <row r="21" ht="16.5" customHeight="1">
      <c r="A21" s="259">
        <f>IF(OR(BB21=0,BD21=0),"",IF(AND(BB21&lt;=0.2,BD21&lt;=0.2),1,IF(AND(BB21&lt;=0.2,BD21&lt;=0.4),2,IF(AND(BB21&lt;=0.2,BD21&lt;=0.6),3,IF(AND(BB21&lt;=0.2,BD21&lt;=0.8),4,IF(AND(BB21&lt;=0.2,BD21&lt;=1),5,IF(AND(BB21&lt;=0.4,BD21&lt;=0.2),6,IF(AND(BB21&lt;=0.4,BD21&lt;=0.4),7,IF(AND(BB21&lt;=0.4,BD21&lt;=0.6),8,IF(AND(BB21&lt;=0.4,BD21&lt;=0.8),9,IF(AND(BB21&lt;=0.4,BD21&lt;=1),10,IF(AND(BB21&lt;=0.6,BD21&lt;=0.2),11,IF(AND(BB21&lt;=0.6,BD21&lt;=0.4),12,IF(AND(BB21&lt;=0.6,BD21&lt;=0.6),13,IF(AND(BB21&lt;=0.6,BD21&lt;=0.8),14,IF(AND(BB21&lt;=0.6,BD21&lt;=1),15,IF(AND(BB21&lt;=0.8,BD21&lt;=0.2),16,IF(AND(BB21&lt;=0.8,BD21&lt;=0.4),17,IF(AND(BB21&lt;=0.8,BD21&lt;=0.6),18,IF(AND(BB21&lt;=0.8,BD21&lt;=0.8),19,IF(AND(BB21&lt;=0.8,BD21&lt;=1),20,IF(AND(BB21&lt;=1,BD21&lt;=0.2),21,IF(AND(BB21&lt;=1,BD21&lt;=0.4),22,IF(AND(BB21&lt;=1,BD21&lt;=0.6),23,IF(AND(BB21&lt;=1,BD21&lt;=0.8),24,IF(AND(BB21&lt;=1,BD21&lt;=1),25,""))))))))))))))))))))))))))</f>
        <v/>
      </c>
      <c r="B21" s="259">
        <f>IF(A21="","",1/100)</f>
        <v/>
      </c>
      <c r="C21" s="259">
        <f>IFERROR(A21+B21,"")</f>
        <v/>
      </c>
      <c r="D21" s="507" t="n">
        <v>4</v>
      </c>
      <c r="E21" s="136" t="n"/>
      <c r="F21" s="502" t="n"/>
      <c r="G21" s="502" t="n"/>
      <c r="H21" s="502" t="n"/>
      <c r="I21" s="515" t="n"/>
      <c r="J21" s="502" t="n"/>
      <c r="K21" s="489">
        <f>IF(I21&lt;=0,"",IF(I21&lt;=2,"Muy Baja",IF(I21&lt;=24,"Baja",IF(I21&lt;=500,"Media",IF(I21&lt;=5000,"Alta",IF(I21&gt;5000,"Muy Alta"))))))</f>
        <v/>
      </c>
      <c r="L21" s="503">
        <f>IF(K21="","",IF(K21="Muy Baja",0.2,IF(K21="Baja",0.4,IF(K21="Media",0.6,IF(K21="Alta",0.8,IF(K21="Muy Alta",1,))))))</f>
        <v/>
      </c>
      <c r="M21" s="489" t="n"/>
      <c r="N21" s="489">
        <f>IF(OR(M21=CRITERIOS!$C$182,M21=CRITERIOS!$D$182),"Leve",IF(OR(M21=CRITERIOS!$C$183,M21=CRITERIOS!$D$183),"Menor",IF(OR(M21=CRITERIOS!$C$184,M21=CRITERIOS!$D$184),"Moderado",IF(OR(M21=CRITERIOS!$C$185,M21=CRITERIOS!$D$185),"Mayor",IF(OR(M21=CRITERIOS!$C$186,M21=CRITERIOS!$D$186),"Catastrófico","")))))</f>
        <v/>
      </c>
      <c r="O21" s="503">
        <f>IF(N21="","",IF(N21="Leve",0.2,IF(N21="Menor",0.4,IF(N21="Moderado",0.6,IF(N21="Mayor",0.8,IF(N21="Catastrófico",1,))))))</f>
        <v/>
      </c>
      <c r="P21" s="504">
        <f>IF(OR(AND(K21="Muy Baja",N21="Leve"),AND(K21="Muy Baja",N21="Menor"),AND(K21="Baja",N21="Leve")),"BAJO",IF(OR(AND(K21="Muy baja",N21="Moderado"),AND(K21="Baja",N21="Menor"),AND(K21="Baja",N21="Moderado"),AND(K21="Media",N21="Leve"),AND(K21="Media",N21="Menor"),AND(K21="Media",N21="Moderado"),AND(K21="Alta",N21="Leve"),AND(K21="Alta",N21="Menor")),"MODERADO",IF(OR(AND(K21="Muy Baja",N21="Mayor"),AND(K21="Baja",N21="Mayor"),AND(K21="Media",N21="Mayor"),AND(K21="Alta",N21="Moderado"),AND(K21="Alta",N21="Mayor"),AND(K21="Muy Alta",N21="Leve"),AND(K21="Muy Alta",N21="Menor"),AND(K21="Muy Alta",N21="Moderado"),ZF21="Muy Alta",N21="Mayor"),"ALTO",IF(OR(AND(K21="Muy Baja",N21="Catastrófico"),AND(K21="Baja",N21="Catastrófico"),AND(K21="Media",N21="Catastrófico"),AND(K21="Alta",N21="Catastrófico"),AND(K21="Muy Alta",N21="Catastrófico")),"EXTREMO",""))))</f>
        <v/>
      </c>
      <c r="Q21" s="502" t="n"/>
      <c r="R21" s="502" t="n"/>
      <c r="S21" s="277" t="n"/>
      <c r="T21" s="502" t="n"/>
      <c r="U21" s="489" t="n"/>
      <c r="V21" s="489" t="n"/>
      <c r="W21" s="489">
        <f>IF(OR(U21="PREVENTIVO",U21="DETECTIVO"),"PROBABILIDAD",IF(U21="CORRECTIVO","IMPACTO",""))</f>
        <v/>
      </c>
      <c r="X21" s="489">
        <f>IF(AND(U21="PREVENTIVO",V21="AUTOMÁTICO"),"50%",IF(AND(U21="PREVENTIVO",V21="MANUAL"),"40%",IF(AND(U21="DETECTIVO",V21="AUTOMÁTICO"),"40%",IF(AND(U21="DETECTIVO",V21="MANUAL"),"30%",IF(AND(U21="CORRECTIVO",V21="AUTOMÁTICO"),"35%",IF(AND(U21="CORRECTIVO",V21="MANUAL"),"25%",""))))))</f>
        <v/>
      </c>
      <c r="Y21" s="104">
        <f>IFERROR(IF(W21="Probabilidad",(L21-(L21*X21)),IF(W21="Impacto",L21,"")),"")</f>
        <v/>
      </c>
      <c r="Z21" s="104">
        <f>IFERROR(IF(Y21="","",IF(Y21&lt;=0.2,"MUY BAJA",IF(Y21&lt;=0.4,"BAJA",IF(Y21&lt;=0.6,"MEDIA",IF(Y21&lt;=0.8,"ALTA",IF(Y21=1,"MUY ALTA")))))),"")</f>
        <v/>
      </c>
      <c r="AA21" s="104">
        <f>IFERROR(IF(W21="Impacto",(O21-(O21*X21)),IF(W21="Probabilidad",O21,"")),"")</f>
        <v/>
      </c>
      <c r="AB21" s="104">
        <f>IFERROR(IF(AA21="","",IF(AA21&lt;=0.2,"LEVE",IF(AA21&lt;=0.4,"MENOR",IF(AA21&lt;=0.6,"MODERADO",IF(AA21&lt;=0.8,"MAYOR",IF(AA21=1,"CATASTRÓFICO")))))),"")</f>
        <v/>
      </c>
      <c r="AC21" s="504">
        <f>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D21" s="504" t="n"/>
      <c r="AE21" s="504" t="n"/>
      <c r="AF21" s="504" t="n"/>
      <c r="AG21" s="504" t="n"/>
      <c r="AH21" s="504" t="n"/>
      <c r="AI21" s="504" t="n"/>
      <c r="AJ21" s="504" t="n"/>
      <c r="AK21" s="504" t="n"/>
      <c r="AL21" s="504" t="n"/>
      <c r="AM21" s="504" t="n"/>
      <c r="AN21" s="504" t="n"/>
      <c r="AO21" s="504" t="n"/>
      <c r="AP21" s="504" t="n"/>
      <c r="AQ21" s="504" t="n"/>
      <c r="AR21" s="505" t="n"/>
      <c r="AS21" s="279" t="n"/>
      <c r="AT21" s="280" t="n"/>
      <c r="AU21" s="280" t="n"/>
      <c r="AV21" s="280" t="n"/>
      <c r="AW21" s="280" t="n"/>
      <c r="AX21" s="280" t="n"/>
      <c r="AY21" s="280" t="n"/>
      <c r="AZ21" s="237" t="n"/>
      <c r="BA21" s="237" t="n"/>
      <c r="BB21" s="531">
        <f>IF(Y21="","",MIN(Y21:Y25))</f>
        <v/>
      </c>
      <c r="BC21" s="501">
        <f>IFERROR(IF(BB21="","",IF(Y21&lt;=0.2,"MUY BAJA",IF(BB21&lt;=0.4,"BAJA",IF(BB21&lt;=0.6,"MEDIA",IF(BB21&lt;=0.8,"ALTA",IF(BB21=1,"MUY ALTA")))))),"")</f>
        <v/>
      </c>
      <c r="BD21" s="500">
        <f>IF(AA21="","",MIN(AA21:AA25))</f>
        <v/>
      </c>
      <c r="BE21" s="501">
        <f>IFERROR(IF(BD21="","",IF(BD21&lt;=0.2,"LEVE",IF(BD21&lt;=0.4,"MENOR",IF(BD21&lt;=0.6,"MODERADO",IF(BD21&lt;=0.8,"MAYOR",IF(BD21=1,"CATASTRÓFICO")))))),"")</f>
        <v/>
      </c>
      <c r="BF21" s="505">
        <f>IFERROR(IF(OR(AND(BC21="Muy Baja",BE21="Leve"),AND(BC21="Muy Baja",BE21="Menor"),AND(BC21="Baja",BE21="Leve")),"BAJO",IF(OR(AND(BC21="Muy baja",BE21="Moderado"),AND(BC21="Baja",BE21="Menor"),AND(BC21="Baja",BE21="Moderado"),AND(BC21="Media",BE21="Leve"),AND(BC21="Media",BE21="Menor"),AND(BC21="Media",BE21="Moderado"),AND(BC21="Alta",BE21="Leve"),AND(BC21="Alta",BE21="Menor")),"MODERADO",IF(OR(AND(BC21="Muy Baja",BE21="Mayor"),AND(BC21="Baja",BE21="Mayor"),AND(BC21="Media",BE21="Mayor"),AND(BC21="Alta",BE21="Moderado"),AND(BC21="Alta",BE21="Mayor"),AND(BC21="Muy Alta",BE21="Leve"),AND(BC21="Muy Alta",BE21="Menor"),AND(BC21="Muy Alta",BE21="Moderado"),AND(BC21="Muy Alta",BE21="Mayor")),"ALTO",IF(OR(AND(BC21="Muy Baja",BE21="Catastrófico"),AND(BC21="Baja",BE21="Catastrófico"),AND(BC21="Media",BE21="Catastrófico"),AND(BC21="Alta",BE21="Catastrófico"),AND(BC21="Muy Alta",BE21="Catastrófico")),"EXTREMO","")))),"")</f>
        <v/>
      </c>
      <c r="BG21" s="506" t="n"/>
      <c r="BH21" s="489" t="n"/>
      <c r="BI21" s="490" t="n"/>
      <c r="BJ21" s="489" t="n"/>
      <c r="BK21" s="490" t="n"/>
      <c r="BL21" s="489" t="n"/>
      <c r="BM21" s="490" t="n"/>
      <c r="BN21" s="489" t="n"/>
      <c r="BO21" s="490" t="n"/>
      <c r="BP21" s="489" t="n"/>
      <c r="BQ21" s="490" t="n"/>
      <c r="BR21" s="489" t="n"/>
      <c r="BS21" s="490" t="n"/>
      <c r="BT21" s="491" t="n"/>
      <c r="BU21" s="495" t="n"/>
      <c r="BV21" s="438" t="n"/>
      <c r="BW21" s="438" t="n"/>
      <c r="BX21" s="438" t="n"/>
      <c r="BY21" s="438" t="n"/>
      <c r="BZ21" s="438" t="n"/>
      <c r="CA21" s="438" t="n"/>
      <c r="CB21" s="438" t="n"/>
      <c r="CC21" s="438" t="n"/>
      <c r="CD21" s="438" t="n"/>
      <c r="CE21" s="438" t="n"/>
      <c r="CF21" s="438" t="n"/>
      <c r="CG21" s="438" t="n"/>
      <c r="CH21" s="438" t="n"/>
    </row>
    <row r="22" ht="18.75" customHeight="1">
      <c r="D22" s="741" t="n"/>
      <c r="E22" s="136" t="n"/>
      <c r="F22" s="741" t="n"/>
      <c r="G22" s="741" t="n"/>
      <c r="H22" s="741" t="n"/>
      <c r="I22" s="741" t="n"/>
      <c r="J22" s="741" t="n"/>
      <c r="K22" s="741" t="n"/>
      <c r="L22" s="741" t="n"/>
      <c r="M22" s="741" t="n"/>
      <c r="N22" s="741" t="n"/>
      <c r="O22" s="741" t="n"/>
      <c r="P22" s="741" t="n"/>
      <c r="Q22" s="502" t="n"/>
      <c r="R22" s="502" t="n"/>
      <c r="S22" s="277" t="n"/>
      <c r="T22" s="502" t="n"/>
      <c r="U22" s="489" t="n"/>
      <c r="V22" s="489" t="n"/>
      <c r="W22" s="489">
        <f>IF(OR(U22="PREVENTIVO",U22="DETECTIVO"),"PROBABILIDAD",IF(U22="CORRECTIVO","IMPACTO",""))</f>
        <v/>
      </c>
      <c r="X22" s="489">
        <f>IF(AND(U22="PREVENTIVO",V22="AUTOMÁTICO"),"50%",IF(AND(U22="PREVENTIVO",V22="MANUAL"),"40%",IF(AND(U22="DETECTIVO",V22="AUTOMÁTICO"),"40%",IF(AND(U22="DETECTIVO",V22="MANUAL"),"30%",IF(AND(U22="CORRECTIVO",V22="AUTOMÁTICO"),"35%",IF(AND(U22="CORRECTIVO",V22="MANUAL"),"25%",""))))))</f>
        <v/>
      </c>
      <c r="Y22" s="503">
        <f>IFERROR(IF(AND(W21="Probabilidad",W22="Probabilidad"),(Y21-(Y21*X22)),IF(W22="Probabilidad",(L21-(L21*X22)),IF(W22="Impacto",Y21,""))),"")</f>
        <v/>
      </c>
      <c r="Z22" s="104">
        <f>IFERROR(IF(Y22="","",IF(Y22&lt;=0.2,"MUY BAJA",IF(Y22&lt;=0.4,"BAJA",IF(Y22&lt;=0.6,"MEDIA",IF(Y22&lt;=0.8,"ALTA",IF(Y22=1,"MUY ALTA")))))),"")</f>
        <v/>
      </c>
      <c r="AA22" s="104">
        <f>IFERROR(IF(AND(W21="Impacto",W22="Impacto"),(AA21-(AA21*X22)),IF(W22="Impacto",(O21-(+O21*X22)),IF(W22="Probabilidad",AA21,""))),"")</f>
        <v/>
      </c>
      <c r="AB22" s="104">
        <f>IFERROR(IF(AA22="","",IF(AA22&lt;=0.2,"LEVE",IF(AA22&lt;=0.4,"MENOR",IF(AA22&lt;=0.6,"MODERADO",IF(AA22&lt;=0.8,"MAYOR",IF(AA22=1,"CATASTRÓFICO")))))),"")</f>
        <v/>
      </c>
      <c r="AC22" s="504">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504" t="n"/>
      <c r="AE22" s="504" t="n"/>
      <c r="AF22" s="504" t="n"/>
      <c r="AG22" s="504" t="n"/>
      <c r="AH22" s="504" t="n"/>
      <c r="AI22" s="504" t="n"/>
      <c r="AJ22" s="504" t="n"/>
      <c r="AK22" s="504" t="n"/>
      <c r="AL22" s="504" t="n"/>
      <c r="AM22" s="504" t="n"/>
      <c r="AN22" s="504" t="n"/>
      <c r="AO22" s="504" t="n"/>
      <c r="AP22" s="504" t="n"/>
      <c r="AQ22" s="504" t="n"/>
      <c r="AR22" s="504" t="n"/>
      <c r="AS22" s="504" t="n"/>
      <c r="AT22" s="505" t="n"/>
      <c r="AU22" s="505" t="n"/>
      <c r="AV22" s="505" t="n"/>
      <c r="AW22" s="505" t="n"/>
      <c r="AX22" s="505" t="n"/>
      <c r="AY22" s="505" t="n"/>
      <c r="AZ22" s="505" t="n"/>
      <c r="BA22" s="505" t="n"/>
      <c r="BB22" s="742" t="n"/>
      <c r="BC22" s="741" t="n"/>
      <c r="BD22" s="741" t="n"/>
      <c r="BE22" s="741" t="n"/>
      <c r="BF22" s="741" t="n"/>
      <c r="BG22" s="741" t="n"/>
      <c r="BH22" s="741" t="n"/>
      <c r="BI22" s="741" t="n"/>
      <c r="BJ22" s="741" t="n"/>
      <c r="BK22" s="741" t="n"/>
      <c r="BL22" s="741" t="n"/>
      <c r="BM22" s="741" t="n"/>
      <c r="BN22" s="741" t="n"/>
      <c r="BO22" s="741" t="n"/>
      <c r="BP22" s="741" t="n"/>
      <c r="BQ22" s="741" t="n"/>
      <c r="BR22" s="741" t="n"/>
      <c r="BS22" s="741" t="n"/>
      <c r="BT22" s="743" t="n"/>
      <c r="BU22" s="726" t="n"/>
      <c r="BV22" s="726" t="n"/>
      <c r="BW22" s="726" t="n"/>
      <c r="BX22" s="726" t="n"/>
      <c r="BY22" s="726" t="n"/>
      <c r="BZ22" s="726" t="n"/>
      <c r="CA22" s="726" t="n"/>
      <c r="CB22" s="726" t="n"/>
      <c r="CC22" s="726" t="n"/>
      <c r="CD22" s="726" t="n"/>
      <c r="CE22" s="726" t="n"/>
      <c r="CF22" s="726" t="n"/>
      <c r="CG22" s="726" t="n"/>
      <c r="CH22" s="726" t="n"/>
    </row>
    <row r="23" ht="18.75" customHeight="1">
      <c r="D23" s="741" t="n"/>
      <c r="E23" s="136" t="n"/>
      <c r="F23" s="741" t="n"/>
      <c r="G23" s="741" t="n"/>
      <c r="H23" s="741" t="n"/>
      <c r="I23" s="741" t="n"/>
      <c r="J23" s="741" t="n"/>
      <c r="K23" s="741" t="n"/>
      <c r="L23" s="741" t="n"/>
      <c r="M23" s="741" t="n"/>
      <c r="N23" s="741" t="n"/>
      <c r="O23" s="741" t="n"/>
      <c r="P23" s="741" t="n"/>
      <c r="Q23" s="502" t="n"/>
      <c r="R23" s="502" t="n"/>
      <c r="S23" s="277" t="n"/>
      <c r="T23" s="502" t="n"/>
      <c r="U23" s="489" t="n"/>
      <c r="V23" s="489" t="n"/>
      <c r="W23" s="489">
        <f>IF(OR(U23="PREVENTIVO",U23="DETECTIVO"),"PROBABILIDAD",IF(U23="CORRECTIVO","IMPACTO",""))</f>
        <v/>
      </c>
      <c r="X23" s="489">
        <f>IF(AND(U23="PREVENTIVO",V23="AUTOMÁTICO"),"50%",IF(AND(U23="PREVENTIVO",V23="MANUAL"),"40%",IF(AND(U23="DETECTIVO",V23="AUTOMÁTICO"),"40%",IF(AND(U23="DETECTIVO",V23="MANUAL"),"30%",IF(AND(U23="CORRECTIVO",V23="AUTOMÁTICO"),"35%",IF(AND(U23="CORRECTIVO",V23="MANUAL"),"25%",""))))))</f>
        <v/>
      </c>
      <c r="Y23" s="503">
        <f>IFERROR(IF(AND(W22="Probabilidad",W23="Probabilidad"),(Y22-(Y22*X23)),IF(AND(W22="Impacto",W23="Probabilidad"),(Y21-(Y21*X23)),IF(W23="Impacto",Y22,""))),"")</f>
        <v/>
      </c>
      <c r="Z23" s="104">
        <f>IFERROR(IF(Y23="","",IF(Y23&lt;=0.2,"MUY BAJA",IF(Y23&lt;=0.4,"BAJA",IF(Y23&lt;=0.6,"MEDIA",IF(Y23&lt;=0.8,"ALTA",IF(Y23=1,"MUY ALTA")))))),"")</f>
        <v/>
      </c>
      <c r="AA23" s="104">
        <f>IFERROR(IF(AND(W22="Impacto",W23="Impacto"),(AA22-(AA22*X23)),IF(AND(W22="Probabilidad",W23="Impacto"),(AA21-(AA21*X23)),IF(W23="Probabilidad",AA22,""))),"")</f>
        <v/>
      </c>
      <c r="AB23" s="104">
        <f>IFERROR(IF(AA23="","",IF(AA23&lt;=0.2,"LEVE",IF(AA23&lt;=0.4,"MENOR",IF(AA23&lt;=0.6,"MODERADO",IF(AA23&lt;=0.8,"MAYOR",IF(AA23=1,"CATASTRÓFICO")))))),"")</f>
        <v/>
      </c>
      <c r="AC23" s="504">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504" t="n"/>
      <c r="AE23" s="504" t="n"/>
      <c r="AF23" s="504" t="n"/>
      <c r="AG23" s="504" t="n"/>
      <c r="AH23" s="504" t="n"/>
      <c r="AI23" s="504" t="n"/>
      <c r="AJ23" s="504" t="n"/>
      <c r="AK23" s="504" t="n"/>
      <c r="AL23" s="504" t="n"/>
      <c r="AM23" s="504" t="n"/>
      <c r="AN23" s="504" t="n"/>
      <c r="AO23" s="504" t="n"/>
      <c r="AP23" s="504" t="n"/>
      <c r="AQ23" s="504" t="n"/>
      <c r="AR23" s="504" t="n"/>
      <c r="AS23" s="504" t="n"/>
      <c r="AT23" s="504" t="n"/>
      <c r="AU23" s="504" t="n"/>
      <c r="AV23" s="504" t="n"/>
      <c r="AW23" s="504" t="n"/>
      <c r="AX23" s="504" t="n"/>
      <c r="AY23" s="504" t="n"/>
      <c r="AZ23" s="504" t="n"/>
      <c r="BA23" s="504" t="n"/>
      <c r="BB23" s="742" t="n"/>
      <c r="BC23" s="741" t="n"/>
      <c r="BD23" s="741" t="n"/>
      <c r="BE23" s="741" t="n"/>
      <c r="BF23" s="741" t="n"/>
      <c r="BG23" s="741" t="n"/>
      <c r="BH23" s="741" t="n"/>
      <c r="BI23" s="741" t="n"/>
      <c r="BJ23" s="741" t="n"/>
      <c r="BK23" s="741" t="n"/>
      <c r="BL23" s="741" t="n"/>
      <c r="BM23" s="741" t="n"/>
      <c r="BN23" s="741" t="n"/>
      <c r="BO23" s="741" t="n"/>
      <c r="BP23" s="741" t="n"/>
      <c r="BQ23" s="741" t="n"/>
      <c r="BR23" s="741" t="n"/>
      <c r="BS23" s="741" t="n"/>
      <c r="BT23" s="743" t="n"/>
      <c r="BU23" s="726" t="n"/>
      <c r="BV23" s="726" t="n"/>
      <c r="BW23" s="726" t="n"/>
      <c r="BX23" s="726" t="n"/>
      <c r="BY23" s="726" t="n"/>
      <c r="BZ23" s="726" t="n"/>
      <c r="CA23" s="726" t="n"/>
      <c r="CB23" s="726" t="n"/>
      <c r="CC23" s="726" t="n"/>
      <c r="CD23" s="726" t="n"/>
      <c r="CE23" s="726" t="n"/>
      <c r="CF23" s="726" t="n"/>
      <c r="CG23" s="726" t="n"/>
      <c r="CH23" s="726" t="n"/>
    </row>
    <row r="24" ht="18.75" customHeight="1">
      <c r="D24" s="741" t="n"/>
      <c r="E24" s="136" t="n"/>
      <c r="F24" s="741" t="n"/>
      <c r="G24" s="741" t="n"/>
      <c r="H24" s="741" t="n"/>
      <c r="I24" s="741" t="n"/>
      <c r="J24" s="741" t="n"/>
      <c r="K24" s="741" t="n"/>
      <c r="L24" s="741" t="n"/>
      <c r="M24" s="741" t="n"/>
      <c r="N24" s="741" t="n"/>
      <c r="O24" s="741" t="n"/>
      <c r="P24" s="741" t="n"/>
      <c r="Q24" s="502" t="n"/>
      <c r="R24" s="502" t="n"/>
      <c r="S24" s="277" t="n"/>
      <c r="T24" s="502" t="n"/>
      <c r="U24" s="489" t="n"/>
      <c r="V24" s="489" t="n"/>
      <c r="W24" s="489" t="n"/>
      <c r="X24" s="489" t="n"/>
      <c r="Y24" s="503">
        <f>IFERROR(IF(AND(W23="Probabilidad",W24="Probabilidad"),(Y23-(Y23*X24)),IF(AND(W23="Impacto",W24="Probabilidad"),(Y22-(Y22*X24)),IF(W24="Impacto",Y23,""))),"")</f>
        <v/>
      </c>
      <c r="Z24" s="104">
        <f>IFERROR(IF(Y24="","",IF(Y24&lt;=0.2,"MUY BAJA",IF(Y24&lt;=0.4,"BAJA",IF(Y24&lt;=0.6,"MEDIA",IF(Y24&lt;=0.8,"ALTA",IF(Y24=1,"MUY ALTA")))))),"")</f>
        <v/>
      </c>
      <c r="AA24" s="104">
        <f>IFERROR(IF(AND(W23="Impacto",W24="Impacto"),(AA23-(AA23*X24)),IF(AND(W23="Probabilidad",W24="Impacto"),(AA22-(AA22*X24)),IF(W24="Probabilidad",AA23,""))),"")</f>
        <v/>
      </c>
      <c r="AB24" s="104" t="n"/>
      <c r="AC24" s="504" t="n"/>
      <c r="AD24" s="504" t="n"/>
      <c r="AE24" s="504" t="n"/>
      <c r="AF24" s="504" t="n"/>
      <c r="AG24" s="504" t="n"/>
      <c r="AH24" s="504" t="n"/>
      <c r="AI24" s="504" t="n"/>
      <c r="AJ24" s="504" t="n"/>
      <c r="AK24" s="504" t="n"/>
      <c r="AL24" s="504" t="n"/>
      <c r="AM24" s="504" t="n"/>
      <c r="AN24" s="504" t="n"/>
      <c r="AO24" s="504" t="n"/>
      <c r="AP24" s="504" t="n"/>
      <c r="AQ24" s="504" t="n"/>
      <c r="AR24" s="504" t="n"/>
      <c r="AS24" s="504" t="n"/>
      <c r="AT24" s="504" t="n"/>
      <c r="AU24" s="504" t="n"/>
      <c r="AV24" s="504" t="n"/>
      <c r="AW24" s="504" t="n"/>
      <c r="AX24" s="504" t="n"/>
      <c r="AY24" s="504" t="n"/>
      <c r="AZ24" s="504" t="n"/>
      <c r="BA24" s="504" t="n"/>
      <c r="BB24" s="742" t="n"/>
      <c r="BC24" s="741" t="n"/>
      <c r="BD24" s="741" t="n"/>
      <c r="BE24" s="741" t="n"/>
      <c r="BF24" s="741" t="n"/>
      <c r="BG24" s="741" t="n"/>
      <c r="BH24" s="741" t="n"/>
      <c r="BI24" s="741" t="n"/>
      <c r="BJ24" s="741" t="n"/>
      <c r="BK24" s="741" t="n"/>
      <c r="BL24" s="741" t="n"/>
      <c r="BM24" s="741" t="n"/>
      <c r="BN24" s="741" t="n"/>
      <c r="BO24" s="741" t="n"/>
      <c r="BP24" s="741" t="n"/>
      <c r="BQ24" s="741" t="n"/>
      <c r="BR24" s="741" t="n"/>
      <c r="BS24" s="741" t="n"/>
      <c r="BT24" s="743" t="n"/>
      <c r="BU24" s="726" t="n"/>
      <c r="BV24" s="726" t="n"/>
      <c r="BW24" s="726" t="n"/>
      <c r="BX24" s="726" t="n"/>
      <c r="BY24" s="726" t="n"/>
      <c r="BZ24" s="726" t="n"/>
      <c r="CA24" s="726" t="n"/>
      <c r="CB24" s="726" t="n"/>
      <c r="CC24" s="726" t="n"/>
      <c r="CD24" s="726" t="n"/>
      <c r="CE24" s="726" t="n"/>
      <c r="CF24" s="726" t="n"/>
      <c r="CG24" s="726" t="n"/>
      <c r="CH24" s="726" t="n"/>
    </row>
    <row r="25" ht="18.75" customHeight="1">
      <c r="D25" s="744" t="n"/>
      <c r="E25" s="136" t="n"/>
      <c r="F25" s="744" t="n"/>
      <c r="G25" s="744" t="n"/>
      <c r="H25" s="744" t="n"/>
      <c r="I25" s="744" t="n"/>
      <c r="J25" s="744" t="n"/>
      <c r="K25" s="744" t="n"/>
      <c r="L25" s="744" t="n"/>
      <c r="M25" s="744" t="n"/>
      <c r="N25" s="744" t="n"/>
      <c r="O25" s="744" t="n"/>
      <c r="P25" s="744" t="n"/>
      <c r="Q25" s="502" t="n"/>
      <c r="R25" s="502" t="n"/>
      <c r="S25" s="277" t="n"/>
      <c r="T25" s="502" t="n"/>
      <c r="U25" s="489" t="n"/>
      <c r="V25" s="489" t="n"/>
      <c r="W25" s="489" t="n"/>
      <c r="X25" s="489" t="n"/>
      <c r="Y25" s="503">
        <f>IFERROR(IF(AND(W24="Probabilidad",W25="Probabilidad"),(Y24-(Y24*X25)),IF(AND(W24="Impacto",W25="Probabilidad"),(Y23-(Y23*X25)),IF(W25="Impacto",Y24,""))),"")</f>
        <v/>
      </c>
      <c r="Z25" s="104">
        <f>IFERROR(IF(Y25="","",IF(Y25&lt;=0.2,"MUY BAJA",IF(Y25&lt;=0.4,"BAJA",IF(Y25&lt;=0.6,"MEDIA",IF(Y25&lt;=0.8,"ALTA",IF(Y25=1,"MUY ALTA")))))),"")</f>
        <v/>
      </c>
      <c r="AA25" s="104">
        <f>IFERROR(IF(AND(W24="Impacto",W25="Impacto"),(AA24-(AA24*X25)),IF(AND(W24="Probabilidad",W25="Impacto"),(AA23-(AA23*X25)),IF(W25="Probabilidad",AA24,""))),"")</f>
        <v/>
      </c>
      <c r="AB25" s="104" t="n"/>
      <c r="AC25" s="504" t="n"/>
      <c r="AD25" s="504" t="n"/>
      <c r="AE25" s="504" t="n"/>
      <c r="AF25" s="504" t="n"/>
      <c r="AG25" s="504" t="n"/>
      <c r="AH25" s="504" t="n"/>
      <c r="AI25" s="504" t="n"/>
      <c r="AJ25" s="504" t="n"/>
      <c r="AK25" s="504" t="n"/>
      <c r="AL25" s="504" t="n"/>
      <c r="AM25" s="504" t="n"/>
      <c r="AN25" s="504" t="n"/>
      <c r="AO25" s="504" t="n"/>
      <c r="AP25" s="504" t="n"/>
      <c r="AQ25" s="504" t="n"/>
      <c r="AR25" s="504" t="n"/>
      <c r="AS25" s="504" t="n"/>
      <c r="AT25" s="504" t="n"/>
      <c r="AU25" s="504" t="n"/>
      <c r="AV25" s="504" t="n"/>
      <c r="AW25" s="504" t="n"/>
      <c r="AX25" s="504" t="n"/>
      <c r="AY25" s="504" t="n"/>
      <c r="AZ25" s="504" t="n"/>
      <c r="BA25" s="504" t="n"/>
      <c r="BB25" s="745" t="n"/>
      <c r="BC25" s="744" t="n"/>
      <c r="BD25" s="744" t="n"/>
      <c r="BE25" s="744" t="n"/>
      <c r="BF25" s="744" t="n"/>
      <c r="BG25" s="744" t="n"/>
      <c r="BH25" s="744" t="n"/>
      <c r="BI25" s="744" t="n"/>
      <c r="BJ25" s="744" t="n"/>
      <c r="BK25" s="744" t="n"/>
      <c r="BL25" s="744" t="n"/>
      <c r="BM25" s="744" t="n"/>
      <c r="BN25" s="744" t="n"/>
      <c r="BO25" s="744" t="n"/>
      <c r="BP25" s="744" t="n"/>
      <c r="BQ25" s="744" t="n"/>
      <c r="BR25" s="744" t="n"/>
      <c r="BS25" s="744" t="n"/>
      <c r="BT25" s="746" t="n"/>
      <c r="BU25" s="725" t="n"/>
      <c r="BV25" s="725" t="n"/>
      <c r="BW25" s="725" t="n"/>
      <c r="BX25" s="725" t="n"/>
      <c r="BY25" s="725" t="n"/>
      <c r="BZ25" s="725" t="n"/>
      <c r="CA25" s="725" t="n"/>
      <c r="CB25" s="725" t="n"/>
      <c r="CC25" s="725" t="n"/>
      <c r="CD25" s="725" t="n"/>
      <c r="CE25" s="725" t="n"/>
      <c r="CF25" s="725" t="n"/>
      <c r="CG25" s="725" t="n"/>
      <c r="CH25" s="725" t="n"/>
    </row>
    <row r="26" ht="16.5" customHeight="1">
      <c r="A26" s="259">
        <f>IF(OR(BB26=0,BD26=0),"",IF(AND(BB26&lt;=0.2,BD26&lt;=0.2),1,IF(AND(BB26&lt;=0.2,BD26&lt;=0.4),2,IF(AND(BB26&lt;=0.2,BD26&lt;=0.6),3,IF(AND(BB26&lt;=0.2,BD26&lt;=0.8),4,IF(AND(BB26&lt;=0.2,BD26&lt;=1),5,IF(AND(BB26&lt;=0.4,BD26&lt;=0.2),6,IF(AND(BB26&lt;=0.4,BD26&lt;=0.4),7,IF(AND(BB26&lt;=0.4,BD26&lt;=0.6),8,IF(AND(BB26&lt;=0.4,BD26&lt;=0.8),9,IF(AND(BB26&lt;=0.4,BD26&lt;=1),10,IF(AND(BB26&lt;=0.6,BD26&lt;=0.2),11,IF(AND(BB26&lt;=0.6,BD26&lt;=0.4),12,IF(AND(BB26&lt;=0.6,BD26&lt;=0.6),13,IF(AND(BB26&lt;=0.6,BD26&lt;=0.8),14,IF(AND(BB26&lt;=0.6,BD26&lt;=1),15,IF(AND(BB26&lt;=0.8,BD26&lt;=0.2),16,IF(AND(BB26&lt;=0.8,BD26&lt;=0.4),17,IF(AND(BB26&lt;=0.8,BD26&lt;=0.6),18,IF(AND(BB26&lt;=0.8,BD26&lt;=0.8),19,IF(AND(BB26&lt;=0.8,BD26&lt;=1),20,IF(AND(BB26&lt;=1,BD26&lt;=0.2),21,IF(AND(BB26&lt;=1,BD26&lt;=0.4),22,IF(AND(BB26&lt;=1,BD26&lt;=0.6),23,IF(AND(BB26&lt;=1,BD26&lt;=0.8),24,IF(AND(BB26&lt;=1,BD26&lt;=1),25,""))))))))))))))))))))))))))</f>
        <v/>
      </c>
      <c r="B26" s="259">
        <f>IF(A26="","",1/100)</f>
        <v/>
      </c>
      <c r="C26" s="259">
        <f>IFERROR(A26+B26,"")</f>
        <v/>
      </c>
      <c r="D26" s="507" t="n">
        <v>5</v>
      </c>
      <c r="E26" s="136" t="n"/>
      <c r="F26" s="502" t="n"/>
      <c r="G26" s="502" t="n"/>
      <c r="H26" s="502" t="n"/>
      <c r="I26" s="515" t="n"/>
      <c r="J26" s="502" t="n"/>
      <c r="K26" s="489">
        <f>IF(I26&lt;=0,"",IF(I26&lt;=2,"Muy Baja",IF(I26&lt;=24,"Baja",IF(I26&lt;=500,"Media",IF(I26&lt;=5000,"Alta",IF(I26&gt;5000,"Muy Alta"))))))</f>
        <v/>
      </c>
      <c r="L26" s="503">
        <f>IF(K26="","",IF(K26="Muy Baja",0.2,IF(K26="Baja",0.4,IF(K26="Media",0.6,IF(K26="Alta",0.8,IF(K26="Muy Alta",1,))))))</f>
        <v/>
      </c>
      <c r="M26" s="489" t="n"/>
      <c r="N26" s="489">
        <f>IF(OR(M26=CRITERIOS!$C$182,M26=CRITERIOS!$D$182),"Leve",IF(OR(M26=CRITERIOS!$C$183,M26=CRITERIOS!$D$183),"Menor",IF(OR(M26=CRITERIOS!$C$184,M26=CRITERIOS!$D$184),"Moderado",IF(OR(M26=CRITERIOS!$C$185,M26=CRITERIOS!$D$185),"Mayor",IF(OR(M26=CRITERIOS!$C$186,M26=CRITERIOS!$D$186),"Catastrófico","")))))</f>
        <v/>
      </c>
      <c r="O26" s="503">
        <f>IF(N26="","",IF(N26="Leve",0.2,IF(N26="Menor",0.4,IF(N26="Moderado",0.6,IF(N26="Mayor",0.8,IF(N26="Catastrófico",1,))))))</f>
        <v/>
      </c>
      <c r="P26" s="504">
        <f>IF(OR(AND(K26="Muy Baja",N26="Leve"),AND(K26="Muy Baja",N26="Menor"),AND(K26="Baja",N26="Leve")),"BAJO",IF(OR(AND(K26="Muy baja",N26="Moderado"),AND(K26="Baja",N26="Menor"),AND(K26="Baja",N26="Moderado"),AND(K26="Media",N26="Leve"),AND(K26="Media",N26="Menor"),AND(K26="Media",N26="Moderado"),AND(K26="Alta",N26="Leve"),AND(K26="Alta",N26="Menor")),"MODERADO",IF(OR(AND(K26="Muy Baja",N26="Mayor"),AND(K26="Baja",N26="Mayor"),AND(K26="Media",N26="Mayor"),AND(K26="Alta",N26="Moderado"),AND(K26="Alta",N26="Mayor"),AND(K26="Muy Alta",N26="Leve"),AND(K26="Muy Alta",N26="Menor"),AND(K26="Muy Alta",N26="Moderado"),ZF26="Muy Alta",N26="Mayor"),"ALTO",IF(OR(AND(K26="Muy Baja",N26="Catastrófico"),AND(K26="Baja",N26="Catastrófico"),AND(K26="Media",N26="Catastrófico"),AND(K26="Alta",N26="Catastrófico"),AND(K26="Muy Alta",N26="Catastrófico")),"EXTREMO",""))))</f>
        <v/>
      </c>
      <c r="Q26" s="502" t="n"/>
      <c r="R26" s="502" t="n"/>
      <c r="S26" s="277" t="n"/>
      <c r="T26" s="502" t="n"/>
      <c r="U26" s="489" t="n"/>
      <c r="V26" s="489" t="n"/>
      <c r="W26" s="489">
        <f>IF(OR(U26="PREVENTIVO",U26="DETECTIVO"),"PROBABILIDAD",IF(U26="CORRECTIVO","IMPACTO",""))</f>
        <v/>
      </c>
      <c r="X26" s="489">
        <f>IF(AND(U26="PREVENTIVO",V26="AUTOMÁTICO"),"50%",IF(AND(U26="PREVENTIVO",V26="MANUAL"),"40%",IF(AND(U26="DETECTIVO",V26="AUTOMÁTICO"),"40%",IF(AND(U26="DETECTIVO",V26="MANUAL"),"30%",IF(AND(U26="CORRECTIVO",V26="AUTOMÁTICO"),"35%",IF(AND(U26="CORRECTIVO",V26="MANUAL"),"25%",""))))))</f>
        <v/>
      </c>
      <c r="Y26" s="104">
        <f>IFERROR(IF(W26="Probabilidad",(L26-(L26*X26)),IF(W26="Impacto",L26,"")),"")</f>
        <v/>
      </c>
      <c r="Z26" s="104">
        <f>IFERROR(IF(Y26="","",IF(Y26&lt;=0.2,"MUY BAJA",IF(Y26&lt;=0.4,"BAJA",IF(Y26&lt;=0.6,"MEDIA",IF(Y26&lt;=0.8,"ALTA",IF(Y26=1,"MUY ALTA")))))),"")</f>
        <v/>
      </c>
      <c r="AA26" s="104">
        <f>IFERROR(IF(W26="Impacto",(O26-(O26*X26)),IF(W26="Probabilidad",O26,"")),"")</f>
        <v/>
      </c>
      <c r="AB26" s="104">
        <f>IFERROR(IF(AA26="","",IF(AA26&lt;=0.2,"LEVE",IF(AA26&lt;=0.4,"MENOR",IF(AA26&lt;=0.6,"MODERADO",IF(AA26&lt;=0.8,"MAYOR",IF(AA26=1,"CATASTRÓFICO")))))),"")</f>
        <v/>
      </c>
      <c r="AC26" s="504">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D26" s="504" t="n"/>
      <c r="AE26" s="504" t="n"/>
      <c r="AF26" s="504" t="n"/>
      <c r="AG26" s="504" t="n"/>
      <c r="AH26" s="504" t="n"/>
      <c r="AI26" s="504" t="n"/>
      <c r="AJ26" s="504" t="n"/>
      <c r="AK26" s="504" t="n"/>
      <c r="AL26" s="504" t="n"/>
      <c r="AM26" s="504" t="n"/>
      <c r="AN26" s="504" t="n"/>
      <c r="AO26" s="504" t="n"/>
      <c r="AP26" s="504" t="n"/>
      <c r="AQ26" s="504" t="n"/>
      <c r="AR26" s="504" t="n"/>
      <c r="AS26" s="504" t="n"/>
      <c r="AT26" s="504" t="n"/>
      <c r="AU26" s="504" t="n"/>
      <c r="AV26" s="504" t="n"/>
      <c r="AW26" s="504" t="n"/>
      <c r="AX26" s="504" t="n"/>
      <c r="AY26" s="504" t="n"/>
      <c r="AZ26" s="504" t="n"/>
      <c r="BA26" s="504" t="n"/>
      <c r="BB26" s="500">
        <f>IF(Y26="","",MIN(Y26:Y30))</f>
        <v/>
      </c>
      <c r="BC26" s="501">
        <f>IFERROR(IF(BB26="","",IF(Y26&lt;=0.2,"MUY BAJA",IF(BB26&lt;=0.4,"BAJA",IF(BB26&lt;=0.6,"MEDIA",IF(BB26&lt;=0.8,"ALTA",IF(BB26=1,"MUY ALTA")))))),"")</f>
        <v/>
      </c>
      <c r="BD26" s="500">
        <f>IF(AA26="","",MIN(AA26:AA30))</f>
        <v/>
      </c>
      <c r="BE26" s="501">
        <f>IFERROR(IF(BD26="","",IF(BD26&lt;=0.2,"LEVE",IF(BD26&lt;=0.4,"MENOR",IF(BD26&lt;=0.6,"MODERADO",IF(BD26&lt;=0.8,"MAYOR",IF(BD26=1,"CATASTRÓFICO")))))),"")</f>
        <v/>
      </c>
      <c r="BF26" s="505">
        <f>IFERROR(IF(OR(AND(BC26="Muy Baja",BE26="Leve"),AND(BC26="Muy Baja",BE26="Menor"),AND(BC26="Baja",BE26="Leve")),"BAJO",IF(OR(AND(BC26="Muy baja",BE26="Moderado"),AND(BC26="Baja",BE26="Menor"),AND(BC26="Baja",BE26="Moderado"),AND(BC26="Media",BE26="Leve"),AND(BC26="Media",BE26="Menor"),AND(BC26="Media",BE26="Moderado"),AND(BC26="Alta",BE26="Leve"),AND(BC26="Alta",BE26="Menor")),"MODERADO",IF(OR(AND(BC26="Muy Baja",BE26="Mayor"),AND(BC26="Baja",BE26="Mayor"),AND(BC26="Media",BE26="Mayor"),AND(BC26="Alta",BE26="Moderado"),AND(BC26="Alta",BE26="Mayor"),AND(BC26="Muy Alta",BE26="Leve"),AND(BC26="Muy Alta",BE26="Menor"),AND(BC26="Muy Alta",BE26="Moderado"),AND(BC26="Muy Alta",BE26="Mayor")),"ALTO",IF(OR(AND(BC26="Muy Baja",BE26="Catastrófico"),AND(BC26="Baja",BE26="Catastrófico"),AND(BC26="Media",BE26="Catastrófico"),AND(BC26="Alta",BE26="Catastrófico"),AND(BC26="Muy Alta",BE26="Catastrófico")),"EXTREMO","")))),"")</f>
        <v/>
      </c>
      <c r="BG26" s="506" t="n"/>
      <c r="BH26" s="489" t="n"/>
      <c r="BI26" s="490" t="n"/>
      <c r="BJ26" s="489" t="n"/>
      <c r="BK26" s="490" t="n"/>
      <c r="BL26" s="489" t="n"/>
      <c r="BM26" s="490" t="n"/>
      <c r="BN26" s="489" t="n"/>
      <c r="BO26" s="490" t="n"/>
      <c r="BP26" s="489" t="n"/>
      <c r="BQ26" s="490" t="n"/>
      <c r="BR26" s="489" t="n"/>
      <c r="BS26" s="490" t="n"/>
      <c r="BT26" s="491" t="n"/>
      <c r="BU26" s="451" t="n"/>
      <c r="BV26" s="451" t="n"/>
      <c r="BW26" s="451" t="n"/>
      <c r="BX26" s="451" t="n"/>
      <c r="BY26" s="451" t="n"/>
      <c r="BZ26" s="451" t="n"/>
      <c r="CA26" s="451" t="n"/>
      <c r="CB26" s="451" t="n"/>
      <c r="CC26" s="451" t="n"/>
      <c r="CD26" s="451" t="n"/>
      <c r="CE26" s="451" t="n"/>
      <c r="CF26" s="451" t="n"/>
      <c r="CG26" s="451" t="n"/>
      <c r="CH26" s="451" t="n"/>
    </row>
    <row r="27" ht="18.75" customHeight="1">
      <c r="D27" s="741" t="n"/>
      <c r="E27" s="136" t="n"/>
      <c r="F27" s="741" t="n"/>
      <c r="G27" s="741" t="n"/>
      <c r="H27" s="741" t="n"/>
      <c r="I27" s="741" t="n"/>
      <c r="J27" s="741" t="n"/>
      <c r="K27" s="741" t="n"/>
      <c r="L27" s="741" t="n"/>
      <c r="M27" s="741" t="n"/>
      <c r="N27" s="741" t="n"/>
      <c r="O27" s="741" t="n"/>
      <c r="P27" s="741" t="n"/>
      <c r="Q27" s="502" t="n"/>
      <c r="R27" s="502" t="n"/>
      <c r="S27" s="277" t="n"/>
      <c r="T27" s="502" t="n"/>
      <c r="U27" s="489" t="n"/>
      <c r="V27" s="489" t="n"/>
      <c r="W27" s="489">
        <f>IF(OR(U27="PREVENTIVO",U27="DETECTIVO"),"PROBABILIDAD",IF(U27="CORRECTIVO","IMPACTO",""))</f>
        <v/>
      </c>
      <c r="X27" s="489">
        <f>IF(AND(U27="PREVENTIVO",V27="AUTOMÁTICO"),"50%",IF(AND(U27="PREVENTIVO",V27="MANUAL"),"40%",IF(AND(U27="DETECTIVO",V27="AUTOMÁTICO"),"40%",IF(AND(U27="DETECTIVO",V27="MANUAL"),"30%",IF(AND(U27="CORRECTIVO",V27="AUTOMÁTICO"),"35%",IF(AND(U27="CORRECTIVO",V27="MANUAL"),"25%",""))))))</f>
        <v/>
      </c>
      <c r="Y27" s="503">
        <f>IFERROR(IF(AND(W26="Probabilidad",W27="Probabilidad"),(Y26-(Y26*X27)),IF(W27="Probabilidad",(L26-(L26*X27)),IF(W27="Impacto",Y26,""))),"")</f>
        <v/>
      </c>
      <c r="Z27" s="104">
        <f>IFERROR(IF(Y27="","",IF(Y27&lt;=0.2,"MUY BAJA",IF(Y27&lt;=0.4,"BAJA",IF(Y27&lt;=0.6,"MEDIA",IF(Y27&lt;=0.8,"ALTA",IF(Y27=1,"MUY ALTA")))))),"")</f>
        <v/>
      </c>
      <c r="AA27" s="104">
        <f>IFERROR(IF(AND(W26="Impacto",W27="Impacto"),(AA26-(AA26*X27)),IF(W27="Impacto",(O26-(+O26*X27)),IF(W27="Probabilidad",AA26,""))),"")</f>
        <v/>
      </c>
      <c r="AB27" s="104">
        <f>IFERROR(IF(AA27="","",IF(AA27&lt;=0.2,"LEVE",IF(AA27&lt;=0.4,"MENOR",IF(AA27&lt;=0.6,"MODERADO",IF(AA27&lt;=0.8,"MAYOR",IF(AA27=1,"CATASTRÓFICO")))))),"")</f>
        <v/>
      </c>
      <c r="AC27" s="504">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504" t="n"/>
      <c r="AE27" s="504" t="n"/>
      <c r="AF27" s="504" t="n"/>
      <c r="AG27" s="504" t="n"/>
      <c r="AH27" s="504" t="n"/>
      <c r="AI27" s="504" t="n"/>
      <c r="AJ27" s="504" t="n"/>
      <c r="AK27" s="504" t="n"/>
      <c r="AL27" s="504" t="n"/>
      <c r="AM27" s="504" t="n"/>
      <c r="AN27" s="504" t="n"/>
      <c r="AO27" s="504" t="n"/>
      <c r="AP27" s="504" t="n"/>
      <c r="AQ27" s="504" t="n"/>
      <c r="AR27" s="504" t="n"/>
      <c r="AS27" s="504" t="n"/>
      <c r="AT27" s="504" t="n"/>
      <c r="AU27" s="504" t="n"/>
      <c r="AV27" s="504" t="n"/>
      <c r="AW27" s="504" t="n"/>
      <c r="AX27" s="504" t="n"/>
      <c r="AY27" s="504" t="n"/>
      <c r="AZ27" s="504" t="n"/>
      <c r="BA27" s="504" t="n"/>
      <c r="BB27" s="741" t="n"/>
      <c r="BC27" s="741" t="n"/>
      <c r="BD27" s="741" t="n"/>
      <c r="BE27" s="741" t="n"/>
      <c r="BF27" s="741" t="n"/>
      <c r="BG27" s="741" t="n"/>
      <c r="BH27" s="741" t="n"/>
      <c r="BI27" s="741" t="n"/>
      <c r="BJ27" s="741" t="n"/>
      <c r="BK27" s="741" t="n"/>
      <c r="BL27" s="741" t="n"/>
      <c r="BM27" s="741" t="n"/>
      <c r="BN27" s="741" t="n"/>
      <c r="BO27" s="741" t="n"/>
      <c r="BP27" s="741" t="n"/>
      <c r="BQ27" s="741" t="n"/>
      <c r="BR27" s="741" t="n"/>
      <c r="BS27" s="741" t="n"/>
      <c r="BT27" s="743" t="n"/>
      <c r="BU27" s="726" t="n"/>
      <c r="BV27" s="726" t="n"/>
      <c r="BW27" s="726" t="n"/>
      <c r="BX27" s="726" t="n"/>
      <c r="BY27" s="726" t="n"/>
      <c r="BZ27" s="726" t="n"/>
      <c r="CA27" s="726" t="n"/>
      <c r="CB27" s="726" t="n"/>
      <c r="CC27" s="726" t="n"/>
      <c r="CD27" s="726" t="n"/>
      <c r="CE27" s="726" t="n"/>
      <c r="CF27" s="726" t="n"/>
      <c r="CG27" s="726" t="n"/>
      <c r="CH27" s="726" t="n"/>
    </row>
    <row r="28" ht="18.75" customHeight="1">
      <c r="D28" s="741" t="n"/>
      <c r="E28" s="136" t="n"/>
      <c r="F28" s="741" t="n"/>
      <c r="G28" s="741" t="n"/>
      <c r="H28" s="741" t="n"/>
      <c r="I28" s="741" t="n"/>
      <c r="J28" s="741" t="n"/>
      <c r="K28" s="741" t="n"/>
      <c r="L28" s="741" t="n"/>
      <c r="M28" s="741" t="n"/>
      <c r="N28" s="741" t="n"/>
      <c r="O28" s="741" t="n"/>
      <c r="P28" s="741" t="n"/>
      <c r="Q28" s="502" t="n"/>
      <c r="R28" s="502" t="n"/>
      <c r="S28" s="277" t="n"/>
      <c r="T28" s="502" t="n"/>
      <c r="U28" s="489" t="n"/>
      <c r="V28" s="489" t="n"/>
      <c r="W28" s="489">
        <f>IF(OR(U28="PREVENTIVO",U28="DETECTIVO"),"PROBABILIDAD",IF(U28="CORRECTIVO","IMPACTO",""))</f>
        <v/>
      </c>
      <c r="X28" s="489">
        <f>IF(AND(U28="PREVENTIVO",V28="AUTOMÁTICO"),"50%",IF(AND(U28="PREVENTIVO",V28="MANUAL"),"40%",IF(AND(U28="DETECTIVO",V28="AUTOMÁTICO"),"40%",IF(AND(U28="DETECTIVO",V28="MANUAL"),"30%",IF(AND(U28="CORRECTIVO",V28="AUTOMÁTICO"),"35%",IF(AND(U28="CORRECTIVO",V28="MANUAL"),"25%",""))))))</f>
        <v/>
      </c>
      <c r="Y28" s="503">
        <f>IFERROR(IF(AND(W27="Probabilidad",W28="Probabilidad"),(Y27-(Y27*X28)),IF(AND(W27="Impacto",W28="Probabilidad"),(Y26-(Y26*X28)),IF(W28="Impacto",Y27,""))),"")</f>
        <v/>
      </c>
      <c r="Z28" s="104">
        <f>IFERROR(IF(Y28="","",IF(Y28&lt;=0.2,"MUY BAJA",IF(Y28&lt;=0.4,"BAJA",IF(Y28&lt;=0.6,"MEDIA",IF(Y28&lt;=0.8,"ALTA",IF(Y28=1,"MUY ALTA")))))),"")</f>
        <v/>
      </c>
      <c r="AA28" s="104">
        <f>IFERROR(IF(AND(W27="Impacto",W28="Impacto"),(AA27-(AA27*X28)),IF(AND(W27="Probabilidad",W28="Impacto"),(AA26-(AA26*X28)),IF(W28="Probabilidad",AA27,""))),"")</f>
        <v/>
      </c>
      <c r="AB28" s="104">
        <f>IFERROR(IF(AA28="","",IF(AA28&lt;=0.2,"LEVE",IF(AA28&lt;=0.4,"MENOR",IF(AA28&lt;=0.6,"MODERADO",IF(AA28&lt;=0.8,"MAYOR",IF(AA28=1,"CATASTRÓFICO")))))),"")</f>
        <v/>
      </c>
      <c r="AC28" s="504">
        <f>IFERROR(IF(OR(AND(Z28="Muy Baja",AB28="Leve"),AND(Z28="Muy Baja",AB28="Menor"),AND(Z28="Baja",AB28="Leve")),"BAJO",IF(OR(AND(Z28="Muy baja",AB28="Moderado"),AND(Z28="Baja",AB28="Menor"),AND(Z28="Baja",AB28="Moderado"),AND(Z28="Media",AB28="Leve"),AND(Z28="Media",AB28="Menor"),AND(Z28="Media",AB28="Moderado"),AND(Z28="Alta",AB28="Leve"),AND(Z28="Alta",AB28="Menor")),"MODERADO",IF(OR(AND(Z28="Muy Baja",AB28="Mayor"),AND(Z28="Baja",AB28="Mayor"),AND(Z28="Media",AB28="Mayor"),AND(Z28="Alta",AB28="Moderado"),AND(Z28="Alta",AB28="Mayor"),AND(Z28="Muy Alta",AB28="Leve"),AND(Z28="Muy Alta",AB28="Menor"),AND(Z28="Muy Alta",AB28="Moderado"),AND(Z28="Muy Alta",AB28="Mayor")),"ALTO",IF(OR(AND(Z28="Muy Baja",AB28="Catastrófico"),AND(Z28="Baja",AB28="Catastrófico"),AND(Z28="Media",AB28="Catastrófico"),AND(Z28="Alta",AB28="Catastrófico"),AND(Z28="Muy Alta",AB28="Catastrófico")),"EXTREMO","")))),"")</f>
        <v/>
      </c>
      <c r="AD28" s="504" t="n"/>
      <c r="AE28" s="504" t="n"/>
      <c r="AF28" s="504" t="n"/>
      <c r="AG28" s="504" t="n"/>
      <c r="AH28" s="504" t="n"/>
      <c r="AI28" s="504" t="n"/>
      <c r="AJ28" s="504" t="n"/>
      <c r="AK28" s="504" t="n"/>
      <c r="AL28" s="504" t="n"/>
      <c r="AM28" s="504" t="n"/>
      <c r="AN28" s="504" t="n"/>
      <c r="AO28" s="504" t="n"/>
      <c r="AP28" s="504" t="n"/>
      <c r="AQ28" s="504" t="n"/>
      <c r="AR28" s="504" t="n"/>
      <c r="AS28" s="504" t="n"/>
      <c r="AT28" s="504" t="n"/>
      <c r="AU28" s="504" t="n"/>
      <c r="AV28" s="504" t="n"/>
      <c r="AW28" s="504" t="n"/>
      <c r="AX28" s="504" t="n"/>
      <c r="AY28" s="504" t="n"/>
      <c r="AZ28" s="504" t="n"/>
      <c r="BA28" s="504" t="n"/>
      <c r="BB28" s="741" t="n"/>
      <c r="BC28" s="741" t="n"/>
      <c r="BD28" s="741" t="n"/>
      <c r="BE28" s="741" t="n"/>
      <c r="BF28" s="741" t="n"/>
      <c r="BG28" s="741" t="n"/>
      <c r="BH28" s="741" t="n"/>
      <c r="BI28" s="741" t="n"/>
      <c r="BJ28" s="741" t="n"/>
      <c r="BK28" s="741" t="n"/>
      <c r="BL28" s="741" t="n"/>
      <c r="BM28" s="741" t="n"/>
      <c r="BN28" s="741" t="n"/>
      <c r="BO28" s="741" t="n"/>
      <c r="BP28" s="741" t="n"/>
      <c r="BQ28" s="741" t="n"/>
      <c r="BR28" s="741" t="n"/>
      <c r="BS28" s="741" t="n"/>
      <c r="BT28" s="743" t="n"/>
      <c r="BU28" s="726" t="n"/>
      <c r="BV28" s="726" t="n"/>
      <c r="BW28" s="726" t="n"/>
      <c r="BX28" s="726" t="n"/>
      <c r="BY28" s="726" t="n"/>
      <c r="BZ28" s="726" t="n"/>
      <c r="CA28" s="726" t="n"/>
      <c r="CB28" s="726" t="n"/>
      <c r="CC28" s="726" t="n"/>
      <c r="CD28" s="726" t="n"/>
      <c r="CE28" s="726" t="n"/>
      <c r="CF28" s="726" t="n"/>
      <c r="CG28" s="726" t="n"/>
      <c r="CH28" s="726" t="n"/>
    </row>
    <row r="29" ht="18.75" customHeight="1">
      <c r="D29" s="741" t="n"/>
      <c r="E29" s="136" t="n"/>
      <c r="F29" s="741" t="n"/>
      <c r="G29" s="741" t="n"/>
      <c r="H29" s="741" t="n"/>
      <c r="I29" s="741" t="n"/>
      <c r="J29" s="741" t="n"/>
      <c r="K29" s="741" t="n"/>
      <c r="L29" s="741" t="n"/>
      <c r="M29" s="741" t="n"/>
      <c r="N29" s="741" t="n"/>
      <c r="O29" s="741" t="n"/>
      <c r="P29" s="741" t="n"/>
      <c r="Q29" s="502" t="n"/>
      <c r="R29" s="502" t="n"/>
      <c r="S29" s="277" t="n"/>
      <c r="T29" s="502" t="n"/>
      <c r="U29" s="489" t="n"/>
      <c r="V29" s="489" t="n"/>
      <c r="W29" s="489" t="n"/>
      <c r="X29" s="489" t="n"/>
      <c r="Y29" s="503">
        <f>IFERROR(IF(AND(W28="Probabilidad",W29="Probabilidad"),(Y28-(Y28*X29)),IF(AND(W28="Impacto",W29="Probabilidad"),(Y27-(Y27*X29)),IF(W29="Impacto",Y28,""))),"")</f>
        <v/>
      </c>
      <c r="Z29" s="104">
        <f>IFERROR(IF(Y29="","",IF(Y29&lt;=0.2,"MUY BAJA",IF(Y29&lt;=0.4,"BAJA",IF(Y29&lt;=0.6,"MEDIA",IF(Y29&lt;=0.8,"ALTA",IF(Y29=1,"MUY ALTA")))))),"")</f>
        <v/>
      </c>
      <c r="AA29" s="104">
        <f>IFERROR(IF(AND(W28="Impacto",W29="Impacto"),(AA28-(AA28*X29)),IF(AND(W28="Probabilidad",W29="Impacto"),(AA27-(AA27*X29)),IF(W29="Probabilidad",AA28,""))),"")</f>
        <v/>
      </c>
      <c r="AB29" s="104" t="n"/>
      <c r="AC29" s="504" t="n"/>
      <c r="AD29" s="504" t="n"/>
      <c r="AE29" s="504" t="n"/>
      <c r="AF29" s="504" t="n"/>
      <c r="AG29" s="504" t="n"/>
      <c r="AH29" s="504" t="n"/>
      <c r="AI29" s="504" t="n"/>
      <c r="AJ29" s="504" t="n"/>
      <c r="AK29" s="504" t="n"/>
      <c r="AL29" s="504" t="n"/>
      <c r="AM29" s="504" t="n"/>
      <c r="AN29" s="504" t="n"/>
      <c r="AO29" s="504" t="n"/>
      <c r="AP29" s="504" t="n"/>
      <c r="AQ29" s="504" t="n"/>
      <c r="AR29" s="504" t="n"/>
      <c r="AS29" s="504" t="n"/>
      <c r="AT29" s="504" t="n"/>
      <c r="AU29" s="504" t="n"/>
      <c r="AV29" s="504" t="n"/>
      <c r="AW29" s="504" t="n"/>
      <c r="AX29" s="504" t="n"/>
      <c r="AY29" s="504" t="n"/>
      <c r="AZ29" s="504" t="n"/>
      <c r="BA29" s="504" t="n"/>
      <c r="BB29" s="741" t="n"/>
      <c r="BC29" s="741" t="n"/>
      <c r="BD29" s="741" t="n"/>
      <c r="BE29" s="741" t="n"/>
      <c r="BF29" s="741" t="n"/>
      <c r="BG29" s="741" t="n"/>
      <c r="BH29" s="741" t="n"/>
      <c r="BI29" s="741" t="n"/>
      <c r="BJ29" s="741" t="n"/>
      <c r="BK29" s="741" t="n"/>
      <c r="BL29" s="741" t="n"/>
      <c r="BM29" s="741" t="n"/>
      <c r="BN29" s="741" t="n"/>
      <c r="BO29" s="741" t="n"/>
      <c r="BP29" s="741" t="n"/>
      <c r="BQ29" s="741" t="n"/>
      <c r="BR29" s="741" t="n"/>
      <c r="BS29" s="741" t="n"/>
      <c r="BT29" s="743" t="n"/>
      <c r="BU29" s="726" t="n"/>
      <c r="BV29" s="726" t="n"/>
      <c r="BW29" s="726" t="n"/>
      <c r="BX29" s="726" t="n"/>
      <c r="BY29" s="726" t="n"/>
      <c r="BZ29" s="726" t="n"/>
      <c r="CA29" s="726" t="n"/>
      <c r="CB29" s="726" t="n"/>
      <c r="CC29" s="726" t="n"/>
      <c r="CD29" s="726" t="n"/>
      <c r="CE29" s="726" t="n"/>
      <c r="CF29" s="726" t="n"/>
      <c r="CG29" s="726" t="n"/>
      <c r="CH29" s="726" t="n"/>
    </row>
    <row r="30" ht="18.75" customHeight="1">
      <c r="D30" s="744" t="n"/>
      <c r="E30" s="136" t="n"/>
      <c r="F30" s="744" t="n"/>
      <c r="G30" s="744" t="n"/>
      <c r="H30" s="744" t="n"/>
      <c r="I30" s="744" t="n"/>
      <c r="J30" s="744" t="n"/>
      <c r="K30" s="744" t="n"/>
      <c r="L30" s="744" t="n"/>
      <c r="M30" s="744" t="n"/>
      <c r="N30" s="744" t="n"/>
      <c r="O30" s="744" t="n"/>
      <c r="P30" s="744" t="n"/>
      <c r="Q30" s="502" t="n"/>
      <c r="R30" s="502" t="n"/>
      <c r="S30" s="277" t="n"/>
      <c r="T30" s="502" t="n"/>
      <c r="U30" s="489" t="n"/>
      <c r="V30" s="489" t="n"/>
      <c r="W30" s="489" t="n"/>
      <c r="X30" s="489" t="n"/>
      <c r="Y30" s="503">
        <f>IFERROR(IF(AND(W29="Probabilidad",W30="Probabilidad"),(Y29-(Y29*X30)),IF(AND(W29="Impacto",W30="Probabilidad"),(Y28-(Y28*X30)),IF(W30="Impacto",Y29,""))),"")</f>
        <v/>
      </c>
      <c r="Z30" s="104">
        <f>IFERROR(IF(Y30="","",IF(Y30&lt;=0.2,"MUY BAJA",IF(Y30&lt;=0.4,"BAJA",IF(Y30&lt;=0.6,"MEDIA",IF(Y30&lt;=0.8,"ALTA",IF(Y30=1,"MUY ALTA")))))),"")</f>
        <v/>
      </c>
      <c r="AA30" s="104">
        <f>IFERROR(IF(AND(W29="Impacto",W30="Impacto"),(AA29-(AA29*X30)),IF(AND(W29="Probabilidad",W30="Impacto"),(AA28-(AA28*X30)),IF(W30="Probabilidad",AA29,""))),"")</f>
        <v/>
      </c>
      <c r="AB30" s="104" t="n"/>
      <c r="AC30" s="504" t="n"/>
      <c r="AD30" s="504" t="n"/>
      <c r="AE30" s="504" t="n"/>
      <c r="AF30" s="504" t="n"/>
      <c r="AG30" s="504" t="n"/>
      <c r="AH30" s="504" t="n"/>
      <c r="AI30" s="504" t="n"/>
      <c r="AJ30" s="504" t="n"/>
      <c r="AK30" s="504" t="n"/>
      <c r="AL30" s="504" t="n"/>
      <c r="AM30" s="504" t="n"/>
      <c r="AN30" s="504" t="n"/>
      <c r="AO30" s="504" t="n"/>
      <c r="AP30" s="504" t="n"/>
      <c r="AQ30" s="504" t="n"/>
      <c r="AR30" s="504" t="n"/>
      <c r="AS30" s="504" t="n"/>
      <c r="AT30" s="504" t="n"/>
      <c r="AU30" s="504" t="n"/>
      <c r="AV30" s="504" t="n"/>
      <c r="AW30" s="504" t="n"/>
      <c r="AX30" s="504" t="n"/>
      <c r="AY30" s="504" t="n"/>
      <c r="AZ30" s="504" t="n"/>
      <c r="BA30" s="504" t="n"/>
      <c r="BB30" s="744" t="n"/>
      <c r="BC30" s="744" t="n"/>
      <c r="BD30" s="744" t="n"/>
      <c r="BE30" s="744" t="n"/>
      <c r="BF30" s="744" t="n"/>
      <c r="BG30" s="744" t="n"/>
      <c r="BH30" s="744" t="n"/>
      <c r="BI30" s="744" t="n"/>
      <c r="BJ30" s="744" t="n"/>
      <c r="BK30" s="744" t="n"/>
      <c r="BL30" s="744" t="n"/>
      <c r="BM30" s="744" t="n"/>
      <c r="BN30" s="744" t="n"/>
      <c r="BO30" s="744" t="n"/>
      <c r="BP30" s="744" t="n"/>
      <c r="BQ30" s="744" t="n"/>
      <c r="BR30" s="744" t="n"/>
      <c r="BS30" s="744" t="n"/>
      <c r="BT30" s="746" t="n"/>
      <c r="BU30" s="725" t="n"/>
      <c r="BV30" s="725" t="n"/>
      <c r="BW30" s="725" t="n"/>
      <c r="BX30" s="725" t="n"/>
      <c r="BY30" s="725" t="n"/>
      <c r="BZ30" s="725" t="n"/>
      <c r="CA30" s="725" t="n"/>
      <c r="CB30" s="725" t="n"/>
      <c r="CC30" s="725" t="n"/>
      <c r="CD30" s="725" t="n"/>
      <c r="CE30" s="725" t="n"/>
      <c r="CF30" s="725" t="n"/>
      <c r="CG30" s="725" t="n"/>
      <c r="CH30" s="725" t="n"/>
    </row>
    <row r="31" ht="16.5" customHeight="1">
      <c r="A31" s="259">
        <f>IF(OR(BB31=0,BD31=0),"",IF(AND(BB31&lt;=0.2,BD31&lt;=0.2),1,IF(AND(BB31&lt;=0.2,BD31&lt;=0.4),2,IF(AND(BB31&lt;=0.2,BD31&lt;=0.6),3,IF(AND(BB31&lt;=0.2,BD31&lt;=0.8),4,IF(AND(BB31&lt;=0.2,BD31&lt;=1),5,IF(AND(BB31&lt;=0.4,BD31&lt;=0.2),6,IF(AND(BB31&lt;=0.4,BD31&lt;=0.4),7,IF(AND(BB31&lt;=0.4,BD31&lt;=0.6),8,IF(AND(BB31&lt;=0.4,BD31&lt;=0.8),9,IF(AND(BB31&lt;=0.4,BD31&lt;=1),10,IF(AND(BB31&lt;=0.6,BD31&lt;=0.2),11,IF(AND(BB31&lt;=0.6,BD31&lt;=0.4),12,IF(AND(BB31&lt;=0.6,BD31&lt;=0.6),13,IF(AND(BB31&lt;=0.6,BD31&lt;=0.8),14,IF(AND(BB31&lt;=0.6,BD31&lt;=1),15,IF(AND(BB31&lt;=0.8,BD31&lt;=0.2),16,IF(AND(BB31&lt;=0.8,BD31&lt;=0.4),17,IF(AND(BB31&lt;=0.8,BD31&lt;=0.6),18,IF(AND(BB31&lt;=0.8,BD31&lt;=0.8),19,IF(AND(BB31&lt;=0.8,BD31&lt;=1),20,IF(AND(BB31&lt;=1,BD31&lt;=0.2),21,IF(AND(BB31&lt;=1,BD31&lt;=0.4),22,IF(AND(BB31&lt;=1,BD31&lt;=0.6),23,IF(AND(BB31&lt;=1,BD31&lt;=0.8),24,IF(AND(BB31&lt;=1,BD31&lt;=1),25,""))))))))))))))))))))))))))</f>
        <v/>
      </c>
      <c r="B31" s="259">
        <f>IF(A31="","",1/100)</f>
        <v/>
      </c>
      <c r="C31" s="259">
        <f>IFERROR(A31+B31,"")</f>
        <v/>
      </c>
      <c r="D31" s="507" t="n">
        <v>6</v>
      </c>
      <c r="E31" s="136" t="n"/>
      <c r="F31" s="502" t="n"/>
      <c r="G31" s="502" t="n"/>
      <c r="H31" s="502" t="n"/>
      <c r="I31" s="515" t="n"/>
      <c r="J31" s="502" t="n"/>
      <c r="K31" s="489">
        <f>IF(I31&lt;=0,"",IF(I31&lt;=2,"Muy Baja",IF(I31&lt;=24,"Baja",IF(I31&lt;=500,"Media",IF(I31&lt;=5000,"Alta",IF(I31&gt;5000,"Muy Alta"))))))</f>
        <v/>
      </c>
      <c r="L31" s="503">
        <f>IF(K31="","",IF(K31="Muy Baja",0.2,IF(K31="Baja",0.4,IF(K31="Media",0.6,IF(K31="Alta",0.8,IF(K31="Muy Alta",1,))))))</f>
        <v/>
      </c>
      <c r="M31" s="489" t="n"/>
      <c r="N31" s="489">
        <f>IF(OR(M31=CRITERIOS!$C$182,M31=CRITERIOS!$D$182),"Leve",IF(OR(M31=CRITERIOS!$C$183,M31=CRITERIOS!$D$183),"Menor",IF(OR(M31=CRITERIOS!$C$184,M31=CRITERIOS!$D$184),"Moderado",IF(OR(M31=CRITERIOS!$C$185,M31=CRITERIOS!$D$185),"Mayor",IF(OR(M31=CRITERIOS!$C$186,M31=CRITERIOS!$D$186),"Catastrófico","")))))</f>
        <v/>
      </c>
      <c r="O31" s="503">
        <f>IF(N31="","",IF(N31="Leve",0.2,IF(N31="Menor",0.4,IF(N31="Moderado",0.6,IF(N31="Mayor",0.8,IF(N31="Catastrófico",1,))))))</f>
        <v/>
      </c>
      <c r="P31" s="504">
        <f>IF(OR(AND(K31="Muy Baja",N31="Leve"),AND(K31="Muy Baja",N31="Menor"),AND(K31="Baja",N31="Leve")),"BAJO",IF(OR(AND(K31="Muy baja",N31="Moderado"),AND(K31="Baja",N31="Menor"),AND(K31="Baja",N31="Moderado"),AND(K31="Media",N31="Leve"),AND(K31="Media",N31="Menor"),AND(K31="Media",N31="Moderado"),AND(K31="Alta",N31="Leve"),AND(K31="Alta",N31="Menor")),"MODERADO",IF(OR(AND(K31="Muy Baja",N31="Mayor"),AND(K31="Baja",N31="Mayor"),AND(K31="Media",N31="Mayor"),AND(K31="Alta",N31="Moderado"),AND(K31="Alta",N31="Mayor"),AND(K31="Muy Alta",N31="Leve"),AND(K31="Muy Alta",N31="Menor"),AND(K31="Muy Alta",N31="Moderado"),ZF31="Muy Alta",N31="Mayor"),"ALTO",IF(OR(AND(K31="Muy Baja",N31="Catastrófico"),AND(K31="Baja",N31="Catastrófico"),AND(K31="Media",N31="Catastrófico"),AND(K31="Alta",N31="Catastrófico"),AND(K31="Muy Alta",N31="Catastrófico")),"EXTREMO",""))))</f>
        <v/>
      </c>
      <c r="Q31" s="502" t="n"/>
      <c r="R31" s="502" t="n"/>
      <c r="S31" s="277" t="n"/>
      <c r="T31" s="502" t="n"/>
      <c r="U31" s="489" t="n"/>
      <c r="V31" s="489" t="n"/>
      <c r="W31" s="489">
        <f>IF(OR(U31="PREVENTIVO",U31="DETECTIVO"),"PROBABILIDAD",IF(U31="CORRECTIVO","IMPACTO",""))</f>
        <v/>
      </c>
      <c r="X31" s="489">
        <f>IF(AND(U31="PREVENTIVO",V31="AUTOMÁTICO"),"50%",IF(AND(U31="PREVENTIVO",V31="MANUAL"),"40%",IF(AND(U31="DETECTIVO",V31="AUTOMÁTICO"),"40%",IF(AND(U31="DETECTIVO",V31="MANUAL"),"30%",IF(AND(U31="CORRECTIVO",V31="AUTOMÁTICO"),"35%",IF(AND(U31="CORRECTIVO",V31="MANUAL"),"25%",""))))))</f>
        <v/>
      </c>
      <c r="Y31" s="104">
        <f>IFERROR(IF(W31="Probabilidad",(L31-(L31*X31)),IF(W31="Impacto",L31,"")),"")</f>
        <v/>
      </c>
      <c r="Z31" s="104">
        <f>IFERROR(IF(Y31="","",IF(Y31&lt;=0.2,"MUY BAJA",IF(Y31&lt;=0.4,"BAJA",IF(Y31&lt;=0.6,"MEDIA",IF(Y31&lt;=0.8,"ALTA",IF(Y31=1,"MUY ALTA")))))),"")</f>
        <v/>
      </c>
      <c r="AA31" s="104">
        <f>IFERROR(IF(W31="Impacto",(O31-(O31*X31)),IF(W31="Probabilidad",O31,"")),"")</f>
        <v/>
      </c>
      <c r="AB31" s="104">
        <f>IFERROR(IF(AA31="","",IF(AA31&lt;=0.2,"LEVE",IF(AA31&lt;=0.4,"MENOR",IF(AA31&lt;=0.6,"MODERADO",IF(AA31&lt;=0.8,"MAYOR",IF(AA31=1,"CATASTRÓFICO")))))),"")</f>
        <v/>
      </c>
      <c r="AC31" s="504">
        <f>IFERROR(IF(OR(AND(Z31="Muy Baja",AB31="Leve"),AND(Z31="Muy Baja",AB31="Menor"),AND(Z31="Baja",AB31="Leve")),"BAJO",IF(OR(AND(Z31="Muy baja",AB31="Moderado"),AND(Z31="Baja",AB31="Menor"),AND(Z31="Baja",AB31="Moderado"),AND(Z31="Media",AB31="Leve"),AND(Z31="Media",AB31="Menor"),AND(Z31="Media",AB31="Moderado"),AND(Z31="Alta",AB31="Leve"),AND(Z31="Alta",AB31="Menor")),"MODERADO",IF(OR(AND(Z31="Muy Baja",AB31="Mayor"),AND(Z31="Baja",AB31="Mayor"),AND(Z31="Media",AB31="Mayor"),AND(Z31="Alta",AB31="Moderado"),AND(Z31="Alta",AB31="Mayor"),AND(Z31="Muy Alta",AB31="Leve"),AND(Z31="Muy Alta",AB31="Menor"),AND(Z31="Muy Alta",AB31="Moderado"),AND(Z31="Muy Alta",AB31="Mayor")),"ALTO",IF(OR(AND(Z31="Muy Baja",AB31="Catastrófico"),AND(Z31="Baja",AB31="Catastrófico"),AND(Z31="Media",AB31="Catastrófico"),AND(Z31="Alta",AB31="Catastrófico"),AND(Z31="Muy Alta",AB31="Catastrófico")),"EXTREMO","")))),"")</f>
        <v/>
      </c>
      <c r="AD31" s="504" t="n"/>
      <c r="AE31" s="504" t="n"/>
      <c r="AF31" s="504" t="n"/>
      <c r="AG31" s="504" t="n"/>
      <c r="AH31" s="504" t="n"/>
      <c r="AI31" s="504" t="n"/>
      <c r="AJ31" s="504" t="n"/>
      <c r="AK31" s="504" t="n"/>
      <c r="AL31" s="504" t="n"/>
      <c r="AM31" s="504" t="n"/>
      <c r="AN31" s="504" t="n"/>
      <c r="AO31" s="504" t="n"/>
      <c r="AP31" s="504" t="n"/>
      <c r="AQ31" s="504" t="n"/>
      <c r="AR31" s="504" t="n"/>
      <c r="AS31" s="504" t="n"/>
      <c r="AT31" s="504" t="n"/>
      <c r="AU31" s="504" t="n"/>
      <c r="AV31" s="504" t="n"/>
      <c r="AW31" s="504" t="n"/>
      <c r="AX31" s="504" t="n"/>
      <c r="AY31" s="504" t="n"/>
      <c r="AZ31" s="504" t="n"/>
      <c r="BA31" s="504" t="n"/>
      <c r="BB31" s="500">
        <f>IF(Y31="","",MIN(Y31:Y35))</f>
        <v/>
      </c>
      <c r="BC31" s="501">
        <f>IFERROR(IF(BB31="","",IF(Y31&lt;=0.2,"MUY BAJA",IF(BB31&lt;=0.4,"BAJA",IF(BB31&lt;=0.6,"MEDIA",IF(BB31&lt;=0.8,"ALTA",IF(BB31=1,"MUY ALTA")))))),"")</f>
        <v/>
      </c>
      <c r="BD31" s="500">
        <f>IF(AA31="","",MIN(AA31:AA35))</f>
        <v/>
      </c>
      <c r="BE31" s="501">
        <f>IFERROR(IF(BD31="","",IF(BD31&lt;=0.2,"LEVE",IF(BD31&lt;=0.4,"MENOR",IF(BD31&lt;=0.6,"MODERADO",IF(BD31&lt;=0.8,"MAYOR",IF(BD31=1,"CATASTRÓFICO")))))),"")</f>
        <v/>
      </c>
      <c r="BF31" s="505">
        <f>IFERROR(IF(OR(AND(BC31="Muy Baja",BE31="Leve"),AND(BC31="Muy Baja",BE31="Menor"),AND(BC31="Baja",BE31="Leve")),"BAJO",IF(OR(AND(BC31="Muy baja",BE31="Moderado"),AND(BC31="Baja",BE31="Menor"),AND(BC31="Baja",BE31="Moderado"),AND(BC31="Media",BE31="Leve"),AND(BC31="Media",BE31="Menor"),AND(BC31="Media",BE31="Moderado"),AND(BC31="Alta",BE31="Leve"),AND(BC31="Alta",BE31="Menor")),"MODERADO",IF(OR(AND(BC31="Muy Baja",BE31="Mayor"),AND(BC31="Baja",BE31="Mayor"),AND(BC31="Media",BE31="Mayor"),AND(BC31="Alta",BE31="Moderado"),AND(BC31="Alta",BE31="Mayor"),AND(BC31="Muy Alta",BE31="Leve"),AND(BC31="Muy Alta",BE31="Menor"),AND(BC31="Muy Alta",BE31="Moderado"),AND(BC31="Muy Alta",BE31="Mayor")),"ALTO",IF(OR(AND(BC31="Muy Baja",BE31="Catastrófico"),AND(BC31="Baja",BE31="Catastrófico"),AND(BC31="Media",BE31="Catastrófico"),AND(BC31="Alta",BE31="Catastrófico"),AND(BC31="Muy Alta",BE31="Catastrófico")),"EXTREMO","")))),"")</f>
        <v/>
      </c>
      <c r="BG31" s="506" t="n"/>
      <c r="BH31" s="489" t="n"/>
      <c r="BI31" s="490" t="n"/>
      <c r="BJ31" s="489" t="n"/>
      <c r="BK31" s="490" t="n"/>
      <c r="BL31" s="489" t="n"/>
      <c r="BM31" s="490" t="n"/>
      <c r="BN31" s="489" t="n"/>
      <c r="BO31" s="490" t="n"/>
      <c r="BP31" s="489" t="n"/>
      <c r="BQ31" s="490" t="n"/>
      <c r="BR31" s="489" t="n"/>
      <c r="BS31" s="490" t="n"/>
      <c r="BT31" s="491" t="n"/>
      <c r="BU31" s="451" t="n"/>
      <c r="BV31" s="451" t="n"/>
      <c r="BW31" s="451" t="n"/>
      <c r="BX31" s="451" t="n"/>
      <c r="BY31" s="451" t="n"/>
      <c r="BZ31" s="451" t="n"/>
      <c r="CA31" s="451" t="n"/>
      <c r="CB31" s="451" t="n"/>
      <c r="CC31" s="451" t="n"/>
      <c r="CD31" s="451" t="n"/>
      <c r="CE31" s="451" t="n"/>
      <c r="CF31" s="451" t="n"/>
      <c r="CG31" s="451" t="n"/>
      <c r="CH31" s="451" t="n"/>
    </row>
    <row r="32" ht="18.75" customHeight="1">
      <c r="D32" s="741" t="n"/>
      <c r="E32" s="136" t="n"/>
      <c r="F32" s="741" t="n"/>
      <c r="G32" s="741" t="n"/>
      <c r="H32" s="741" t="n"/>
      <c r="I32" s="741" t="n"/>
      <c r="J32" s="741" t="n"/>
      <c r="K32" s="741" t="n"/>
      <c r="L32" s="741" t="n"/>
      <c r="M32" s="741" t="n"/>
      <c r="N32" s="741" t="n"/>
      <c r="O32" s="741" t="n"/>
      <c r="P32" s="741" t="n"/>
      <c r="Q32" s="502" t="n"/>
      <c r="R32" s="502" t="n"/>
      <c r="S32" s="277" t="n"/>
      <c r="T32" s="502" t="n"/>
      <c r="U32" s="489" t="n"/>
      <c r="V32" s="489" t="n"/>
      <c r="W32" s="489">
        <f>IF(OR(U32="PREVENTIVO",U32="DETECTIVO"),"PROBABILIDAD",IF(U32="CORRECTIVO","IMPACTO",""))</f>
        <v/>
      </c>
      <c r="X32" s="489">
        <f>IF(AND(U32="PREVENTIVO",V32="AUTOMÁTICO"),"50%",IF(AND(U32="PREVENTIVO",V32="MANUAL"),"40%",IF(AND(U32="DETECTIVO",V32="AUTOMÁTICO"),"40%",IF(AND(U32="DETECTIVO",V32="MANUAL"),"30%",IF(AND(U32="CORRECTIVO",V32="AUTOMÁTICO"),"35%",IF(AND(U32="CORRECTIVO",V32="MANUAL"),"25%",""))))))</f>
        <v/>
      </c>
      <c r="Y32" s="503">
        <f>IFERROR(IF(AND(W31="Probabilidad",W32="Probabilidad"),(Y31-(Y31*X32)),IF(W32="Probabilidad",(L31-(L31*X32)),IF(W32="Impacto",Y31,""))),"")</f>
        <v/>
      </c>
      <c r="Z32" s="104">
        <f>IFERROR(IF(Y32="","",IF(Y32&lt;=0.2,"MUY BAJA",IF(Y32&lt;=0.4,"BAJA",IF(Y32&lt;=0.6,"MEDIA",IF(Y32&lt;=0.8,"ALTA",IF(Y32=1,"MUY ALTA")))))),"")</f>
        <v/>
      </c>
      <c r="AA32" s="104">
        <f>IFERROR(IF(AND(W31="Impacto",W32="Impacto"),(AA31-(AA31*X32)),IF(W32="Impacto",(O31-(+O31*X32)),IF(W32="Probabilidad",AA31,""))),"")</f>
        <v/>
      </c>
      <c r="AB32" s="104">
        <f>IFERROR(IF(AA32="","",IF(AA32&lt;=0.2,"LEVE",IF(AA32&lt;=0.4,"MENOR",IF(AA32&lt;=0.6,"MODERADO",IF(AA32&lt;=0.8,"MAYOR",IF(AA32=1,"CATASTRÓFICO")))))),"")</f>
        <v/>
      </c>
      <c r="AC32" s="504">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504" t="n"/>
      <c r="AE32" s="504" t="n"/>
      <c r="AF32" s="504" t="n"/>
      <c r="AG32" s="504" t="n"/>
      <c r="AH32" s="504" t="n"/>
      <c r="AI32" s="504" t="n"/>
      <c r="AJ32" s="504" t="n"/>
      <c r="AK32" s="504" t="n"/>
      <c r="AL32" s="504" t="n"/>
      <c r="AM32" s="504" t="n"/>
      <c r="AN32" s="504" t="n"/>
      <c r="AO32" s="504" t="n"/>
      <c r="AP32" s="504" t="n"/>
      <c r="AQ32" s="504" t="n"/>
      <c r="AR32" s="504" t="n"/>
      <c r="AS32" s="504" t="n"/>
      <c r="AT32" s="504" t="n"/>
      <c r="AU32" s="504" t="n"/>
      <c r="AV32" s="504" t="n"/>
      <c r="AW32" s="504" t="n"/>
      <c r="AX32" s="504" t="n"/>
      <c r="AY32" s="504" t="n"/>
      <c r="AZ32" s="504" t="n"/>
      <c r="BA32" s="504" t="n"/>
      <c r="BB32" s="741" t="n"/>
      <c r="BC32" s="741" t="n"/>
      <c r="BD32" s="741" t="n"/>
      <c r="BE32" s="741" t="n"/>
      <c r="BF32" s="741" t="n"/>
      <c r="BG32" s="741" t="n"/>
      <c r="BH32" s="741" t="n"/>
      <c r="BI32" s="741" t="n"/>
      <c r="BJ32" s="741" t="n"/>
      <c r="BK32" s="741" t="n"/>
      <c r="BL32" s="741" t="n"/>
      <c r="BM32" s="741" t="n"/>
      <c r="BN32" s="741" t="n"/>
      <c r="BO32" s="741" t="n"/>
      <c r="BP32" s="741" t="n"/>
      <c r="BQ32" s="741" t="n"/>
      <c r="BR32" s="741" t="n"/>
      <c r="BS32" s="741" t="n"/>
      <c r="BT32" s="743" t="n"/>
      <c r="BU32" s="726" t="n"/>
      <c r="BV32" s="726" t="n"/>
      <c r="BW32" s="726" t="n"/>
      <c r="BX32" s="726" t="n"/>
      <c r="BY32" s="726" t="n"/>
      <c r="BZ32" s="726" t="n"/>
      <c r="CA32" s="726" t="n"/>
      <c r="CB32" s="726" t="n"/>
      <c r="CC32" s="726" t="n"/>
      <c r="CD32" s="726" t="n"/>
      <c r="CE32" s="726" t="n"/>
      <c r="CF32" s="726" t="n"/>
      <c r="CG32" s="726" t="n"/>
      <c r="CH32" s="726" t="n"/>
    </row>
    <row r="33" ht="18.75" customHeight="1">
      <c r="D33" s="741" t="n"/>
      <c r="E33" s="136" t="n"/>
      <c r="F33" s="741" t="n"/>
      <c r="G33" s="741" t="n"/>
      <c r="H33" s="741" t="n"/>
      <c r="I33" s="741" t="n"/>
      <c r="J33" s="741" t="n"/>
      <c r="K33" s="741" t="n"/>
      <c r="L33" s="741" t="n"/>
      <c r="M33" s="741" t="n"/>
      <c r="N33" s="741" t="n"/>
      <c r="O33" s="741" t="n"/>
      <c r="P33" s="741" t="n"/>
      <c r="Q33" s="502" t="n"/>
      <c r="R33" s="502" t="n"/>
      <c r="S33" s="277" t="n"/>
      <c r="T33" s="502" t="n"/>
      <c r="U33" s="489" t="n"/>
      <c r="V33" s="489" t="n"/>
      <c r="W33" s="489">
        <f>IF(OR(U33="PREVENTIVO",U33="DETECTIVO"),"PROBABILIDAD",IF(U33="CORRECTIVO","IMPACTO",""))</f>
        <v/>
      </c>
      <c r="X33" s="489">
        <f>IF(AND(U33="PREVENTIVO",V33="AUTOMÁTICO"),"50%",IF(AND(U33="PREVENTIVO",V33="MANUAL"),"40%",IF(AND(U33="DETECTIVO",V33="AUTOMÁTICO"),"40%",IF(AND(U33="DETECTIVO",V33="MANUAL"),"30%",IF(AND(U33="CORRECTIVO",V33="AUTOMÁTICO"),"35%",IF(AND(U33="CORRECTIVO",V33="MANUAL"),"25%",""))))))</f>
        <v/>
      </c>
      <c r="Y33" s="503">
        <f>IFERROR(IF(AND(W32="Probabilidad",W33="Probabilidad"),(Y32-(Y32*X33)),IF(AND(W32="Impacto",W33="Probabilidad"),(Y31-(Y31*X33)),IF(W33="Impacto",Y32,""))),"")</f>
        <v/>
      </c>
      <c r="Z33" s="104">
        <f>IFERROR(IF(Y33="","",IF(Y33&lt;=0.2,"MUY BAJA",IF(Y33&lt;=0.4,"BAJA",IF(Y33&lt;=0.6,"MEDIA",IF(Y33&lt;=0.8,"ALTA",IF(Y33=1,"MUY ALTA")))))),"")</f>
        <v/>
      </c>
      <c r="AA33" s="104">
        <f>IFERROR(IF(AND(W32="Impacto",W33="Impacto"),(AA32-(AA32*X33)),IF(AND(W32="Probabilidad",W33="Impacto"),(AA31-(AA31*X33)),IF(W33="Probabilidad",AA32,""))),"")</f>
        <v/>
      </c>
      <c r="AB33" s="104">
        <f>IFERROR(IF(AA33="","",IF(AA33&lt;=0.2,"LEVE",IF(AA33&lt;=0.4,"MENOR",IF(AA33&lt;=0.6,"MODERADO",IF(AA33&lt;=0.8,"MAYOR",IF(AA33=1,"CATASTRÓFICO")))))),"")</f>
        <v/>
      </c>
      <c r="AC33" s="504">
        <f>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D33" s="504" t="n"/>
      <c r="AE33" s="504" t="n"/>
      <c r="AF33" s="504" t="n"/>
      <c r="AG33" s="504" t="n"/>
      <c r="AH33" s="504" t="n"/>
      <c r="AI33" s="504" t="n"/>
      <c r="AJ33" s="504" t="n"/>
      <c r="AK33" s="504" t="n"/>
      <c r="AL33" s="504" t="n"/>
      <c r="AM33" s="504" t="n"/>
      <c r="AN33" s="504" t="n"/>
      <c r="AO33" s="504" t="n"/>
      <c r="AP33" s="504" t="n"/>
      <c r="AQ33" s="504" t="n"/>
      <c r="AR33" s="504" t="n"/>
      <c r="AS33" s="504" t="n"/>
      <c r="AT33" s="504" t="n"/>
      <c r="AU33" s="504" t="n"/>
      <c r="AV33" s="504" t="n"/>
      <c r="AW33" s="504" t="n"/>
      <c r="AX33" s="504" t="n"/>
      <c r="AY33" s="504" t="n"/>
      <c r="AZ33" s="504" t="n"/>
      <c r="BA33" s="504" t="n"/>
      <c r="BB33" s="741" t="n"/>
      <c r="BC33" s="741" t="n"/>
      <c r="BD33" s="741" t="n"/>
      <c r="BE33" s="741" t="n"/>
      <c r="BF33" s="741" t="n"/>
      <c r="BG33" s="741" t="n"/>
      <c r="BH33" s="741" t="n"/>
      <c r="BI33" s="741" t="n"/>
      <c r="BJ33" s="741" t="n"/>
      <c r="BK33" s="741" t="n"/>
      <c r="BL33" s="741" t="n"/>
      <c r="BM33" s="741" t="n"/>
      <c r="BN33" s="741" t="n"/>
      <c r="BO33" s="741" t="n"/>
      <c r="BP33" s="741" t="n"/>
      <c r="BQ33" s="741" t="n"/>
      <c r="BR33" s="741" t="n"/>
      <c r="BS33" s="741" t="n"/>
      <c r="BT33" s="743" t="n"/>
      <c r="BU33" s="726" t="n"/>
      <c r="BV33" s="726" t="n"/>
      <c r="BW33" s="726" t="n"/>
      <c r="BX33" s="726" t="n"/>
      <c r="BY33" s="726" t="n"/>
      <c r="BZ33" s="726" t="n"/>
      <c r="CA33" s="726" t="n"/>
      <c r="CB33" s="726" t="n"/>
      <c r="CC33" s="726" t="n"/>
      <c r="CD33" s="726" t="n"/>
      <c r="CE33" s="726" t="n"/>
      <c r="CF33" s="726" t="n"/>
      <c r="CG33" s="726" t="n"/>
      <c r="CH33" s="726" t="n"/>
    </row>
    <row r="34" ht="18.75" customHeight="1">
      <c r="D34" s="741" t="n"/>
      <c r="E34" s="136" t="n"/>
      <c r="F34" s="741" t="n"/>
      <c r="G34" s="741" t="n"/>
      <c r="H34" s="741" t="n"/>
      <c r="I34" s="741" t="n"/>
      <c r="J34" s="741" t="n"/>
      <c r="K34" s="741" t="n"/>
      <c r="L34" s="741" t="n"/>
      <c r="M34" s="741" t="n"/>
      <c r="N34" s="741" t="n"/>
      <c r="O34" s="741" t="n"/>
      <c r="P34" s="741" t="n"/>
      <c r="Q34" s="502" t="n"/>
      <c r="R34" s="502" t="n"/>
      <c r="S34" s="277" t="n"/>
      <c r="T34" s="502" t="n"/>
      <c r="U34" s="489" t="n"/>
      <c r="V34" s="489" t="n"/>
      <c r="W34" s="489" t="n"/>
      <c r="X34" s="489" t="n"/>
      <c r="Y34" s="503">
        <f>IFERROR(IF(AND(W33="Probabilidad",W34="Probabilidad"),(Y33-(Y33*X34)),IF(AND(W33="Impacto",W34="Probabilidad"),(Y32-(Y32*X34)),IF(W34="Impacto",Y33,""))),"")</f>
        <v/>
      </c>
      <c r="Z34" s="104">
        <f>IFERROR(IF(Y34="","",IF(Y34&lt;=0.2,"MUY BAJA",IF(Y34&lt;=0.4,"BAJA",IF(Y34&lt;=0.6,"MEDIA",IF(Y34&lt;=0.8,"ALTA",IF(Y34=1,"MUY ALTA")))))),"")</f>
        <v/>
      </c>
      <c r="AA34" s="104">
        <f>IFERROR(IF(AND(W33="Impacto",W34="Impacto"),(AA33-(AA33*X34)),IF(AND(W33="Probabilidad",W34="Impacto"),(AA32-(AA32*X34)),IF(W34="Probabilidad",AA33,""))),"")</f>
        <v/>
      </c>
      <c r="AB34" s="104" t="n"/>
      <c r="AC34" s="504" t="n"/>
      <c r="AD34" s="504" t="n"/>
      <c r="AE34" s="504" t="n"/>
      <c r="AF34" s="504" t="n"/>
      <c r="AG34" s="504" t="n"/>
      <c r="AH34" s="504" t="n"/>
      <c r="AI34" s="504" t="n"/>
      <c r="AJ34" s="504" t="n"/>
      <c r="AK34" s="504" t="n"/>
      <c r="AL34" s="504" t="n"/>
      <c r="AM34" s="504" t="n"/>
      <c r="AN34" s="504" t="n"/>
      <c r="AO34" s="504" t="n"/>
      <c r="AP34" s="504" t="n"/>
      <c r="AQ34" s="504" t="n"/>
      <c r="AR34" s="504" t="n"/>
      <c r="AS34" s="504" t="n"/>
      <c r="AT34" s="504" t="n"/>
      <c r="AU34" s="504" t="n"/>
      <c r="AV34" s="504" t="n"/>
      <c r="AW34" s="504" t="n"/>
      <c r="AX34" s="504" t="n"/>
      <c r="AY34" s="504" t="n"/>
      <c r="AZ34" s="504" t="n"/>
      <c r="BA34" s="504" t="n"/>
      <c r="BB34" s="741" t="n"/>
      <c r="BC34" s="741" t="n"/>
      <c r="BD34" s="741" t="n"/>
      <c r="BE34" s="741" t="n"/>
      <c r="BF34" s="741" t="n"/>
      <c r="BG34" s="741" t="n"/>
      <c r="BH34" s="741" t="n"/>
      <c r="BI34" s="741" t="n"/>
      <c r="BJ34" s="741" t="n"/>
      <c r="BK34" s="741" t="n"/>
      <c r="BL34" s="741" t="n"/>
      <c r="BM34" s="741" t="n"/>
      <c r="BN34" s="741" t="n"/>
      <c r="BO34" s="741" t="n"/>
      <c r="BP34" s="741" t="n"/>
      <c r="BQ34" s="741" t="n"/>
      <c r="BR34" s="741" t="n"/>
      <c r="BS34" s="741" t="n"/>
      <c r="BT34" s="743" t="n"/>
      <c r="BU34" s="726" t="n"/>
      <c r="BV34" s="726" t="n"/>
      <c r="BW34" s="726" t="n"/>
      <c r="BX34" s="726" t="n"/>
      <c r="BY34" s="726" t="n"/>
      <c r="BZ34" s="726" t="n"/>
      <c r="CA34" s="726" t="n"/>
      <c r="CB34" s="726" t="n"/>
      <c r="CC34" s="726" t="n"/>
      <c r="CD34" s="726" t="n"/>
      <c r="CE34" s="726" t="n"/>
      <c r="CF34" s="726" t="n"/>
      <c r="CG34" s="726" t="n"/>
      <c r="CH34" s="726" t="n"/>
    </row>
    <row r="35" ht="18.75" customHeight="1">
      <c r="D35" s="744" t="n"/>
      <c r="E35" s="136" t="n"/>
      <c r="F35" s="744" t="n"/>
      <c r="G35" s="744" t="n"/>
      <c r="H35" s="744" t="n"/>
      <c r="I35" s="744" t="n"/>
      <c r="J35" s="744" t="n"/>
      <c r="K35" s="744" t="n"/>
      <c r="L35" s="744" t="n"/>
      <c r="M35" s="744" t="n"/>
      <c r="N35" s="744" t="n"/>
      <c r="O35" s="744" t="n"/>
      <c r="P35" s="744" t="n"/>
      <c r="Q35" s="502" t="n"/>
      <c r="R35" s="502" t="n"/>
      <c r="S35" s="277" t="n"/>
      <c r="T35" s="502" t="n"/>
      <c r="U35" s="489" t="n"/>
      <c r="V35" s="489" t="n"/>
      <c r="W35" s="489" t="n"/>
      <c r="X35" s="489" t="n"/>
      <c r="Y35" s="503">
        <f>IFERROR(IF(AND(W34="Probabilidad",W35="Probabilidad"),(Y34-(Y34*X35)),IF(AND(W34="Impacto",W35="Probabilidad"),(Y33-(Y33*X35)),IF(W35="Impacto",Y34,""))),"")</f>
        <v/>
      </c>
      <c r="Z35" s="104">
        <f>IFERROR(IF(Y35="","",IF(Y35&lt;=0.2,"MUY BAJA",IF(Y35&lt;=0.4,"BAJA",IF(Y35&lt;=0.6,"MEDIA",IF(Y35&lt;=0.8,"ALTA",IF(Y35=1,"MUY ALTA")))))),"")</f>
        <v/>
      </c>
      <c r="AA35" s="104">
        <f>IFERROR(IF(AND(W34="Impacto",W35="Impacto"),(AA34-(AA34*X35)),IF(AND(W34="Probabilidad",W35="Impacto"),(AA33-(AA33*X35)),IF(W35="Probabilidad",AA34,""))),"")</f>
        <v/>
      </c>
      <c r="AB35" s="104" t="n"/>
      <c r="AC35" s="504" t="n"/>
      <c r="AD35" s="504" t="n"/>
      <c r="AE35" s="504" t="n"/>
      <c r="AF35" s="504" t="n"/>
      <c r="AG35" s="504" t="n"/>
      <c r="AH35" s="504" t="n"/>
      <c r="AI35" s="504" t="n"/>
      <c r="AJ35" s="504" t="n"/>
      <c r="AK35" s="504" t="n"/>
      <c r="AL35" s="504" t="n"/>
      <c r="AM35" s="504" t="n"/>
      <c r="AN35" s="504" t="n"/>
      <c r="AO35" s="504" t="n"/>
      <c r="AP35" s="504" t="n"/>
      <c r="AQ35" s="504" t="n"/>
      <c r="AR35" s="504" t="n"/>
      <c r="AS35" s="504" t="n"/>
      <c r="AT35" s="504" t="n"/>
      <c r="AU35" s="504" t="n"/>
      <c r="AV35" s="504" t="n"/>
      <c r="AW35" s="504" t="n"/>
      <c r="AX35" s="504" t="n"/>
      <c r="AY35" s="504" t="n"/>
      <c r="AZ35" s="504" t="n"/>
      <c r="BA35" s="504" t="n"/>
      <c r="BB35" s="744" t="n"/>
      <c r="BC35" s="744" t="n"/>
      <c r="BD35" s="744" t="n"/>
      <c r="BE35" s="744" t="n"/>
      <c r="BF35" s="744" t="n"/>
      <c r="BG35" s="744" t="n"/>
      <c r="BH35" s="744" t="n"/>
      <c r="BI35" s="744" t="n"/>
      <c r="BJ35" s="744" t="n"/>
      <c r="BK35" s="744" t="n"/>
      <c r="BL35" s="744" t="n"/>
      <c r="BM35" s="744" t="n"/>
      <c r="BN35" s="744" t="n"/>
      <c r="BO35" s="744" t="n"/>
      <c r="BP35" s="744" t="n"/>
      <c r="BQ35" s="744" t="n"/>
      <c r="BR35" s="744" t="n"/>
      <c r="BS35" s="744" t="n"/>
      <c r="BT35" s="746" t="n"/>
      <c r="BU35" s="725" t="n"/>
      <c r="BV35" s="725" t="n"/>
      <c r="BW35" s="725" t="n"/>
      <c r="BX35" s="725" t="n"/>
      <c r="BY35" s="725" t="n"/>
      <c r="BZ35" s="725" t="n"/>
      <c r="CA35" s="725" t="n"/>
      <c r="CB35" s="725" t="n"/>
      <c r="CC35" s="725" t="n"/>
      <c r="CD35" s="725" t="n"/>
      <c r="CE35" s="725" t="n"/>
      <c r="CF35" s="725" t="n"/>
      <c r="CG35" s="725" t="n"/>
      <c r="CH35" s="725" t="n"/>
    </row>
    <row r="36" ht="16.5" customHeight="1">
      <c r="A36" s="259">
        <f>IF(OR(BB36=0,BD36=0),"",IF(AND(BB36&lt;=0.2,BD36&lt;=0.2),1,IF(AND(BB36&lt;=0.2,BD36&lt;=0.4),2,IF(AND(BB36&lt;=0.2,BD36&lt;=0.6),3,IF(AND(BB36&lt;=0.2,BD36&lt;=0.8),4,IF(AND(BB36&lt;=0.2,BD36&lt;=1),5,IF(AND(BB36&lt;=0.4,BD36&lt;=0.2),6,IF(AND(BB36&lt;=0.4,BD36&lt;=0.4),7,IF(AND(BB36&lt;=0.4,BD36&lt;=0.6),8,IF(AND(BB36&lt;=0.4,BD36&lt;=0.8),9,IF(AND(BB36&lt;=0.4,BD36&lt;=1),10,IF(AND(BB36&lt;=0.6,BD36&lt;=0.2),11,IF(AND(BB36&lt;=0.6,BD36&lt;=0.4),12,IF(AND(BB36&lt;=0.6,BD36&lt;=0.6),13,IF(AND(BB36&lt;=0.6,BD36&lt;=0.8),14,IF(AND(BB36&lt;=0.6,BD36&lt;=1),15,IF(AND(BB36&lt;=0.8,BD36&lt;=0.2),16,IF(AND(BB36&lt;=0.8,BD36&lt;=0.4),17,IF(AND(BB36&lt;=0.8,BD36&lt;=0.6),18,IF(AND(BB36&lt;=0.8,BD36&lt;=0.8),19,IF(AND(BB36&lt;=0.8,BD36&lt;=1),20,IF(AND(BB36&lt;=1,BD36&lt;=0.2),21,IF(AND(BB36&lt;=1,BD36&lt;=0.4),22,IF(AND(BB36&lt;=1,BD36&lt;=0.6),23,IF(AND(BB36&lt;=1,BD36&lt;=0.8),24,IF(AND(BB36&lt;=1,BD36&lt;=1),25,""))))))))))))))))))))))))))</f>
        <v/>
      </c>
      <c r="B36" s="259">
        <f>IF(A36="","",1/100)</f>
        <v/>
      </c>
      <c r="C36" s="259">
        <f>IFERROR(A36+B36,"")</f>
        <v/>
      </c>
      <c r="D36" s="507" t="n">
        <v>7</v>
      </c>
      <c r="E36" s="136" t="n"/>
      <c r="F36" s="502" t="n"/>
      <c r="G36" s="502" t="n"/>
      <c r="H36" s="502" t="n"/>
      <c r="I36" s="515" t="n"/>
      <c r="J36" s="502" t="n"/>
      <c r="K36" s="489">
        <f>IF(I36&lt;=0,"",IF(I36&lt;=2,"Muy Baja",IF(I36&lt;=24,"Baja",IF(I36&lt;=500,"Media",IF(I36&lt;=5000,"Alta",IF(I36&gt;5000,"Muy Alta"))))))</f>
        <v/>
      </c>
      <c r="L36" s="503">
        <f>IF(K36="","",IF(K36="Muy Baja",0.2,IF(K36="Baja",0.4,IF(K36="Media",0.6,IF(K36="Alta",0.8,IF(K36="Muy Alta",1,))))))</f>
        <v/>
      </c>
      <c r="M36" s="489" t="n"/>
      <c r="N36" s="489">
        <f>IF(OR(M36=CRITERIOS!$C$182,M36=CRITERIOS!$D$182),"Leve",IF(OR(M36=CRITERIOS!$C$183,M36=CRITERIOS!$D$183),"Menor",IF(OR(M36=CRITERIOS!$C$184,M36=CRITERIOS!$D$184),"Moderado",IF(OR(M36=CRITERIOS!$C$185,M36=CRITERIOS!$D$185),"Mayor",IF(OR(M36=CRITERIOS!$C$186,M36=CRITERIOS!$D$186),"Catastrófico","")))))</f>
        <v/>
      </c>
      <c r="O36" s="503">
        <f>IF(N36="","",IF(N36="Leve",0.2,IF(N36="Menor",0.4,IF(N36="Moderado",0.6,IF(N36="Mayor",0.8,IF(N36="Catastrófico",1,))))))</f>
        <v/>
      </c>
      <c r="P36" s="504">
        <f>IF(OR(AND(K36="Muy Baja",N36="Leve"),AND(K36="Muy Baja",N36="Menor"),AND(K36="Baja",N36="Leve")),"BAJO",IF(OR(AND(K36="Muy baja",N36="Moderado"),AND(K36="Baja",N36="Menor"),AND(K36="Baja",N36="Moderado"),AND(K36="Media",N36="Leve"),AND(K36="Media",N36="Menor"),AND(K36="Media",N36="Moderado"),AND(K36="Alta",N36="Leve"),AND(K36="Alta",N36="Menor")),"MODERADO",IF(OR(AND(K36="Muy Baja",N36="Mayor"),AND(K36="Baja",N36="Mayor"),AND(K36="Media",N36="Mayor"),AND(K36="Alta",N36="Moderado"),AND(K36="Alta",N36="Mayor"),AND(K36="Muy Alta",N36="Leve"),AND(K36="Muy Alta",N36="Menor"),AND(K36="Muy Alta",N36="Moderado"),ZF36="Muy Alta",N36="Mayor"),"ALTO",IF(OR(AND(K36="Muy Baja",N36="Catastrófico"),AND(K36="Baja",N36="Catastrófico"),AND(K36="Media",N36="Catastrófico"),AND(K36="Alta",N36="Catastrófico"),AND(K36="Muy Alta",N36="Catastrófico")),"EXTREMO",""))))</f>
        <v/>
      </c>
      <c r="Q36" s="502" t="n"/>
      <c r="R36" s="502" t="n"/>
      <c r="S36" s="277" t="n"/>
      <c r="T36" s="502" t="n"/>
      <c r="U36" s="489" t="n"/>
      <c r="V36" s="489" t="n"/>
      <c r="W36" s="489">
        <f>IF(OR(U36="PREVENTIVO",U36="DETECTIVO"),"PROBABILIDAD",IF(U36="CORRECTIVO","IMPACTO",""))</f>
        <v/>
      </c>
      <c r="X36" s="489">
        <f>IF(AND(U36="PREVENTIVO",V36="AUTOMÁTICO"),"50%",IF(AND(U36="PREVENTIVO",V36="MANUAL"),"40%",IF(AND(U36="DETECTIVO",V36="AUTOMÁTICO"),"40%",IF(AND(U36="DETECTIVO",V36="MANUAL"),"30%",IF(AND(U36="CORRECTIVO",V36="AUTOMÁTICO"),"35%",IF(AND(U36="CORRECTIVO",V36="MANUAL"),"25%",""))))))</f>
        <v/>
      </c>
      <c r="Y36" s="104">
        <f>IFERROR(IF(W36="Probabilidad",(L36-(L36*X36)),IF(W36="Impacto",L36,"")),"")</f>
        <v/>
      </c>
      <c r="Z36" s="104">
        <f>IFERROR(IF(Y36="","",IF(Y36&lt;=0.2,"MUY BAJA",IF(Y36&lt;=0.4,"BAJA",IF(Y36&lt;=0.6,"MEDIA",IF(Y36&lt;=0.8,"ALTA",IF(Y36=1,"MUY ALTA")))))),"")</f>
        <v/>
      </c>
      <c r="AA36" s="104">
        <f>IFERROR(IF(W36="Impacto",(O36-(O36*X36)),IF(W36="Probabilidad",O36,"")),"")</f>
        <v/>
      </c>
      <c r="AB36" s="104">
        <f>IFERROR(IF(AA36="","",IF(AA36&lt;=0.2,"LEVE",IF(AA36&lt;=0.4,"MENOR",IF(AA36&lt;=0.6,"MODERADO",IF(AA36&lt;=0.8,"MAYOR",IF(AA36=1,"CATASTRÓFICO")))))),"")</f>
        <v/>
      </c>
      <c r="AC36" s="504">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D36" s="504" t="n"/>
      <c r="AE36" s="504" t="n"/>
      <c r="AF36" s="504" t="n"/>
      <c r="AG36" s="504" t="n"/>
      <c r="AH36" s="504" t="n"/>
      <c r="AI36" s="504" t="n"/>
      <c r="AJ36" s="504" t="n"/>
      <c r="AK36" s="504" t="n"/>
      <c r="AL36" s="504" t="n"/>
      <c r="AM36" s="504" t="n"/>
      <c r="AN36" s="504" t="n"/>
      <c r="AO36" s="504" t="n"/>
      <c r="AP36" s="504" t="n"/>
      <c r="AQ36" s="504" t="n"/>
      <c r="AR36" s="504" t="n"/>
      <c r="AS36" s="504" t="n"/>
      <c r="AT36" s="504" t="n"/>
      <c r="AU36" s="504" t="n"/>
      <c r="AV36" s="504" t="n"/>
      <c r="AW36" s="504" t="n"/>
      <c r="AX36" s="504" t="n"/>
      <c r="AY36" s="504" t="n"/>
      <c r="AZ36" s="504" t="n"/>
      <c r="BA36" s="504" t="n"/>
      <c r="BB36" s="500">
        <f>IF(Y36="","",MIN(Y36:Y40))</f>
        <v/>
      </c>
      <c r="BC36" s="501">
        <f>IFERROR(IF(BB36="","",IF(Y36&lt;=0.2,"MUY BAJA",IF(BB36&lt;=0.4,"BAJA",IF(BB36&lt;=0.6,"MEDIA",IF(BB36&lt;=0.8,"ALTA",IF(BB36=1,"MUY ALTA")))))),"")</f>
        <v/>
      </c>
      <c r="BD36" s="500">
        <f>IF(AA36="","",MIN(AA36:AA40))</f>
        <v/>
      </c>
      <c r="BE36" s="501">
        <f>IFERROR(IF(BD36="","",IF(BD36&lt;=0.2,"LEVE",IF(BD36&lt;=0.4,"MENOR",IF(BD36&lt;=0.6,"MODERADO",IF(BD36&lt;=0.8,"MAYOR",IF(BD36=1,"CATASTRÓFICO")))))),"")</f>
        <v/>
      </c>
      <c r="BF36" s="505">
        <f>IFERROR(IF(OR(AND(BC36="Muy Baja",BE36="Leve"),AND(BC36="Muy Baja",BE36="Menor"),AND(BC36="Baja",BE36="Leve")),"BAJO",IF(OR(AND(BC36="Muy baja",BE36="Moderado"),AND(BC36="Baja",BE36="Menor"),AND(BC36="Baja",BE36="Moderado"),AND(BC36="Media",BE36="Leve"),AND(BC36="Media",BE36="Menor"),AND(BC36="Media",BE36="Moderado"),AND(BC36="Alta",BE36="Leve"),AND(BC36="Alta",BE36="Menor")),"MODERADO",IF(OR(AND(BC36="Muy Baja",BE36="Mayor"),AND(BC36="Baja",BE36="Mayor"),AND(BC36="Media",BE36="Mayor"),AND(BC36="Alta",BE36="Moderado"),AND(BC36="Alta",BE36="Mayor"),AND(BC36="Muy Alta",BE36="Leve"),AND(BC36="Muy Alta",BE36="Menor"),AND(BC36="Muy Alta",BE36="Moderado"),AND(BC36="Muy Alta",BE36="Mayor")),"ALTO",IF(OR(AND(BC36="Muy Baja",BE36="Catastrófico"),AND(BC36="Baja",BE36="Catastrófico"),AND(BC36="Media",BE36="Catastrófico"),AND(BC36="Alta",BE36="Catastrófico"),AND(BC36="Muy Alta",BE36="Catastrófico")),"EXTREMO","")))),"")</f>
        <v/>
      </c>
      <c r="BG36" s="506" t="n"/>
      <c r="BH36" s="489" t="n"/>
      <c r="BI36" s="490" t="n"/>
      <c r="BJ36" s="489" t="n"/>
      <c r="BK36" s="490" t="n"/>
      <c r="BL36" s="489" t="n"/>
      <c r="BM36" s="490" t="n"/>
      <c r="BN36" s="489" t="n"/>
      <c r="BO36" s="490" t="n"/>
      <c r="BP36" s="489" t="n"/>
      <c r="BQ36" s="490" t="n"/>
      <c r="BR36" s="489" t="n"/>
      <c r="BS36" s="490" t="n"/>
      <c r="BT36" s="491" t="n"/>
      <c r="BU36" s="451" t="n"/>
      <c r="BV36" s="451" t="n"/>
      <c r="BW36" s="451" t="n"/>
      <c r="BX36" s="451" t="n"/>
      <c r="BY36" s="451" t="n"/>
      <c r="BZ36" s="451" t="n"/>
      <c r="CA36" s="451" t="n"/>
      <c r="CB36" s="451" t="n"/>
      <c r="CC36" s="451" t="n"/>
      <c r="CD36" s="451" t="n"/>
      <c r="CE36" s="451" t="n"/>
      <c r="CF36" s="451" t="n"/>
      <c r="CG36" s="451" t="n"/>
      <c r="CH36" s="451" t="n"/>
    </row>
    <row r="37" ht="18.75" customHeight="1">
      <c r="D37" s="741" t="n"/>
      <c r="E37" s="136" t="n"/>
      <c r="F37" s="741" t="n"/>
      <c r="G37" s="741" t="n"/>
      <c r="H37" s="741" t="n"/>
      <c r="I37" s="741" t="n"/>
      <c r="J37" s="741" t="n"/>
      <c r="K37" s="741" t="n"/>
      <c r="L37" s="741" t="n"/>
      <c r="M37" s="741" t="n"/>
      <c r="N37" s="741" t="n"/>
      <c r="O37" s="741" t="n"/>
      <c r="P37" s="741" t="n"/>
      <c r="Q37" s="502" t="n"/>
      <c r="R37" s="502" t="n"/>
      <c r="S37" s="277" t="n"/>
      <c r="T37" s="502" t="n"/>
      <c r="U37" s="489" t="n"/>
      <c r="V37" s="489" t="n"/>
      <c r="W37" s="489">
        <f>IF(OR(U37="PREVENTIVO",U37="DETECTIVO"),"PROBABILIDAD",IF(U37="CORRECTIVO","IMPACTO",""))</f>
        <v/>
      </c>
      <c r="X37" s="489">
        <f>IF(AND(U37="PREVENTIVO",V37="AUTOMÁTICO"),"50%",IF(AND(U37="PREVENTIVO",V37="MANUAL"),"40%",IF(AND(U37="DETECTIVO",V37="AUTOMÁTICO"),"40%",IF(AND(U37="DETECTIVO",V37="MANUAL"),"30%",IF(AND(U37="CORRECTIVO",V37="AUTOMÁTICO"),"35%",IF(AND(U37="CORRECTIVO",V37="MANUAL"),"25%",""))))))</f>
        <v/>
      </c>
      <c r="Y37" s="503">
        <f>IFERROR(IF(AND(W36="Probabilidad",W37="Probabilidad"),(Y36-(Y36*X37)),IF(W37="Probabilidad",(L36-(L36*X37)),IF(W37="Impacto",Y36,""))),"")</f>
        <v/>
      </c>
      <c r="Z37" s="104">
        <f>IFERROR(IF(Y37="","",IF(Y37&lt;=0.2,"MUY BAJA",IF(Y37&lt;=0.4,"BAJA",IF(Y37&lt;=0.6,"MEDIA",IF(Y37&lt;=0.8,"ALTA",IF(Y37=1,"MUY ALTA")))))),"")</f>
        <v/>
      </c>
      <c r="AA37" s="104">
        <f>IFERROR(IF(AND(W36="Impacto",W37="Impacto"),(AA36-(AA36*X37)),IF(W37="Impacto",(O36-(+O36*X37)),IF(W37="Probabilidad",AA36,""))),"")</f>
        <v/>
      </c>
      <c r="AB37" s="104">
        <f>IFERROR(IF(AA37="","",IF(AA37&lt;=0.2,"LEVE",IF(AA37&lt;=0.4,"MENOR",IF(AA37&lt;=0.6,"MODERADO",IF(AA37&lt;=0.8,"MAYOR",IF(AA37=1,"CATASTRÓFICO")))))),"")</f>
        <v/>
      </c>
      <c r="AC37" s="504">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504" t="n"/>
      <c r="AE37" s="504" t="n"/>
      <c r="AF37" s="504" t="n"/>
      <c r="AG37" s="504" t="n"/>
      <c r="AH37" s="504" t="n"/>
      <c r="AI37" s="504" t="n"/>
      <c r="AJ37" s="504" t="n"/>
      <c r="AK37" s="504" t="n"/>
      <c r="AL37" s="504" t="n"/>
      <c r="AM37" s="504" t="n"/>
      <c r="AN37" s="504" t="n"/>
      <c r="AO37" s="504" t="n"/>
      <c r="AP37" s="504" t="n"/>
      <c r="AQ37" s="504" t="n"/>
      <c r="AR37" s="504" t="n"/>
      <c r="AS37" s="504" t="n"/>
      <c r="AT37" s="504" t="n"/>
      <c r="AU37" s="504" t="n"/>
      <c r="AV37" s="504" t="n"/>
      <c r="AW37" s="504" t="n"/>
      <c r="AX37" s="504" t="n"/>
      <c r="AY37" s="504" t="n"/>
      <c r="AZ37" s="504" t="n"/>
      <c r="BA37" s="504" t="n"/>
      <c r="BB37" s="741" t="n"/>
      <c r="BC37" s="741" t="n"/>
      <c r="BD37" s="741" t="n"/>
      <c r="BE37" s="741" t="n"/>
      <c r="BF37" s="741" t="n"/>
      <c r="BG37" s="741" t="n"/>
      <c r="BH37" s="741" t="n"/>
      <c r="BI37" s="741" t="n"/>
      <c r="BJ37" s="741" t="n"/>
      <c r="BK37" s="741" t="n"/>
      <c r="BL37" s="741" t="n"/>
      <c r="BM37" s="741" t="n"/>
      <c r="BN37" s="741" t="n"/>
      <c r="BO37" s="741" t="n"/>
      <c r="BP37" s="741" t="n"/>
      <c r="BQ37" s="741" t="n"/>
      <c r="BR37" s="741" t="n"/>
      <c r="BS37" s="741" t="n"/>
      <c r="BT37" s="743" t="n"/>
      <c r="BU37" s="726" t="n"/>
      <c r="BV37" s="726" t="n"/>
      <c r="BW37" s="726" t="n"/>
      <c r="BX37" s="726" t="n"/>
      <c r="BY37" s="726" t="n"/>
      <c r="BZ37" s="726" t="n"/>
      <c r="CA37" s="726" t="n"/>
      <c r="CB37" s="726" t="n"/>
      <c r="CC37" s="726" t="n"/>
      <c r="CD37" s="726" t="n"/>
      <c r="CE37" s="726" t="n"/>
      <c r="CF37" s="726" t="n"/>
      <c r="CG37" s="726" t="n"/>
      <c r="CH37" s="726" t="n"/>
    </row>
    <row r="38" ht="18.75" customHeight="1">
      <c r="D38" s="741" t="n"/>
      <c r="E38" s="136" t="n"/>
      <c r="F38" s="741" t="n"/>
      <c r="G38" s="741" t="n"/>
      <c r="H38" s="741" t="n"/>
      <c r="I38" s="741" t="n"/>
      <c r="J38" s="741" t="n"/>
      <c r="K38" s="741" t="n"/>
      <c r="L38" s="741" t="n"/>
      <c r="M38" s="741" t="n"/>
      <c r="N38" s="741" t="n"/>
      <c r="O38" s="741" t="n"/>
      <c r="P38" s="741" t="n"/>
      <c r="Q38" s="502" t="n"/>
      <c r="R38" s="502" t="n"/>
      <c r="S38" s="277" t="n"/>
      <c r="T38" s="502" t="n"/>
      <c r="U38" s="489" t="n"/>
      <c r="V38" s="489" t="n"/>
      <c r="W38" s="489">
        <f>IF(OR(U38="PREVENTIVO",U38="DETECTIVO"),"PROBABILIDAD",IF(U38="CORRECTIVO","IMPACTO",""))</f>
        <v/>
      </c>
      <c r="X38" s="489">
        <f>IF(AND(U38="PREVENTIVO",V38="AUTOMÁTICO"),"50%",IF(AND(U38="PREVENTIVO",V38="MANUAL"),"40%",IF(AND(U38="DETECTIVO",V38="AUTOMÁTICO"),"40%",IF(AND(U38="DETECTIVO",V38="MANUAL"),"30%",IF(AND(U38="CORRECTIVO",V38="AUTOMÁTICO"),"35%",IF(AND(U38="CORRECTIVO",V38="MANUAL"),"25%",""))))))</f>
        <v/>
      </c>
      <c r="Y38" s="503">
        <f>IFERROR(IF(AND(W37="Probabilidad",W38="Probabilidad"),(Y37-(Y37*X38)),IF(AND(W37="Impacto",W38="Probabilidad"),(Y36-(Y36*X38)),IF(W38="Impacto",Y37,""))),"")</f>
        <v/>
      </c>
      <c r="Z38" s="104">
        <f>IFERROR(IF(Y38="","",IF(Y38&lt;=0.2,"MUY BAJA",IF(Y38&lt;=0.4,"BAJA",IF(Y38&lt;=0.6,"MEDIA",IF(Y38&lt;=0.8,"ALTA",IF(Y38=1,"MUY ALTA")))))),"")</f>
        <v/>
      </c>
      <c r="AA38" s="104">
        <f>IFERROR(IF(AND(W37="Impacto",W38="Impacto"),(AA37-(AA37*X38)),IF(AND(W37="Probabilidad",W38="Impacto"),(AA36-(AA36*X38)),IF(W38="Probabilidad",AA37,""))),"")</f>
        <v/>
      </c>
      <c r="AB38" s="104">
        <f>IFERROR(IF(AA38="","",IF(AA38&lt;=0.2,"LEVE",IF(AA38&lt;=0.4,"MENOR",IF(AA38&lt;=0.6,"MODERADO",IF(AA38&lt;=0.8,"MAYOR",IF(AA38=1,"CATASTRÓFICO")))))),"")</f>
        <v/>
      </c>
      <c r="AC38" s="504">
        <f>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D38" s="504" t="n"/>
      <c r="AE38" s="504" t="n"/>
      <c r="AF38" s="504" t="n"/>
      <c r="AG38" s="504" t="n"/>
      <c r="AH38" s="504" t="n"/>
      <c r="AI38" s="504" t="n"/>
      <c r="AJ38" s="504" t="n"/>
      <c r="AK38" s="504" t="n"/>
      <c r="AL38" s="504" t="n"/>
      <c r="AM38" s="504" t="n"/>
      <c r="AN38" s="504" t="n"/>
      <c r="AO38" s="504" t="n"/>
      <c r="AP38" s="504" t="n"/>
      <c r="AQ38" s="504" t="n"/>
      <c r="AR38" s="504" t="n"/>
      <c r="AS38" s="504" t="n"/>
      <c r="AT38" s="504" t="n"/>
      <c r="AU38" s="504" t="n"/>
      <c r="AV38" s="504" t="n"/>
      <c r="AW38" s="504" t="n"/>
      <c r="AX38" s="504" t="n"/>
      <c r="AY38" s="504" t="n"/>
      <c r="AZ38" s="504" t="n"/>
      <c r="BA38" s="504" t="n"/>
      <c r="BB38" s="741" t="n"/>
      <c r="BC38" s="741" t="n"/>
      <c r="BD38" s="741" t="n"/>
      <c r="BE38" s="741" t="n"/>
      <c r="BF38" s="741" t="n"/>
      <c r="BG38" s="741" t="n"/>
      <c r="BH38" s="741" t="n"/>
      <c r="BI38" s="741" t="n"/>
      <c r="BJ38" s="741" t="n"/>
      <c r="BK38" s="741" t="n"/>
      <c r="BL38" s="741" t="n"/>
      <c r="BM38" s="741" t="n"/>
      <c r="BN38" s="741" t="n"/>
      <c r="BO38" s="741" t="n"/>
      <c r="BP38" s="741" t="n"/>
      <c r="BQ38" s="741" t="n"/>
      <c r="BR38" s="741" t="n"/>
      <c r="BS38" s="741" t="n"/>
      <c r="BT38" s="743" t="n"/>
      <c r="BU38" s="726" t="n"/>
      <c r="BV38" s="726" t="n"/>
      <c r="BW38" s="726" t="n"/>
      <c r="BX38" s="726" t="n"/>
      <c r="BY38" s="726" t="n"/>
      <c r="BZ38" s="726" t="n"/>
      <c r="CA38" s="726" t="n"/>
      <c r="CB38" s="726" t="n"/>
      <c r="CC38" s="726" t="n"/>
      <c r="CD38" s="726" t="n"/>
      <c r="CE38" s="726" t="n"/>
      <c r="CF38" s="726" t="n"/>
      <c r="CG38" s="726" t="n"/>
      <c r="CH38" s="726" t="n"/>
    </row>
    <row r="39" ht="18.75" customHeight="1">
      <c r="D39" s="741" t="n"/>
      <c r="E39" s="136" t="n"/>
      <c r="F39" s="741" t="n"/>
      <c r="G39" s="741" t="n"/>
      <c r="H39" s="741" t="n"/>
      <c r="I39" s="741" t="n"/>
      <c r="J39" s="741" t="n"/>
      <c r="K39" s="741" t="n"/>
      <c r="L39" s="741" t="n"/>
      <c r="M39" s="741" t="n"/>
      <c r="N39" s="741" t="n"/>
      <c r="O39" s="741" t="n"/>
      <c r="P39" s="741" t="n"/>
      <c r="Q39" s="502" t="n"/>
      <c r="R39" s="502" t="n"/>
      <c r="S39" s="277" t="n"/>
      <c r="T39" s="502" t="n"/>
      <c r="U39" s="489" t="n"/>
      <c r="V39" s="489" t="n"/>
      <c r="W39" s="489" t="n"/>
      <c r="X39" s="489" t="n"/>
      <c r="Y39" s="503">
        <f>IFERROR(IF(AND(W38="Probabilidad",W39="Probabilidad"),(Y38-(Y38*X39)),IF(AND(W38="Impacto",W39="Probabilidad"),(Y37-(Y37*X39)),IF(W39="Impacto",Y38,""))),"")</f>
        <v/>
      </c>
      <c r="Z39" s="104">
        <f>IFERROR(IF(Y39="","",IF(Y39&lt;=0.2,"MUY BAJA",IF(Y39&lt;=0.4,"BAJA",IF(Y39&lt;=0.6,"MEDIA",IF(Y39&lt;=0.8,"ALTA",IF(Y39=1,"MUY ALTA")))))),"")</f>
        <v/>
      </c>
      <c r="AA39" s="104">
        <f>IFERROR(IF(AND(W38="Impacto",W39="Impacto"),(AA38-(AA38*X39)),IF(AND(W38="Probabilidad",W39="Impacto"),(AA37-(AA37*X39)),IF(W39="Probabilidad",AA38,""))),"")</f>
        <v/>
      </c>
      <c r="AB39" s="104" t="n"/>
      <c r="AC39" s="504" t="n"/>
      <c r="AD39" s="504" t="n"/>
      <c r="AE39" s="504" t="n"/>
      <c r="AF39" s="504" t="n"/>
      <c r="AG39" s="504" t="n"/>
      <c r="AH39" s="504" t="n"/>
      <c r="AI39" s="504" t="n"/>
      <c r="AJ39" s="504" t="n"/>
      <c r="AK39" s="504" t="n"/>
      <c r="AL39" s="504" t="n"/>
      <c r="AM39" s="504" t="n"/>
      <c r="AN39" s="504" t="n"/>
      <c r="AO39" s="504" t="n"/>
      <c r="AP39" s="504" t="n"/>
      <c r="AQ39" s="504" t="n"/>
      <c r="AR39" s="504" t="n"/>
      <c r="AS39" s="504" t="n"/>
      <c r="AT39" s="504" t="n"/>
      <c r="AU39" s="504" t="n"/>
      <c r="AV39" s="504" t="n"/>
      <c r="AW39" s="504" t="n"/>
      <c r="AX39" s="504" t="n"/>
      <c r="AY39" s="504" t="n"/>
      <c r="AZ39" s="504" t="n"/>
      <c r="BA39" s="504" t="n"/>
      <c r="BB39" s="741" t="n"/>
      <c r="BC39" s="741" t="n"/>
      <c r="BD39" s="741" t="n"/>
      <c r="BE39" s="741" t="n"/>
      <c r="BF39" s="741" t="n"/>
      <c r="BG39" s="741" t="n"/>
      <c r="BH39" s="741" t="n"/>
      <c r="BI39" s="741" t="n"/>
      <c r="BJ39" s="741" t="n"/>
      <c r="BK39" s="741" t="n"/>
      <c r="BL39" s="741" t="n"/>
      <c r="BM39" s="741" t="n"/>
      <c r="BN39" s="741" t="n"/>
      <c r="BO39" s="741" t="n"/>
      <c r="BP39" s="741" t="n"/>
      <c r="BQ39" s="741" t="n"/>
      <c r="BR39" s="741" t="n"/>
      <c r="BS39" s="741" t="n"/>
      <c r="BT39" s="743" t="n"/>
      <c r="BU39" s="726" t="n"/>
      <c r="BV39" s="726" t="n"/>
      <c r="BW39" s="726" t="n"/>
      <c r="BX39" s="726" t="n"/>
      <c r="BY39" s="726" t="n"/>
      <c r="BZ39" s="726" t="n"/>
      <c r="CA39" s="726" t="n"/>
      <c r="CB39" s="726" t="n"/>
      <c r="CC39" s="726" t="n"/>
      <c r="CD39" s="726" t="n"/>
      <c r="CE39" s="726" t="n"/>
      <c r="CF39" s="726" t="n"/>
      <c r="CG39" s="726" t="n"/>
      <c r="CH39" s="726" t="n"/>
    </row>
    <row r="40" ht="18.75" customHeight="1">
      <c r="D40" s="744" t="n"/>
      <c r="E40" s="136" t="n"/>
      <c r="F40" s="744" t="n"/>
      <c r="G40" s="744" t="n"/>
      <c r="H40" s="744" t="n"/>
      <c r="I40" s="744" t="n"/>
      <c r="J40" s="744" t="n"/>
      <c r="K40" s="744" t="n"/>
      <c r="L40" s="744" t="n"/>
      <c r="M40" s="744" t="n"/>
      <c r="N40" s="744" t="n"/>
      <c r="O40" s="744" t="n"/>
      <c r="P40" s="744" t="n"/>
      <c r="Q40" s="502" t="n"/>
      <c r="R40" s="502" t="n"/>
      <c r="S40" s="277" t="n"/>
      <c r="T40" s="502" t="n"/>
      <c r="U40" s="489" t="n"/>
      <c r="V40" s="489" t="n"/>
      <c r="W40" s="489" t="n"/>
      <c r="X40" s="489" t="n"/>
      <c r="Y40" s="503">
        <f>IFERROR(IF(AND(W39="Probabilidad",W40="Probabilidad"),(Y39-(Y39*X40)),IF(AND(W39="Impacto",W40="Probabilidad"),(Y38-(Y38*X40)),IF(W40="Impacto",Y39,""))),"")</f>
        <v/>
      </c>
      <c r="Z40" s="104">
        <f>IFERROR(IF(Y40="","",IF(Y40&lt;=0.2,"MUY BAJA",IF(Y40&lt;=0.4,"BAJA",IF(Y40&lt;=0.6,"MEDIA",IF(Y40&lt;=0.8,"ALTA",IF(Y40=1,"MUY ALTA")))))),"")</f>
        <v/>
      </c>
      <c r="AA40" s="104">
        <f>IFERROR(IF(AND(W39="Impacto",W40="Impacto"),(AA39-(AA39*X40)),IF(AND(W39="Probabilidad",W40="Impacto"),(AA38-(AA38*X40)),IF(W40="Probabilidad",AA39,""))),"")</f>
        <v/>
      </c>
      <c r="AB40" s="104" t="n"/>
      <c r="AC40" s="504" t="n"/>
      <c r="AD40" s="504" t="n"/>
      <c r="AE40" s="504" t="n"/>
      <c r="AF40" s="504" t="n"/>
      <c r="AG40" s="504" t="n"/>
      <c r="AH40" s="504" t="n"/>
      <c r="AI40" s="504" t="n"/>
      <c r="AJ40" s="504" t="n"/>
      <c r="AK40" s="504" t="n"/>
      <c r="AL40" s="504" t="n"/>
      <c r="AM40" s="504" t="n"/>
      <c r="AN40" s="504" t="n"/>
      <c r="AO40" s="504" t="n"/>
      <c r="AP40" s="504" t="n"/>
      <c r="AQ40" s="504" t="n"/>
      <c r="AR40" s="504" t="n"/>
      <c r="AS40" s="504" t="n"/>
      <c r="AT40" s="504" t="n"/>
      <c r="AU40" s="504" t="n"/>
      <c r="AV40" s="504" t="n"/>
      <c r="AW40" s="504" t="n"/>
      <c r="AX40" s="504" t="n"/>
      <c r="AY40" s="504" t="n"/>
      <c r="AZ40" s="504" t="n"/>
      <c r="BA40" s="504" t="n"/>
      <c r="BB40" s="744" t="n"/>
      <c r="BC40" s="744" t="n"/>
      <c r="BD40" s="744" t="n"/>
      <c r="BE40" s="744" t="n"/>
      <c r="BF40" s="744" t="n"/>
      <c r="BG40" s="744" t="n"/>
      <c r="BH40" s="744" t="n"/>
      <c r="BI40" s="744" t="n"/>
      <c r="BJ40" s="744" t="n"/>
      <c r="BK40" s="744" t="n"/>
      <c r="BL40" s="744" t="n"/>
      <c r="BM40" s="744" t="n"/>
      <c r="BN40" s="744" t="n"/>
      <c r="BO40" s="744" t="n"/>
      <c r="BP40" s="744" t="n"/>
      <c r="BQ40" s="744" t="n"/>
      <c r="BR40" s="744" t="n"/>
      <c r="BS40" s="744" t="n"/>
      <c r="BT40" s="746" t="n"/>
      <c r="BU40" s="725" t="n"/>
      <c r="BV40" s="725" t="n"/>
      <c r="BW40" s="725" t="n"/>
      <c r="BX40" s="725" t="n"/>
      <c r="BY40" s="725" t="n"/>
      <c r="BZ40" s="725" t="n"/>
      <c r="CA40" s="725" t="n"/>
      <c r="CB40" s="725" t="n"/>
      <c r="CC40" s="725" t="n"/>
      <c r="CD40" s="725" t="n"/>
      <c r="CE40" s="725" t="n"/>
      <c r="CF40" s="725" t="n"/>
      <c r="CG40" s="725" t="n"/>
      <c r="CH40" s="725" t="n"/>
    </row>
    <row r="41" ht="60" customHeight="1">
      <c r="D41" s="353" t="inlineStr">
        <is>
          <t>Diagonal 18 No. 20-29 Fusagasugá – Cundinamarca
Teléfono (601) 8281483 Línea Gratuita 018000180414
www.ucundinamarca.edu.co   E-mail: info@ucundinamarca.edu.co
NIT: 890.680.062-2</t>
        </is>
      </c>
      <c r="CE41" s="353" t="n"/>
      <c r="CF41" s="353" t="n"/>
      <c r="CG41" s="353" t="n"/>
      <c r="CH41" s="353" t="n"/>
    </row>
    <row r="42" ht="15" customHeight="1">
      <c r="CE42" s="353" t="n"/>
      <c r="CF42" s="353" t="n"/>
      <c r="CG42" s="353" t="n"/>
      <c r="CH42" s="353" t="n"/>
    </row>
    <row r="43" ht="25.5" customHeight="1">
      <c r="CE43" s="353" t="n"/>
      <c r="CF43" s="353" t="n"/>
      <c r="CG43" s="353" t="n"/>
      <c r="CH43" s="353" t="n"/>
    </row>
    <row r="44" ht="15" customHeight="1">
      <c r="CE44" s="353" t="n"/>
      <c r="CF44" s="353" t="n"/>
      <c r="CG44" s="353" t="n"/>
      <c r="CH44" s="353" t="n"/>
    </row>
    <row r="45" ht="25.5" customHeight="1">
      <c r="A45" s="235" t="n"/>
      <c r="B45" s="235" t="n"/>
      <c r="C45" s="235" t="n"/>
      <c r="D45" s="450" t="n"/>
      <c r="E45" s="236" t="n"/>
      <c r="F45" s="236" t="n"/>
      <c r="G45" s="236" t="n"/>
      <c r="H45" s="236" t="n"/>
      <c r="I45" s="98" t="n"/>
      <c r="J45" s="236" t="n"/>
      <c r="K45" s="98" t="n"/>
      <c r="L45" s="98" t="n"/>
      <c r="M45" s="98" t="n"/>
      <c r="N45" s="98" t="n"/>
      <c r="O45" s="98" t="n"/>
      <c r="P45" s="237" t="n"/>
      <c r="Q45" s="236" t="n"/>
      <c r="R45" s="236" t="n"/>
      <c r="S45" s="236" t="n"/>
      <c r="T45" s="236" t="n"/>
      <c r="U45" s="98" t="n"/>
      <c r="V45" s="98" t="n"/>
      <c r="W45" s="98" t="n"/>
      <c r="X45" s="236" t="n"/>
      <c r="Y45" s="160" t="n"/>
      <c r="Z45" s="236" t="n"/>
      <c r="AA45" s="236" t="n"/>
      <c r="AB45" s="236" t="n"/>
      <c r="AC45" s="238" t="n"/>
      <c r="AD45" s="238" t="n"/>
      <c r="AE45" s="238" t="n"/>
      <c r="AF45" s="238" t="n"/>
      <c r="AG45" s="238" t="n"/>
      <c r="AH45" s="238" t="n"/>
      <c r="AI45" s="238" t="n"/>
      <c r="AJ45" s="238" t="n"/>
      <c r="AK45" s="238" t="n"/>
      <c r="AL45" s="238" t="n"/>
      <c r="AM45" s="238" t="n"/>
      <c r="AN45" s="238" t="n"/>
      <c r="AO45" s="238" t="n"/>
      <c r="AP45" s="238" t="n"/>
      <c r="AQ45" s="238" t="n"/>
      <c r="AR45" s="238" t="n"/>
      <c r="AS45" s="238" t="n"/>
      <c r="AT45" s="238" t="n"/>
      <c r="AU45" s="238" t="n"/>
      <c r="AV45" s="238" t="n"/>
      <c r="AW45" s="238" t="n"/>
      <c r="AX45" s="238" t="n"/>
      <c r="AY45" s="238" t="n"/>
      <c r="AZ45" s="238" t="n"/>
      <c r="BA45" s="238" t="n"/>
      <c r="BB45" s="236" t="n"/>
      <c r="BC45" s="236" t="n"/>
      <c r="BD45" s="236" t="n"/>
      <c r="BE45" s="236" t="n"/>
      <c r="BF45" s="543" t="inlineStr">
        <is>
          <t>Documento controlado por el Sistema de Gestión de la Calidad
Asegúrese que corresponde a la última versión consultando el Portal Institucional</t>
        </is>
      </c>
      <c r="BT45" s="241" t="n"/>
      <c r="BU45" s="241" t="n"/>
      <c r="BV45" s="241" t="n"/>
      <c r="BW45" s="241" t="n"/>
      <c r="BX45" s="241" t="n"/>
      <c r="BY45" s="241" t="n"/>
      <c r="BZ45" s="241" t="n"/>
      <c r="CA45" s="241" t="n"/>
      <c r="CB45" s="241" t="n"/>
      <c r="CC45" s="241" t="n"/>
      <c r="CD45" s="241" t="n"/>
      <c r="CE45" s="241" t="n"/>
      <c r="CF45" s="241" t="n"/>
      <c r="CG45" s="241" t="n"/>
      <c r="CH45" s="241" t="n"/>
    </row>
    <row r="46">
      <c r="A46" s="235" t="n"/>
      <c r="B46" s="235" t="n"/>
      <c r="C46" s="235" t="n"/>
      <c r="D46" s="450" t="n"/>
      <c r="E46" s="236" t="n"/>
      <c r="F46" s="236" t="n"/>
      <c r="G46" s="236" t="n"/>
      <c r="H46" s="236" t="n"/>
      <c r="I46" s="98" t="n"/>
      <c r="J46" s="236" t="n"/>
      <c r="K46" s="98" t="n"/>
      <c r="L46" s="98" t="n"/>
      <c r="M46" s="98" t="n"/>
      <c r="N46" s="98" t="n"/>
      <c r="O46" s="98" t="n"/>
      <c r="P46" s="237" t="n"/>
      <c r="Q46" s="236" t="n"/>
      <c r="R46" s="236" t="n"/>
      <c r="S46" s="236" t="n"/>
      <c r="T46" s="236" t="n"/>
      <c r="U46" s="98" t="n"/>
      <c r="V46" s="98" t="n"/>
      <c r="W46" s="98" t="n"/>
      <c r="X46" s="236" t="n"/>
      <c r="Y46" s="160" t="n"/>
      <c r="Z46" s="236" t="n"/>
      <c r="AA46" s="236" t="n"/>
      <c r="AB46" s="236" t="n"/>
      <c r="AC46" s="238" t="n"/>
      <c r="AD46" s="238" t="n"/>
      <c r="AE46" s="238" t="n"/>
      <c r="AF46" s="238" t="n"/>
      <c r="AG46" s="238" t="n"/>
      <c r="AH46" s="238" t="n"/>
      <c r="AI46" s="238" t="n"/>
      <c r="AJ46" s="238" t="n"/>
      <c r="AK46" s="238" t="n"/>
      <c r="AL46" s="238" t="n"/>
      <c r="AM46" s="238" t="n"/>
      <c r="AN46" s="238" t="n"/>
      <c r="AO46" s="238" t="n"/>
      <c r="AP46" s="238" t="n"/>
      <c r="AQ46" s="238" t="n"/>
      <c r="AR46" s="238" t="n"/>
      <c r="AS46" s="238" t="n"/>
      <c r="AT46" s="238" t="n"/>
      <c r="AU46" s="238" t="n"/>
      <c r="AV46" s="238" t="n"/>
      <c r="AW46" s="238" t="n"/>
      <c r="AX46" s="238" t="n"/>
      <c r="AY46" s="238" t="n"/>
      <c r="AZ46" s="238" t="n"/>
      <c r="BA46" s="238" t="n"/>
      <c r="BB46" s="236" t="n"/>
      <c r="BC46" s="236" t="n"/>
      <c r="BD46" s="236" t="n"/>
      <c r="BE46" s="236" t="n"/>
      <c r="BF46" s="239" t="n"/>
      <c r="BG46" s="240" t="n"/>
      <c r="BH46" s="236" t="n"/>
      <c r="BI46" s="240" t="n"/>
      <c r="BJ46" s="236" t="n"/>
      <c r="BK46" s="240" t="n"/>
      <c r="BL46" s="236" t="n"/>
      <c r="BM46" s="240" t="n"/>
      <c r="BN46" s="236" t="n"/>
      <c r="BO46" s="240" t="n"/>
      <c r="BP46" s="236" t="n"/>
      <c r="BQ46" s="240" t="n"/>
      <c r="BR46" s="236" t="n"/>
      <c r="BS46" s="241" t="n"/>
      <c r="BT46" s="241" t="n"/>
      <c r="BU46" s="241" t="n"/>
      <c r="BV46" s="241" t="n"/>
      <c r="BW46" s="241" t="n"/>
      <c r="BX46" s="241" t="n"/>
      <c r="BY46" s="241" t="n"/>
      <c r="BZ46" s="241" t="n"/>
      <c r="CA46" s="241" t="n"/>
      <c r="CB46" s="241" t="n"/>
      <c r="CC46" s="241" t="n"/>
      <c r="CD46" s="241" t="n"/>
      <c r="CE46" s="241" t="n"/>
      <c r="CF46" s="241" t="n"/>
      <c r="CG46" s="241" t="n"/>
      <c r="CH46" s="241" t="n"/>
    </row>
    <row r="47">
      <c r="A47" s="235" t="n"/>
      <c r="B47" s="235" t="n"/>
      <c r="C47" s="235" t="n"/>
      <c r="D47" s="450" t="n"/>
      <c r="E47" s="236" t="n"/>
      <c r="F47" s="236" t="n"/>
      <c r="G47" s="236" t="n"/>
      <c r="H47" s="236" t="n"/>
      <c r="I47" s="98" t="n"/>
      <c r="J47" s="236" t="n"/>
      <c r="K47" s="98" t="n"/>
      <c r="L47" s="98" t="n"/>
      <c r="M47" s="98" t="n"/>
      <c r="N47" s="98" t="n"/>
      <c r="O47" s="98" t="n"/>
      <c r="P47" s="237" t="n"/>
      <c r="Q47" s="236" t="n"/>
      <c r="R47" s="236" t="n"/>
      <c r="S47" s="236" t="n"/>
      <c r="T47" s="236" t="n"/>
      <c r="U47" s="98" t="n"/>
      <c r="V47" s="98" t="n"/>
      <c r="W47" s="98" t="n"/>
      <c r="X47" s="236" t="n"/>
      <c r="Y47" s="160" t="n"/>
      <c r="Z47" s="236" t="n"/>
      <c r="AA47" s="236" t="n"/>
      <c r="AB47" s="236" t="n"/>
      <c r="AC47" s="238" t="n"/>
      <c r="AD47" s="238" t="n"/>
      <c r="AE47" s="238" t="n"/>
      <c r="AF47" s="238" t="n"/>
      <c r="AG47" s="238" t="n"/>
      <c r="AH47" s="238" t="n"/>
      <c r="AI47" s="238" t="n"/>
      <c r="AJ47" s="238" t="n"/>
      <c r="AK47" s="238" t="n"/>
      <c r="AL47" s="238" t="n"/>
      <c r="AM47" s="238" t="n"/>
      <c r="AN47" s="238" t="n"/>
      <c r="AO47" s="238" t="n"/>
      <c r="AP47" s="238" t="n"/>
      <c r="AQ47" s="238" t="n"/>
      <c r="AR47" s="238" t="n"/>
      <c r="AS47" s="238" t="n"/>
      <c r="AT47" s="238" t="n"/>
      <c r="AU47" s="238" t="n"/>
      <c r="AV47" s="238" t="n"/>
      <c r="AW47" s="238" t="n"/>
      <c r="AX47" s="238" t="n"/>
      <c r="AY47" s="238" t="n"/>
      <c r="AZ47" s="238" t="n"/>
      <c r="BA47" s="238" t="n"/>
      <c r="BB47" s="236" t="n"/>
      <c r="BC47" s="236" t="n"/>
      <c r="BD47" s="236" t="n"/>
      <c r="BE47" s="236" t="n"/>
      <c r="BF47" s="239" t="n"/>
      <c r="BG47" s="240" t="n"/>
      <c r="BH47" s="236" t="n"/>
      <c r="BI47" s="240" t="n"/>
      <c r="BJ47" s="236" t="n"/>
      <c r="BK47" s="240" t="n"/>
      <c r="BL47" s="236" t="n"/>
      <c r="BM47" s="240" t="n"/>
      <c r="BN47" s="236" t="n"/>
      <c r="BO47" s="240" t="n"/>
      <c r="BP47" s="236" t="n"/>
      <c r="BQ47" s="240" t="n"/>
      <c r="BR47" s="236" t="n"/>
      <c r="BS47" s="241" t="n"/>
      <c r="BT47" s="241" t="n"/>
      <c r="BU47" s="241" t="n"/>
      <c r="BV47" s="241" t="n"/>
      <c r="BW47" s="241" t="n"/>
      <c r="BX47" s="241" t="n"/>
      <c r="BY47" s="241" t="n"/>
      <c r="BZ47" s="241" t="n"/>
      <c r="CA47" s="241" t="n"/>
      <c r="CB47" s="241" t="n"/>
      <c r="CC47" s="241" t="n"/>
      <c r="CD47" s="241" t="n"/>
      <c r="CE47" s="241" t="n"/>
      <c r="CF47" s="241" t="n"/>
      <c r="CG47" s="241" t="n"/>
      <c r="CH47" s="241" t="n"/>
    </row>
    <row r="48">
      <c r="A48" s="235" t="n"/>
      <c r="B48" s="235" t="n"/>
      <c r="C48" s="235" t="n"/>
      <c r="D48" s="450" t="n"/>
      <c r="E48" s="236" t="n"/>
      <c r="F48" s="236" t="n"/>
      <c r="G48" s="236" t="n"/>
      <c r="H48" s="236" t="n"/>
      <c r="I48" s="98" t="n"/>
      <c r="J48" s="236" t="n"/>
      <c r="K48" s="98" t="n"/>
      <c r="L48" s="98" t="n"/>
      <c r="M48" s="98" t="n"/>
      <c r="N48" s="98" t="n"/>
      <c r="O48" s="98" t="n"/>
      <c r="P48" s="237" t="n"/>
      <c r="Q48" s="236" t="n"/>
      <c r="R48" s="236" t="n"/>
      <c r="S48" s="236" t="n"/>
      <c r="T48" s="236" t="n"/>
      <c r="U48" s="98" t="n"/>
      <c r="V48" s="98" t="n"/>
      <c r="W48" s="98" t="n"/>
      <c r="X48" s="236" t="n"/>
      <c r="Y48" s="160" t="n"/>
      <c r="Z48" s="236" t="n"/>
      <c r="AA48" s="236" t="n"/>
      <c r="AB48" s="236" t="n"/>
      <c r="AC48" s="238" t="n"/>
      <c r="AD48" s="238" t="n"/>
      <c r="AE48" s="238" t="n"/>
      <c r="AF48" s="238" t="n"/>
      <c r="AG48" s="238" t="n"/>
      <c r="AH48" s="238" t="n"/>
      <c r="AI48" s="238" t="n"/>
      <c r="AJ48" s="238" t="n"/>
      <c r="AK48" s="238" t="n"/>
      <c r="AL48" s="238" t="n"/>
      <c r="AM48" s="238" t="n"/>
      <c r="AN48" s="238" t="n"/>
      <c r="AO48" s="238" t="n"/>
      <c r="AP48" s="238" t="n"/>
      <c r="AQ48" s="238" t="n"/>
      <c r="AR48" s="238" t="n"/>
      <c r="AS48" s="238" t="n"/>
      <c r="AT48" s="238" t="n"/>
      <c r="AU48" s="238" t="n"/>
      <c r="AV48" s="238" t="n"/>
      <c r="AW48" s="238" t="n"/>
      <c r="AX48" s="238" t="n"/>
      <c r="AY48" s="238" t="n"/>
      <c r="AZ48" s="238" t="n"/>
      <c r="BA48" s="238" t="n"/>
      <c r="BB48" s="236" t="n"/>
      <c r="BC48" s="236" t="n"/>
      <c r="BD48" s="236" t="n"/>
      <c r="BE48" s="236" t="n"/>
      <c r="BF48" s="239" t="n"/>
      <c r="BG48" s="240" t="n"/>
      <c r="BH48" s="236" t="n"/>
      <c r="BI48" s="240" t="n"/>
      <c r="BJ48" s="236" t="n"/>
      <c r="BK48" s="240" t="n"/>
      <c r="BL48" s="236" t="n"/>
      <c r="BM48" s="240" t="n"/>
      <c r="BN48" s="236" t="n"/>
      <c r="BO48" s="240" t="n"/>
      <c r="BP48" s="236" t="n"/>
      <c r="BQ48" s="240" t="n"/>
      <c r="BR48" s="236" t="n"/>
      <c r="BS48" s="241" t="n"/>
      <c r="BT48" s="241" t="n"/>
      <c r="BU48" s="241" t="n"/>
      <c r="BV48" s="241" t="n"/>
      <c r="BW48" s="241" t="n"/>
      <c r="BX48" s="241" t="n"/>
      <c r="BY48" s="241" t="n"/>
      <c r="BZ48" s="241" t="n"/>
      <c r="CA48" s="241" t="n"/>
      <c r="CB48" s="241" t="n"/>
      <c r="CC48" s="241" t="n"/>
      <c r="CD48" s="241" t="n"/>
      <c r="CE48" s="241" t="n"/>
      <c r="CF48" s="241" t="n"/>
      <c r="CG48" s="241" t="n"/>
      <c r="CH48" s="241" t="n"/>
    </row>
    <row r="49">
      <c r="A49" s="235" t="n"/>
      <c r="B49" s="235" t="n"/>
      <c r="C49" s="235" t="n"/>
      <c r="D49" s="450" t="n"/>
      <c r="E49" s="236" t="n"/>
      <c r="F49" s="236" t="n"/>
      <c r="G49" s="236" t="n"/>
      <c r="H49" s="236" t="n"/>
      <c r="I49" s="98" t="n"/>
      <c r="J49" s="236" t="n"/>
      <c r="K49" s="98" t="n"/>
      <c r="L49" s="98" t="n"/>
      <c r="M49" s="98" t="n"/>
      <c r="N49" s="98" t="n"/>
      <c r="O49" s="98" t="n"/>
      <c r="P49" s="237" t="n"/>
      <c r="Q49" s="236" t="n"/>
      <c r="R49" s="236" t="n"/>
      <c r="S49" s="236" t="n"/>
      <c r="T49" s="236" t="n"/>
      <c r="U49" s="98" t="n"/>
      <c r="V49" s="98" t="n"/>
      <c r="W49" s="98" t="n"/>
      <c r="X49" s="236" t="n"/>
      <c r="Y49" s="160" t="n"/>
      <c r="Z49" s="236" t="n"/>
      <c r="AA49" s="236" t="n"/>
      <c r="AB49" s="236" t="n"/>
      <c r="AC49" s="238" t="n"/>
      <c r="AD49" s="238" t="n"/>
      <c r="AE49" s="238" t="n"/>
      <c r="AF49" s="238" t="n"/>
      <c r="AG49" s="238" t="n"/>
      <c r="AH49" s="238" t="n"/>
      <c r="AI49" s="238" t="n"/>
      <c r="AJ49" s="238" t="n"/>
      <c r="AK49" s="238" t="n"/>
      <c r="AL49" s="238" t="n"/>
      <c r="AM49" s="238" t="n"/>
      <c r="AN49" s="238" t="n"/>
      <c r="AO49" s="238" t="n"/>
      <c r="AP49" s="238" t="n"/>
      <c r="AQ49" s="238" t="n"/>
      <c r="AR49" s="238" t="n"/>
      <c r="AS49" s="238" t="n"/>
      <c r="AT49" s="238" t="n"/>
      <c r="AU49" s="238" t="n"/>
      <c r="AV49" s="238" t="n"/>
      <c r="AW49" s="238" t="n"/>
      <c r="AX49" s="238" t="n"/>
      <c r="AY49" s="238" t="n"/>
      <c r="AZ49" s="238" t="n"/>
      <c r="BA49" s="238" t="n"/>
      <c r="BB49" s="236" t="n"/>
      <c r="BC49" s="236" t="n"/>
      <c r="BD49" s="236" t="n"/>
      <c r="BE49" s="236" t="n"/>
      <c r="BF49" s="239" t="n"/>
      <c r="BG49" s="240" t="n"/>
      <c r="BH49" s="236" t="n"/>
      <c r="BI49" s="240" t="n"/>
      <c r="BJ49" s="236" t="n"/>
      <c r="BK49" s="240" t="n"/>
      <c r="BL49" s="236" t="n"/>
      <c r="BM49" s="240" t="n"/>
      <c r="BN49" s="236" t="n"/>
      <c r="BO49" s="240" t="n"/>
      <c r="BP49" s="236" t="n"/>
      <c r="BQ49" s="240" t="n"/>
      <c r="BR49" s="236" t="n"/>
      <c r="BS49" s="241" t="n"/>
      <c r="BT49" s="241" t="n"/>
      <c r="BU49" s="241" t="n"/>
      <c r="BV49" s="241" t="n"/>
      <c r="BW49" s="241" t="n"/>
      <c r="BX49" s="241" t="n"/>
      <c r="BY49" s="241" t="n"/>
      <c r="BZ49" s="241" t="n"/>
      <c r="CA49" s="241" t="n"/>
      <c r="CB49" s="241" t="n"/>
      <c r="CC49" s="241" t="n"/>
      <c r="CD49" s="241" t="n"/>
      <c r="CE49" s="241" t="n"/>
      <c r="CF49" s="241" t="n"/>
      <c r="CG49" s="241" t="n"/>
      <c r="CH49" s="241" t="n"/>
    </row>
  </sheetData>
  <sheetProtection selectLockedCells="0" selectUnlockedCells="0" algorithmName="SHA-512" sheet="1" objects="1" insertRows="1" insertHyperlinks="1" autoFilter="1" scenarios="1" formatColumns="1" deleteColumns="1" insertColumns="1" pivotTables="1" deleteRows="1" formatCells="1" saltValue="wDlxao4KfYTeg0v5hXqBCg==" formatRows="1" sort="1" spinCount="100000" hashValue="BRQtsOqpJ1sl6+H2e0BGsT6fADWdQvFxA4Gxz+m9Lk4pjgfQ7M3t60qJgNMJVD53pHA3fKNIRRLFXOiyI6I4mQ=="/>
  <mergeCells count="290">
    <mergeCell ref="K31:K35"/>
    <mergeCell ref="CC36:CC40"/>
    <mergeCell ref="M31:M35"/>
    <mergeCell ref="CG4:CH4"/>
    <mergeCell ref="M8:M17"/>
    <mergeCell ref="BE8:BE17"/>
    <mergeCell ref="BM31:BM35"/>
    <mergeCell ref="J26:J30"/>
    <mergeCell ref="BB26:BB30"/>
    <mergeCell ref="I21:I25"/>
    <mergeCell ref="BO8:BO17"/>
    <mergeCell ref="L26:L30"/>
    <mergeCell ref="CF18:CF20"/>
    <mergeCell ref="BQ8:BQ17"/>
    <mergeCell ref="BY31:BY35"/>
    <mergeCell ref="BL26:BL30"/>
    <mergeCell ref="BN26:BN30"/>
    <mergeCell ref="J8:J17"/>
    <mergeCell ref="CF26:CF30"/>
    <mergeCell ref="CA8:CA17"/>
    <mergeCell ref="CC8:CC17"/>
    <mergeCell ref="BN8:BN17"/>
    <mergeCell ref="O21:O25"/>
    <mergeCell ref="CC31:CC35"/>
    <mergeCell ref="CE31:CE35"/>
    <mergeCell ref="BV18:BV20"/>
    <mergeCell ref="CG31:CG35"/>
    <mergeCell ref="BX18:BX20"/>
    <mergeCell ref="CC21:CC25"/>
    <mergeCell ref="CE21:CE25"/>
    <mergeCell ref="L36:L40"/>
    <mergeCell ref="N36:N40"/>
    <mergeCell ref="BN36:BN40"/>
    <mergeCell ref="BE18:BE20"/>
    <mergeCell ref="BC31:BC35"/>
    <mergeCell ref="BP36:BP40"/>
    <mergeCell ref="BG18:BG20"/>
    <mergeCell ref="BZ36:BZ40"/>
    <mergeCell ref="BO31:BO35"/>
    <mergeCell ref="CB36:CB40"/>
    <mergeCell ref="BS18:BS20"/>
    <mergeCell ref="BB8:BB17"/>
    <mergeCell ref="CD36:CD40"/>
    <mergeCell ref="X6:AQ6"/>
    <mergeCell ref="BU18:BU20"/>
    <mergeCell ref="BK21:BK25"/>
    <mergeCell ref="BM21:BM25"/>
    <mergeCell ref="D31:D35"/>
    <mergeCell ref="F8:F17"/>
    <mergeCell ref="BF8:BF17"/>
    <mergeCell ref="CG18:CG20"/>
    <mergeCell ref="P31:P35"/>
    <mergeCell ref="CH36:CH40"/>
    <mergeCell ref="BY18:BY20"/>
    <mergeCell ref="BH8:BH17"/>
    <mergeCell ref="BE26:BE30"/>
    <mergeCell ref="BC26:BC30"/>
    <mergeCell ref="BR31:BR35"/>
    <mergeCell ref="BI18:BI20"/>
    <mergeCell ref="BJ8:BJ17"/>
    <mergeCell ref="N21:N25"/>
    <mergeCell ref="BY26:BY30"/>
    <mergeCell ref="BT8:BT17"/>
    <mergeCell ref="P21:P25"/>
    <mergeCell ref="BQ26:BQ30"/>
    <mergeCell ref="BV8:BV17"/>
    <mergeCell ref="BP21:BP25"/>
    <mergeCell ref="BS26:BS30"/>
    <mergeCell ref="O8:O17"/>
    <mergeCell ref="E14:E15"/>
    <mergeCell ref="F26:F30"/>
    <mergeCell ref="BX31:BX35"/>
    <mergeCell ref="BG6:CH6"/>
    <mergeCell ref="N7:O7"/>
    <mergeCell ref="CH31:CH35"/>
    <mergeCell ref="BV21:BV25"/>
    <mergeCell ref="BW8:BW17"/>
    <mergeCell ref="CF21:CF25"/>
    <mergeCell ref="CH21:CH25"/>
    <mergeCell ref="BG36:BG40"/>
    <mergeCell ref="P18:P20"/>
    <mergeCell ref="BI36:BI40"/>
    <mergeCell ref="H18:H20"/>
    <mergeCell ref="J18:J20"/>
    <mergeCell ref="BS36:BS40"/>
    <mergeCell ref="BJ18:BJ20"/>
    <mergeCell ref="BX26:BX30"/>
    <mergeCell ref="BU36:BU40"/>
    <mergeCell ref="BL18:BL20"/>
    <mergeCell ref="BZ26:BZ30"/>
    <mergeCell ref="CD18:CD20"/>
    <mergeCell ref="CE36:CE40"/>
    <mergeCell ref="BD21:BD25"/>
    <mergeCell ref="BG8:BG17"/>
    <mergeCell ref="BF21:BF25"/>
    <mergeCell ref="G31:G35"/>
    <mergeCell ref="BD8:BD17"/>
    <mergeCell ref="K18:K20"/>
    <mergeCell ref="I31:I35"/>
    <mergeCell ref="N26:N30"/>
    <mergeCell ref="CH18:CH20"/>
    <mergeCell ref="BI31:BI35"/>
    <mergeCell ref="P26:P30"/>
    <mergeCell ref="BK31:BK35"/>
    <mergeCell ref="H26:H30"/>
    <mergeCell ref="G21:G25"/>
    <mergeCell ref="BM8:BM17"/>
    <mergeCell ref="BU31:BU35"/>
    <mergeCell ref="BG21:BG25"/>
    <mergeCell ref="BH26:BH30"/>
    <mergeCell ref="BW31:BW35"/>
    <mergeCell ref="P8:P17"/>
    <mergeCell ref="CG8:CG17"/>
    <mergeCell ref="CB26:CB30"/>
    <mergeCell ref="BI21:BI25"/>
    <mergeCell ref="BY8:BY17"/>
    <mergeCell ref="BJ26:BJ30"/>
    <mergeCell ref="CE8:CE17"/>
    <mergeCell ref="D21:D25"/>
    <mergeCell ref="CG1:CH1"/>
    <mergeCell ref="BU21:BU25"/>
    <mergeCell ref="BW21:BW25"/>
    <mergeCell ref="L8:L17"/>
    <mergeCell ref="K21:K25"/>
    <mergeCell ref="I26:I30"/>
    <mergeCell ref="CA31:CA35"/>
    <mergeCell ref="BF36:BF40"/>
    <mergeCell ref="K26:K30"/>
    <mergeCell ref="BP8:BP17"/>
    <mergeCell ref="CH26:CH30"/>
    <mergeCell ref="BK26:BK30"/>
    <mergeCell ref="BM26:BM30"/>
    <mergeCell ref="I8:I17"/>
    <mergeCell ref="BY21:BY25"/>
    <mergeCell ref="K8:K17"/>
    <mergeCell ref="CA21:CA25"/>
    <mergeCell ref="CB8:CB17"/>
    <mergeCell ref="CD8:CD17"/>
    <mergeCell ref="H36:H40"/>
    <mergeCell ref="J36:J40"/>
    <mergeCell ref="BJ36:BJ40"/>
    <mergeCell ref="O26:O30"/>
    <mergeCell ref="BL36:BL40"/>
    <mergeCell ref="BC18:BC20"/>
    <mergeCell ref="M18:M20"/>
    <mergeCell ref="BV36:BV40"/>
    <mergeCell ref="BW18:BW20"/>
    <mergeCell ref="BX36:BX40"/>
    <mergeCell ref="BO18:BO20"/>
    <mergeCell ref="CF8:CF17"/>
    <mergeCell ref="CH8:CH17"/>
    <mergeCell ref="CC26:CC30"/>
    <mergeCell ref="BQ18:BQ20"/>
    <mergeCell ref="CE26:CE30"/>
    <mergeCell ref="M36:M40"/>
    <mergeCell ref="D18:D20"/>
    <mergeCell ref="J31:J35"/>
    <mergeCell ref="BB31:BB35"/>
    <mergeCell ref="L31:L35"/>
    <mergeCell ref="BI8:BI17"/>
    <mergeCell ref="N31:N35"/>
    <mergeCell ref="BN31:BN35"/>
    <mergeCell ref="CG3:CH3"/>
    <mergeCell ref="BP31:BP35"/>
    <mergeCell ref="BB21:BB25"/>
    <mergeCell ref="BU26:BU30"/>
    <mergeCell ref="J21:J25"/>
    <mergeCell ref="L21:L25"/>
    <mergeCell ref="BW26:BW30"/>
    <mergeCell ref="BZ31:BZ35"/>
    <mergeCell ref="BL21:BL25"/>
    <mergeCell ref="BR8:BR17"/>
    <mergeCell ref="CB31:CB35"/>
    <mergeCell ref="BN21:BN25"/>
    <mergeCell ref="B1:B4"/>
    <mergeCell ref="BF45:BS45"/>
    <mergeCell ref="BX21:BX25"/>
    <mergeCell ref="BT31:BT35"/>
    <mergeCell ref="CG36:CG40"/>
    <mergeCell ref="D26:D30"/>
    <mergeCell ref="BD26:BD30"/>
    <mergeCell ref="BF26:BF30"/>
    <mergeCell ref="BS8:BS17"/>
    <mergeCell ref="BB18:BB20"/>
    <mergeCell ref="BR21:BR25"/>
    <mergeCell ref="BP26:BP30"/>
    <mergeCell ref="BD18:BD20"/>
    <mergeCell ref="BU8:BU17"/>
    <mergeCell ref="BR26:BR30"/>
    <mergeCell ref="N8:N17"/>
    <mergeCell ref="CD21:CD25"/>
    <mergeCell ref="BC36:BC40"/>
    <mergeCell ref="BE36:BE40"/>
    <mergeCell ref="U6:W6"/>
    <mergeCell ref="O36:O40"/>
    <mergeCell ref="K7:L7"/>
    <mergeCell ref="BO36:BO40"/>
    <mergeCell ref="BF18:BF20"/>
    <mergeCell ref="F18:F20"/>
    <mergeCell ref="CD26:CD30"/>
    <mergeCell ref="BH18:BH20"/>
    <mergeCell ref="BQ36:BQ40"/>
    <mergeCell ref="BV26:BV30"/>
    <mergeCell ref="BZ18:BZ20"/>
    <mergeCell ref="BT26:BT30"/>
    <mergeCell ref="CB18:CB20"/>
    <mergeCell ref="BR18:BR20"/>
    <mergeCell ref="BC8:BC17"/>
    <mergeCell ref="D8:D17"/>
    <mergeCell ref="BT18:BT20"/>
    <mergeCell ref="D36:D40"/>
    <mergeCell ref="CG21:CG25"/>
    <mergeCell ref="F36:F40"/>
    <mergeCell ref="P36:P40"/>
    <mergeCell ref="G18:G20"/>
    <mergeCell ref="I18:I20"/>
    <mergeCell ref="BE31:BE35"/>
    <mergeCell ref="BR36:BR40"/>
    <mergeCell ref="O31:O35"/>
    <mergeCell ref="BG31:BG35"/>
    <mergeCell ref="D41:CD44"/>
    <mergeCell ref="BK18:BK20"/>
    <mergeCell ref="BQ31:BQ35"/>
    <mergeCell ref="BC21:BC25"/>
    <mergeCell ref="BS31:BS35"/>
    <mergeCell ref="CF36:CF40"/>
    <mergeCell ref="BE21:BE25"/>
    <mergeCell ref="M21:M25"/>
    <mergeCell ref="BO21:BO25"/>
    <mergeCell ref="BQ21:BQ25"/>
    <mergeCell ref="F31:F35"/>
    <mergeCell ref="BS21:BS25"/>
    <mergeCell ref="F2:CF2"/>
    <mergeCell ref="M26:M30"/>
    <mergeCell ref="H8:H17"/>
    <mergeCell ref="D6:H6"/>
    <mergeCell ref="BB36:BB40"/>
    <mergeCell ref="CA18:CA20"/>
    <mergeCell ref="G26:G30"/>
    <mergeCell ref="BL8:BL17"/>
    <mergeCell ref="BG26:BG30"/>
    <mergeCell ref="BD36:BD40"/>
    <mergeCell ref="BI26:BI30"/>
    <mergeCell ref="CC18:CC20"/>
    <mergeCell ref="G8:G17"/>
    <mergeCell ref="BX8:BX17"/>
    <mergeCell ref="CG2:CH2"/>
    <mergeCell ref="BZ8:BZ17"/>
    <mergeCell ref="O18:O20"/>
    <mergeCell ref="BH36:BH40"/>
    <mergeCell ref="BO26:BO30"/>
    <mergeCell ref="F3:CF4"/>
    <mergeCell ref="CG26:CG30"/>
    <mergeCell ref="BT36:BT40"/>
    <mergeCell ref="BD31:BD35"/>
    <mergeCell ref="BM18:BM20"/>
    <mergeCell ref="CA26:CA30"/>
    <mergeCell ref="BF31:BF35"/>
    <mergeCell ref="BZ21:BZ25"/>
    <mergeCell ref="D1:E4"/>
    <mergeCell ref="CE18:CE20"/>
    <mergeCell ref="G36:G40"/>
    <mergeCell ref="BB6:BF6"/>
    <mergeCell ref="F1:CF1"/>
    <mergeCell ref="I36:I40"/>
    <mergeCell ref="K36:K40"/>
    <mergeCell ref="BK36:BK40"/>
    <mergeCell ref="H31:H35"/>
    <mergeCell ref="BM36:BM40"/>
    <mergeCell ref="L18:L20"/>
    <mergeCell ref="I6:T6"/>
    <mergeCell ref="BH31:BH35"/>
    <mergeCell ref="N18:N20"/>
    <mergeCell ref="BJ31:BJ35"/>
    <mergeCell ref="BW36:BW40"/>
    <mergeCell ref="BN18:BN20"/>
    <mergeCell ref="BL31:BL35"/>
    <mergeCell ref="BY36:BY40"/>
    <mergeCell ref="BP18:BP20"/>
    <mergeCell ref="CD31:CD35"/>
    <mergeCell ref="H21:H25"/>
    <mergeCell ref="F21:F25"/>
    <mergeCell ref="CF31:CF35"/>
    <mergeCell ref="BV31:BV35"/>
    <mergeCell ref="BH21:BH25"/>
    <mergeCell ref="BK8:BK17"/>
    <mergeCell ref="BJ21:BJ25"/>
    <mergeCell ref="CB21:CB25"/>
    <mergeCell ref="BT21:BT25"/>
    <mergeCell ref="CA36:CA40"/>
  </mergeCells>
  <conditionalFormatting sqref="K18:K20">
    <cfRule type="cellIs" priority="1278" operator="equal" dxfId="2">
      <formula>"Muy Alta"</formula>
    </cfRule>
    <cfRule type="cellIs" priority="1279" operator="equal" dxfId="39">
      <formula>"Alta"</formula>
    </cfRule>
    <cfRule type="cellIs" priority="1280" operator="equal" dxfId="1">
      <formula>"Media"</formula>
    </cfRule>
    <cfRule type="cellIs" priority="1281" operator="equal" dxfId="0">
      <formula>"Baja"</formula>
    </cfRule>
    <cfRule type="cellIs" priority="1282" operator="equal" dxfId="69">
      <formula>"Muy Baja"</formula>
    </cfRule>
  </conditionalFormatting>
  <conditionalFormatting sqref="N18:N20">
    <cfRule type="cellIs" priority="1273" operator="equal" dxfId="2">
      <formula>"Catastrófico"</formula>
    </cfRule>
    <cfRule type="cellIs" priority="1274" operator="equal" dxfId="39">
      <formula>"Mayor"</formula>
    </cfRule>
    <cfRule type="cellIs" priority="1275" operator="equal" dxfId="1">
      <formula>"Moderado"</formula>
    </cfRule>
    <cfRule type="cellIs" priority="1276" operator="equal" dxfId="0">
      <formula>"Menor"</formula>
    </cfRule>
    <cfRule type="cellIs" priority="1277" operator="equal" dxfId="69">
      <formula>"Leve"</formula>
    </cfRule>
  </conditionalFormatting>
  <conditionalFormatting sqref="P18:P20 AC18:AC20">
    <cfRule type="cellIs" priority="1269" operator="equal" dxfId="2">
      <formula>"EXTREMO"</formula>
    </cfRule>
    <cfRule type="cellIs" priority="1270" operator="equal" dxfId="47">
      <formula>"ALTO"</formula>
    </cfRule>
    <cfRule type="cellIs" priority="1271" operator="equal" dxfId="1">
      <formula>"MODERADO"</formula>
    </cfRule>
    <cfRule type="cellIs" priority="1272" operator="equal" dxfId="0">
      <formula>"BAJO"</formula>
    </cfRule>
  </conditionalFormatting>
  <conditionalFormatting sqref="Z18:Z20">
    <cfRule type="cellIs" priority="1265" operator="equal" dxfId="2">
      <formula>"MUY ALTA"</formula>
    </cfRule>
    <cfRule type="cellIs" priority="1266" operator="equal" dxfId="39">
      <formula>"ALTA"</formula>
    </cfRule>
    <cfRule type="cellIs" priority="1267" operator="equal" dxfId="0">
      <formula>"BAJA"</formula>
    </cfRule>
    <cfRule type="cellIs" priority="1268" operator="equal" dxfId="69">
      <formula>"MUY BAJA"</formula>
    </cfRule>
    <cfRule type="cellIs" priority="1246" operator="equal" dxfId="1">
      <formula>"MEDIA"</formula>
    </cfRule>
  </conditionalFormatting>
  <conditionalFormatting sqref="AB18:AB20">
    <cfRule type="cellIs" priority="1260" operator="equal" dxfId="2">
      <formula>"CATASTRÓFICO"</formula>
    </cfRule>
    <cfRule type="cellIs" priority="1261" operator="equal" dxfId="39">
      <formula>"MAYOR"</formula>
    </cfRule>
    <cfRule type="cellIs" priority="1262" operator="equal" dxfId="1">
      <formula>"MODERADO"</formula>
    </cfRule>
    <cfRule type="cellIs" priority="1263" operator="equal" dxfId="0">
      <formula>"MENOR"</formula>
    </cfRule>
    <cfRule type="cellIs" priority="1264" operator="equal" dxfId="69">
      <formula>"LEVE"</formula>
    </cfRule>
  </conditionalFormatting>
  <conditionalFormatting sqref="BC18:BC20">
    <cfRule type="cellIs" priority="1251" operator="equal" dxfId="2">
      <formula>"MUY ALTA"</formula>
    </cfRule>
    <cfRule type="cellIs" priority="1252" operator="equal" dxfId="39">
      <formula>"ALTA"</formula>
    </cfRule>
    <cfRule type="cellIs" priority="1253" operator="equal" dxfId="1">
      <formula>"MEDIA"</formula>
    </cfRule>
    <cfRule type="cellIs" priority="1254" operator="equal" dxfId="0">
      <formula>"BAJA"</formula>
    </cfRule>
    <cfRule type="cellIs" priority="1255" operator="equal" dxfId="69">
      <formula>"MUY BAJA"</formula>
    </cfRule>
  </conditionalFormatting>
  <conditionalFormatting sqref="BE18:BE20">
    <cfRule type="cellIs" priority="1247" operator="equal" dxfId="2">
      <formula>"CATASTRÓFICO"</formula>
    </cfRule>
    <cfRule type="cellIs" priority="1248" operator="equal" dxfId="39">
      <formula>"MAYOR"</formula>
    </cfRule>
    <cfRule type="cellIs" priority="1249" operator="equal" dxfId="1">
      <formula>"MODERADO"</formula>
    </cfRule>
    <cfRule type="cellIs" priority="1250" operator="equal" dxfId="0">
      <formula>"MENOR"</formula>
    </cfRule>
    <cfRule type="cellIs" priority="1245" operator="equal" dxfId="69">
      <formula>"LEVE"</formula>
    </cfRule>
  </conditionalFormatting>
  <conditionalFormatting sqref="BF8:BF9">
    <cfRule type="cellIs" priority="653" operator="equal" dxfId="2">
      <formula>"EXTREMO"</formula>
    </cfRule>
    <cfRule type="cellIs" priority="654" operator="equal" dxfId="3">
      <formula>"ALTO"</formula>
    </cfRule>
    <cfRule type="cellIs" priority="655" operator="equal" dxfId="1">
      <formula>"MODERADO"</formula>
    </cfRule>
    <cfRule type="cellIs" priority="656" operator="equal" dxfId="0">
      <formula>"BAJO"</formula>
    </cfRule>
  </conditionalFormatting>
  <conditionalFormatting sqref="K8:K9">
    <cfRule type="cellIs" priority="648" operator="equal" dxfId="2">
      <formula>"Muy Alta"</formula>
    </cfRule>
    <cfRule type="cellIs" priority="649" operator="equal" dxfId="39">
      <formula>"Alta"</formula>
    </cfRule>
    <cfRule type="cellIs" priority="650" operator="equal" dxfId="1">
      <formula>"Media"</formula>
    </cfRule>
    <cfRule type="cellIs" priority="651" operator="equal" dxfId="0">
      <formula>"Baja"</formula>
    </cfRule>
    <cfRule type="cellIs" priority="652" operator="equal" dxfId="69">
      <formula>"Muy Baja"</formula>
    </cfRule>
  </conditionalFormatting>
  <conditionalFormatting sqref="N8:N9">
    <cfRule type="cellIs" priority="643" operator="equal" dxfId="2">
      <formula>"Catastrófico"</formula>
    </cfRule>
    <cfRule type="cellIs" priority="644" operator="equal" dxfId="39">
      <formula>"Mayor"</formula>
    </cfRule>
    <cfRule type="cellIs" priority="645" operator="equal" dxfId="1">
      <formula>"Moderado"</formula>
    </cfRule>
    <cfRule type="cellIs" priority="646" operator="equal" dxfId="0">
      <formula>"Menor"</formula>
    </cfRule>
    <cfRule type="cellIs" priority="647" operator="equal" dxfId="69">
      <formula>"Leve"</formula>
    </cfRule>
  </conditionalFormatting>
  <conditionalFormatting sqref="P8:P9">
    <cfRule type="cellIs" priority="639" operator="equal" dxfId="2">
      <formula>"EXTREMO"</formula>
    </cfRule>
    <cfRule type="cellIs" priority="640" operator="equal" dxfId="47">
      <formula>"ALTO"</formula>
    </cfRule>
    <cfRule type="cellIs" priority="641" operator="equal" dxfId="1">
      <formula>"MODERADO"</formula>
    </cfRule>
    <cfRule type="cellIs" priority="642" operator="equal" dxfId="0">
      <formula>"BAJO"</formula>
    </cfRule>
  </conditionalFormatting>
  <conditionalFormatting sqref="Z8:Z17">
    <cfRule type="cellIs" priority="635" operator="equal" dxfId="2">
      <formula>"MUY ALTA"</formula>
    </cfRule>
    <cfRule type="cellIs" priority="636" operator="equal" dxfId="39">
      <formula>"ALTA"</formula>
    </cfRule>
    <cfRule type="cellIs" priority="637" operator="equal" dxfId="0">
      <formula>"BAJA"</formula>
    </cfRule>
    <cfRule type="cellIs" priority="638" operator="equal" dxfId="69">
      <formula>"MUY BAJA"</formula>
    </cfRule>
    <cfRule type="cellIs" priority="616" operator="equal" dxfId="1">
      <formula>"MEDIA"</formula>
    </cfRule>
  </conditionalFormatting>
  <conditionalFormatting sqref="AB8:AB17">
    <cfRule type="cellIs" priority="630" operator="equal" dxfId="2">
      <formula>"CATASTRÓFICO"</formula>
    </cfRule>
    <cfRule type="cellIs" priority="631" operator="equal" dxfId="39">
      <formula>"MAYOR"</formula>
    </cfRule>
    <cfRule type="cellIs" priority="632" operator="equal" dxfId="1">
      <formula>"MODERADO"</formula>
    </cfRule>
    <cfRule type="cellIs" priority="633" operator="equal" dxfId="0">
      <formula>"MENOR"</formula>
    </cfRule>
    <cfRule type="cellIs" priority="634" operator="equal" dxfId="69">
      <formula>"LEVE"</formula>
    </cfRule>
  </conditionalFormatting>
  <conditionalFormatting sqref="AC8:AC17">
    <cfRule type="cellIs" priority="626" operator="equal" dxfId="2">
      <formula>"EXTREMO"</formula>
    </cfRule>
    <cfRule type="cellIs" priority="627" operator="equal" dxfId="47">
      <formula>"ALTO"</formula>
    </cfRule>
    <cfRule type="cellIs" priority="628" operator="equal" dxfId="1">
      <formula>"MODERADO"</formula>
    </cfRule>
    <cfRule type="cellIs" priority="629" operator="equal" dxfId="0">
      <formula>"BAJO"</formula>
    </cfRule>
  </conditionalFormatting>
  <conditionalFormatting sqref="BC8:BC9">
    <cfRule type="cellIs" priority="621" operator="equal" dxfId="2">
      <formula>"MUY ALTA"</formula>
    </cfRule>
    <cfRule type="cellIs" priority="622" operator="equal" dxfId="39">
      <formula>"ALTA"</formula>
    </cfRule>
    <cfRule type="cellIs" priority="623" operator="equal" dxfId="1">
      <formula>"MEDIA"</formula>
    </cfRule>
    <cfRule type="cellIs" priority="624" operator="equal" dxfId="0">
      <formula>"BAJA"</formula>
    </cfRule>
    <cfRule type="cellIs" priority="625" operator="equal" dxfId="69">
      <formula>"MUY BAJA"</formula>
    </cfRule>
  </conditionalFormatting>
  <conditionalFormatting sqref="BE8:BE9">
    <cfRule type="cellIs" priority="617" operator="equal" dxfId="2">
      <formula>"CATASTRÓFICO"</formula>
    </cfRule>
    <cfRule type="cellIs" priority="618" operator="equal" dxfId="39">
      <formula>"MAYOR"</formula>
    </cfRule>
    <cfRule type="cellIs" priority="619" operator="equal" dxfId="1">
      <formula>"MODERADO"</formula>
    </cfRule>
    <cfRule type="cellIs" priority="620" operator="equal" dxfId="0">
      <formula>"MENOR"</formula>
    </cfRule>
    <cfRule type="cellIs" priority="615" operator="equal" dxfId="69">
      <formula>"LEVE"</formula>
    </cfRule>
  </conditionalFormatting>
  <conditionalFormatting sqref="BF18">
    <cfRule type="cellIs" priority="611" operator="equal" dxfId="2">
      <formula>"EXTREMO"</formula>
    </cfRule>
    <cfRule type="cellIs" priority="612" operator="equal" dxfId="3">
      <formula>"ALTO"</formula>
    </cfRule>
    <cfRule type="cellIs" priority="613" operator="equal" dxfId="1">
      <formula>"MODERADO"</formula>
    </cfRule>
    <cfRule type="cellIs" priority="614" operator="equal" dxfId="0">
      <formula>"BAJO"</formula>
    </cfRule>
  </conditionalFormatting>
  <conditionalFormatting sqref="BF21">
    <cfRule type="cellIs" priority="569" operator="equal" dxfId="2">
      <formula>"EXTREMO"</formula>
    </cfRule>
    <cfRule type="cellIs" priority="570" operator="equal" dxfId="3">
      <formula>"ALTO"</formula>
    </cfRule>
    <cfRule type="cellIs" priority="571" operator="equal" dxfId="1">
      <formula>"MODERADO"</formula>
    </cfRule>
    <cfRule type="cellIs" priority="572" operator="equal" dxfId="0">
      <formula>"BAJO"</formula>
    </cfRule>
  </conditionalFormatting>
  <conditionalFormatting sqref="K21:K25">
    <cfRule type="cellIs" priority="564" operator="equal" dxfId="2">
      <formula>"Muy Alta"</formula>
    </cfRule>
    <cfRule type="cellIs" priority="565" operator="equal" dxfId="39">
      <formula>"Alta"</formula>
    </cfRule>
    <cfRule type="cellIs" priority="566" operator="equal" dxfId="1">
      <formula>"Media"</formula>
    </cfRule>
    <cfRule type="cellIs" priority="567" operator="equal" dxfId="0">
      <formula>"Baja"</formula>
    </cfRule>
    <cfRule type="cellIs" priority="568" operator="equal" dxfId="69">
      <formula>"Muy Baja"</formula>
    </cfRule>
  </conditionalFormatting>
  <conditionalFormatting sqref="N21:N25">
    <cfRule type="cellIs" priority="559" operator="equal" dxfId="2">
      <formula>"Catastrófico"</formula>
    </cfRule>
    <cfRule type="cellIs" priority="560" operator="equal" dxfId="39">
      <formula>"Mayor"</formula>
    </cfRule>
    <cfRule type="cellIs" priority="561" operator="equal" dxfId="1">
      <formula>"Moderado"</formula>
    </cfRule>
    <cfRule type="cellIs" priority="562" operator="equal" dxfId="0">
      <formula>"Menor"</formula>
    </cfRule>
    <cfRule type="cellIs" priority="563" operator="equal" dxfId="69">
      <formula>"Leve"</formula>
    </cfRule>
  </conditionalFormatting>
  <conditionalFormatting sqref="P21:P25">
    <cfRule type="cellIs" priority="555" operator="equal" dxfId="2">
      <formula>"EXTREMO"</formula>
    </cfRule>
    <cfRule type="cellIs" priority="556" operator="equal" dxfId="47">
      <formula>"ALTO"</formula>
    </cfRule>
    <cfRule type="cellIs" priority="557" operator="equal" dxfId="1">
      <formula>"MODERADO"</formula>
    </cfRule>
    <cfRule type="cellIs" priority="558" operator="equal" dxfId="0">
      <formula>"BAJO"</formula>
    </cfRule>
  </conditionalFormatting>
  <conditionalFormatting sqref="Z21:Z25">
    <cfRule type="cellIs" priority="551" operator="equal" dxfId="2">
      <formula>"MUY ALTA"</formula>
    </cfRule>
    <cfRule type="cellIs" priority="552" operator="equal" dxfId="39">
      <formula>"ALTA"</formula>
    </cfRule>
    <cfRule type="cellIs" priority="553" operator="equal" dxfId="0">
      <formula>"BAJA"</formula>
    </cfRule>
    <cfRule type="cellIs" priority="554" operator="equal" dxfId="69">
      <formula>"MUY BAJA"</formula>
    </cfRule>
    <cfRule type="cellIs" priority="532" operator="equal" dxfId="1">
      <formula>"MEDIA"</formula>
    </cfRule>
  </conditionalFormatting>
  <conditionalFormatting sqref="AB21:AB25">
    <cfRule type="cellIs" priority="546" operator="equal" dxfId="2">
      <formula>"CATASTRÓFICO"</formula>
    </cfRule>
    <cfRule type="cellIs" priority="547" operator="equal" dxfId="39">
      <formula>"MAYOR"</formula>
    </cfRule>
    <cfRule type="cellIs" priority="548" operator="equal" dxfId="1">
      <formula>"MODERADO"</formula>
    </cfRule>
    <cfRule type="cellIs" priority="549" operator="equal" dxfId="0">
      <formula>"MENOR"</formula>
    </cfRule>
    <cfRule type="cellIs" priority="550" operator="equal" dxfId="69">
      <formula>"LEVE"</formula>
    </cfRule>
  </conditionalFormatting>
  <conditionalFormatting sqref="AC21:AU25">
    <cfRule type="cellIs" priority="542" operator="equal" dxfId="2">
      <formula>"EXTREMO"</formula>
    </cfRule>
    <cfRule type="cellIs" priority="543" operator="equal" dxfId="47">
      <formula>"ALTO"</formula>
    </cfRule>
    <cfRule type="cellIs" priority="544" operator="equal" dxfId="1">
      <formula>"MODERADO"</formula>
    </cfRule>
    <cfRule type="cellIs" priority="545" operator="equal" dxfId="0">
      <formula>"BAJO"</formula>
    </cfRule>
  </conditionalFormatting>
  <conditionalFormatting sqref="BC21:BC25">
    <cfRule type="cellIs" priority="537" operator="equal" dxfId="2">
      <formula>"MUY ALTA"</formula>
    </cfRule>
    <cfRule type="cellIs" priority="538" operator="equal" dxfId="39">
      <formula>"ALTA"</formula>
    </cfRule>
    <cfRule type="cellIs" priority="539" operator="equal" dxfId="1">
      <formula>"MEDIA"</formula>
    </cfRule>
    <cfRule type="cellIs" priority="540" operator="equal" dxfId="0">
      <formula>"BAJA"</formula>
    </cfRule>
    <cfRule type="cellIs" priority="541" operator="equal" dxfId="69">
      <formula>"MUY BAJA"</formula>
    </cfRule>
  </conditionalFormatting>
  <conditionalFormatting sqref="BE21:BE25">
    <cfRule type="cellIs" priority="533" operator="equal" dxfId="2">
      <formula>"CATASTRÓFICO"</formula>
    </cfRule>
    <cfRule type="cellIs" priority="534" operator="equal" dxfId="39">
      <formula>"MAYOR"</formula>
    </cfRule>
    <cfRule type="cellIs" priority="535" operator="equal" dxfId="1">
      <formula>"MODERADO"</formula>
    </cfRule>
    <cfRule type="cellIs" priority="536" operator="equal" dxfId="0">
      <formula>"MENOR"</formula>
    </cfRule>
    <cfRule type="cellIs" priority="531" operator="equal" dxfId="69">
      <formula>"LEVE"</formula>
    </cfRule>
  </conditionalFormatting>
  <conditionalFormatting sqref="BF26">
    <cfRule type="cellIs" priority="527" operator="equal" dxfId="2">
      <formula>"EXTREMO"</formula>
    </cfRule>
    <cfRule type="cellIs" priority="528" operator="equal" dxfId="3">
      <formula>"ALTO"</formula>
    </cfRule>
    <cfRule type="cellIs" priority="529" operator="equal" dxfId="1">
      <formula>"MODERADO"</formula>
    </cfRule>
    <cfRule type="cellIs" priority="530" operator="equal" dxfId="0">
      <formula>"BAJO"</formula>
    </cfRule>
  </conditionalFormatting>
  <conditionalFormatting sqref="K26:K30">
    <cfRule type="cellIs" priority="522" operator="equal" dxfId="2">
      <formula>"Muy Alta"</formula>
    </cfRule>
    <cfRule type="cellIs" priority="523" operator="equal" dxfId="39">
      <formula>"Alta"</formula>
    </cfRule>
    <cfRule type="cellIs" priority="524" operator="equal" dxfId="1">
      <formula>"Media"</formula>
    </cfRule>
    <cfRule type="cellIs" priority="525" operator="equal" dxfId="0">
      <formula>"Baja"</formula>
    </cfRule>
    <cfRule type="cellIs" priority="526" operator="equal" dxfId="69">
      <formula>"Muy Baja"</formula>
    </cfRule>
  </conditionalFormatting>
  <conditionalFormatting sqref="N26:N30">
    <cfRule type="cellIs" priority="517" operator="equal" dxfId="2">
      <formula>"Catastrófico"</formula>
    </cfRule>
    <cfRule type="cellIs" priority="518" operator="equal" dxfId="39">
      <formula>"Mayor"</formula>
    </cfRule>
    <cfRule type="cellIs" priority="519" operator="equal" dxfId="1">
      <formula>"Moderado"</formula>
    </cfRule>
    <cfRule type="cellIs" priority="520" operator="equal" dxfId="0">
      <formula>"Menor"</formula>
    </cfRule>
    <cfRule type="cellIs" priority="521" operator="equal" dxfId="69">
      <formula>"Leve"</formula>
    </cfRule>
  </conditionalFormatting>
  <conditionalFormatting sqref="P26:P30">
    <cfRule type="cellIs" priority="513" operator="equal" dxfId="2">
      <formula>"EXTREMO"</formula>
    </cfRule>
    <cfRule type="cellIs" priority="514" operator="equal" dxfId="47">
      <formula>"ALTO"</formula>
    </cfRule>
    <cfRule type="cellIs" priority="515" operator="equal" dxfId="1">
      <formula>"MODERADO"</formula>
    </cfRule>
    <cfRule type="cellIs" priority="516" operator="equal" dxfId="0">
      <formula>"BAJO"</formula>
    </cfRule>
  </conditionalFormatting>
  <conditionalFormatting sqref="Z26:Z30">
    <cfRule type="cellIs" priority="509" operator="equal" dxfId="2">
      <formula>"MUY ALTA"</formula>
    </cfRule>
    <cfRule type="cellIs" priority="510" operator="equal" dxfId="39">
      <formula>"ALTA"</formula>
    </cfRule>
    <cfRule type="cellIs" priority="511" operator="equal" dxfId="0">
      <formula>"BAJA"</formula>
    </cfRule>
    <cfRule type="cellIs" priority="512" operator="equal" dxfId="69">
      <formula>"MUY BAJA"</formula>
    </cfRule>
    <cfRule type="cellIs" priority="490" operator="equal" dxfId="1">
      <formula>"MEDIA"</formula>
    </cfRule>
  </conditionalFormatting>
  <conditionalFormatting sqref="AB26:AB30">
    <cfRule type="cellIs" priority="504" operator="equal" dxfId="2">
      <formula>"CATASTRÓFICO"</formula>
    </cfRule>
    <cfRule type="cellIs" priority="505" operator="equal" dxfId="39">
      <formula>"MAYOR"</formula>
    </cfRule>
    <cfRule type="cellIs" priority="506" operator="equal" dxfId="1">
      <formula>"MODERADO"</formula>
    </cfRule>
    <cfRule type="cellIs" priority="507" operator="equal" dxfId="0">
      <formula>"MENOR"</formula>
    </cfRule>
    <cfRule type="cellIs" priority="508" operator="equal" dxfId="69">
      <formula>"LEVE"</formula>
    </cfRule>
  </conditionalFormatting>
  <conditionalFormatting sqref="AC26:AU30">
    <cfRule type="cellIs" priority="500" operator="equal" dxfId="2">
      <formula>"EXTREMO"</formula>
    </cfRule>
    <cfRule type="cellIs" priority="501" operator="equal" dxfId="47">
      <formula>"ALTO"</formula>
    </cfRule>
    <cfRule type="cellIs" priority="502" operator="equal" dxfId="1">
      <formula>"MODERADO"</formula>
    </cfRule>
    <cfRule type="cellIs" priority="503" operator="equal" dxfId="0">
      <formula>"BAJO"</formula>
    </cfRule>
  </conditionalFormatting>
  <conditionalFormatting sqref="BC26:BC30">
    <cfRule type="cellIs" priority="495" operator="equal" dxfId="2">
      <formula>"MUY ALTA"</formula>
    </cfRule>
    <cfRule type="cellIs" priority="496" operator="equal" dxfId="39">
      <formula>"ALTA"</formula>
    </cfRule>
    <cfRule type="cellIs" priority="497" operator="equal" dxfId="1">
      <formula>"MEDIA"</formula>
    </cfRule>
    <cfRule type="cellIs" priority="498" operator="equal" dxfId="0">
      <formula>"BAJA"</formula>
    </cfRule>
    <cfRule type="cellIs" priority="499" operator="equal" dxfId="69">
      <formula>"MUY BAJA"</formula>
    </cfRule>
  </conditionalFormatting>
  <conditionalFormatting sqref="BE26:BE30">
    <cfRule type="cellIs" priority="491" operator="equal" dxfId="2">
      <formula>"CATASTRÓFICO"</formula>
    </cfRule>
    <cfRule type="cellIs" priority="492" operator="equal" dxfId="39">
      <formula>"MAYOR"</formula>
    </cfRule>
    <cfRule type="cellIs" priority="493" operator="equal" dxfId="1">
      <formula>"MODERADO"</formula>
    </cfRule>
    <cfRule type="cellIs" priority="494" operator="equal" dxfId="0">
      <formula>"MENOR"</formula>
    </cfRule>
    <cfRule type="cellIs" priority="489" operator="equal" dxfId="69">
      <formula>"LEVE"</formula>
    </cfRule>
  </conditionalFormatting>
  <conditionalFormatting sqref="BF31">
    <cfRule type="cellIs" priority="485" operator="equal" dxfId="2">
      <formula>"EXTREMO"</formula>
    </cfRule>
    <cfRule type="cellIs" priority="486" operator="equal" dxfId="3">
      <formula>"ALTO"</formula>
    </cfRule>
    <cfRule type="cellIs" priority="487" operator="equal" dxfId="1">
      <formula>"MODERADO"</formula>
    </cfRule>
    <cfRule type="cellIs" priority="488" operator="equal" dxfId="0">
      <formula>"BAJO"</formula>
    </cfRule>
  </conditionalFormatting>
  <conditionalFormatting sqref="K31:K35">
    <cfRule type="cellIs" priority="480" operator="equal" dxfId="2">
      <formula>"Muy Alta"</formula>
    </cfRule>
    <cfRule type="cellIs" priority="481" operator="equal" dxfId="39">
      <formula>"Alta"</formula>
    </cfRule>
    <cfRule type="cellIs" priority="482" operator="equal" dxfId="1">
      <formula>"Media"</formula>
    </cfRule>
    <cfRule type="cellIs" priority="483" operator="equal" dxfId="0">
      <formula>"Baja"</formula>
    </cfRule>
    <cfRule type="cellIs" priority="484" operator="equal" dxfId="69">
      <formula>"Muy Baja"</formula>
    </cfRule>
  </conditionalFormatting>
  <conditionalFormatting sqref="N31:N35">
    <cfRule type="cellIs" priority="475" operator="equal" dxfId="2">
      <formula>"Catastrófico"</formula>
    </cfRule>
    <cfRule type="cellIs" priority="476" operator="equal" dxfId="39">
      <formula>"Mayor"</formula>
    </cfRule>
    <cfRule type="cellIs" priority="477" operator="equal" dxfId="1">
      <formula>"Moderado"</formula>
    </cfRule>
    <cfRule type="cellIs" priority="478" operator="equal" dxfId="0">
      <formula>"Menor"</formula>
    </cfRule>
    <cfRule type="cellIs" priority="479" operator="equal" dxfId="69">
      <formula>"Leve"</formula>
    </cfRule>
  </conditionalFormatting>
  <conditionalFormatting sqref="P31:P35">
    <cfRule type="cellIs" priority="471" operator="equal" dxfId="2">
      <formula>"EXTREMO"</formula>
    </cfRule>
    <cfRule type="cellIs" priority="472" operator="equal" dxfId="47">
      <formula>"ALTO"</formula>
    </cfRule>
    <cfRule type="cellIs" priority="473" operator="equal" dxfId="1">
      <formula>"MODERADO"</formula>
    </cfRule>
    <cfRule type="cellIs" priority="474" operator="equal" dxfId="0">
      <formula>"BAJO"</formula>
    </cfRule>
  </conditionalFormatting>
  <conditionalFormatting sqref="Z31:Z35">
    <cfRule type="cellIs" priority="467" operator="equal" dxfId="2">
      <formula>"MUY ALTA"</formula>
    </cfRule>
    <cfRule type="cellIs" priority="468" operator="equal" dxfId="39">
      <formula>"ALTA"</formula>
    </cfRule>
    <cfRule type="cellIs" priority="469" operator="equal" dxfId="0">
      <formula>"BAJA"</formula>
    </cfRule>
    <cfRule type="cellIs" priority="470" operator="equal" dxfId="69">
      <formula>"MUY BAJA"</formula>
    </cfRule>
    <cfRule type="cellIs" priority="448" operator="equal" dxfId="1">
      <formula>"MEDIA"</formula>
    </cfRule>
  </conditionalFormatting>
  <conditionalFormatting sqref="AB31:AB35">
    <cfRule type="cellIs" priority="462" operator="equal" dxfId="2">
      <formula>"CATASTRÓFICO"</formula>
    </cfRule>
    <cfRule type="cellIs" priority="463" operator="equal" dxfId="39">
      <formula>"MAYOR"</formula>
    </cfRule>
    <cfRule type="cellIs" priority="464" operator="equal" dxfId="1">
      <formula>"MODERADO"</formula>
    </cfRule>
    <cfRule type="cellIs" priority="465" operator="equal" dxfId="0">
      <formula>"MENOR"</formula>
    </cfRule>
    <cfRule type="cellIs" priority="466" operator="equal" dxfId="69">
      <formula>"LEVE"</formula>
    </cfRule>
  </conditionalFormatting>
  <conditionalFormatting sqref="AC31:AU35">
    <cfRule type="cellIs" priority="458" operator="equal" dxfId="2">
      <formula>"EXTREMO"</formula>
    </cfRule>
    <cfRule type="cellIs" priority="459" operator="equal" dxfId="47">
      <formula>"ALTO"</formula>
    </cfRule>
    <cfRule type="cellIs" priority="460" operator="equal" dxfId="1">
      <formula>"MODERADO"</formula>
    </cfRule>
    <cfRule type="cellIs" priority="461" operator="equal" dxfId="0">
      <formula>"BAJO"</formula>
    </cfRule>
  </conditionalFormatting>
  <conditionalFormatting sqref="BC31:BC35">
    <cfRule type="cellIs" priority="453" operator="equal" dxfId="2">
      <formula>"MUY ALTA"</formula>
    </cfRule>
    <cfRule type="cellIs" priority="454" operator="equal" dxfId="39">
      <formula>"ALTA"</formula>
    </cfRule>
    <cfRule type="cellIs" priority="455" operator="equal" dxfId="1">
      <formula>"MEDIA"</formula>
    </cfRule>
    <cfRule type="cellIs" priority="456" operator="equal" dxfId="0">
      <formula>"BAJA"</formula>
    </cfRule>
    <cfRule type="cellIs" priority="457" operator="equal" dxfId="69">
      <formula>"MUY BAJA"</formula>
    </cfRule>
  </conditionalFormatting>
  <conditionalFormatting sqref="BE31:BE35">
    <cfRule type="cellIs" priority="449" operator="equal" dxfId="2">
      <formula>"CATASTRÓFICO"</formula>
    </cfRule>
    <cfRule type="cellIs" priority="450" operator="equal" dxfId="39">
      <formula>"MAYOR"</formula>
    </cfRule>
    <cfRule type="cellIs" priority="451" operator="equal" dxfId="1">
      <formula>"MODERADO"</formula>
    </cfRule>
    <cfRule type="cellIs" priority="452" operator="equal" dxfId="0">
      <formula>"MENOR"</formula>
    </cfRule>
    <cfRule type="cellIs" priority="447" operator="equal" dxfId="69">
      <formula>"LEVE"</formula>
    </cfRule>
  </conditionalFormatting>
  <conditionalFormatting sqref="BF36">
    <cfRule type="cellIs" priority="443" operator="equal" dxfId="2">
      <formula>"EXTREMO"</formula>
    </cfRule>
    <cfRule type="cellIs" priority="444" operator="equal" dxfId="3">
      <formula>"ALTO"</formula>
    </cfRule>
    <cfRule type="cellIs" priority="445" operator="equal" dxfId="1">
      <formula>"MODERADO"</formula>
    </cfRule>
    <cfRule type="cellIs" priority="446" operator="equal" dxfId="0">
      <formula>"BAJO"</formula>
    </cfRule>
  </conditionalFormatting>
  <conditionalFormatting sqref="K36:K40">
    <cfRule type="cellIs" priority="438" operator="equal" dxfId="2">
      <formula>"Muy Alta"</formula>
    </cfRule>
    <cfRule type="cellIs" priority="439" operator="equal" dxfId="39">
      <formula>"Alta"</formula>
    </cfRule>
    <cfRule type="cellIs" priority="440" operator="equal" dxfId="1">
      <formula>"Media"</formula>
    </cfRule>
    <cfRule type="cellIs" priority="441" operator="equal" dxfId="0">
      <formula>"Baja"</formula>
    </cfRule>
    <cfRule type="cellIs" priority="442" operator="equal" dxfId="69">
      <formula>"Muy Baja"</formula>
    </cfRule>
  </conditionalFormatting>
  <conditionalFormatting sqref="N36:N40">
    <cfRule type="cellIs" priority="433" operator="equal" dxfId="2">
      <formula>"Catastrófico"</formula>
    </cfRule>
    <cfRule type="cellIs" priority="434" operator="equal" dxfId="39">
      <formula>"Mayor"</formula>
    </cfRule>
    <cfRule type="cellIs" priority="435" operator="equal" dxfId="1">
      <formula>"Moderado"</formula>
    </cfRule>
    <cfRule type="cellIs" priority="436" operator="equal" dxfId="0">
      <formula>"Menor"</formula>
    </cfRule>
    <cfRule type="cellIs" priority="437" operator="equal" dxfId="69">
      <formula>"Leve"</formula>
    </cfRule>
  </conditionalFormatting>
  <conditionalFormatting sqref="P36:P40">
    <cfRule type="cellIs" priority="429" operator="equal" dxfId="2">
      <formula>"EXTREMO"</formula>
    </cfRule>
    <cfRule type="cellIs" priority="430" operator="equal" dxfId="47">
      <formula>"ALTO"</formula>
    </cfRule>
    <cfRule type="cellIs" priority="431" operator="equal" dxfId="1">
      <formula>"MODERADO"</formula>
    </cfRule>
    <cfRule type="cellIs" priority="432" operator="equal" dxfId="0">
      <formula>"BAJO"</formula>
    </cfRule>
  </conditionalFormatting>
  <conditionalFormatting sqref="Z36:Z40">
    <cfRule type="cellIs" priority="425" operator="equal" dxfId="2">
      <formula>"MUY ALTA"</formula>
    </cfRule>
    <cfRule type="cellIs" priority="426" operator="equal" dxfId="39">
      <formula>"ALTA"</formula>
    </cfRule>
    <cfRule type="cellIs" priority="427" operator="equal" dxfId="0">
      <formula>"BAJA"</formula>
    </cfRule>
    <cfRule type="cellIs" priority="428" operator="equal" dxfId="69">
      <formula>"MUY BAJA"</formula>
    </cfRule>
    <cfRule type="cellIs" priority="406" operator="equal" dxfId="1">
      <formula>"MEDIA"</formula>
    </cfRule>
  </conditionalFormatting>
  <conditionalFormatting sqref="AB36:AB40">
    <cfRule type="cellIs" priority="420" operator="equal" dxfId="2">
      <formula>"CATASTRÓFICO"</formula>
    </cfRule>
    <cfRule type="cellIs" priority="421" operator="equal" dxfId="39">
      <formula>"MAYOR"</formula>
    </cfRule>
    <cfRule type="cellIs" priority="422" operator="equal" dxfId="1">
      <formula>"MODERADO"</formula>
    </cfRule>
    <cfRule type="cellIs" priority="423" operator="equal" dxfId="0">
      <formula>"MENOR"</formula>
    </cfRule>
    <cfRule type="cellIs" priority="424" operator="equal" dxfId="69">
      <formula>"LEVE"</formula>
    </cfRule>
  </conditionalFormatting>
  <conditionalFormatting sqref="AC36:AU40">
    <cfRule type="cellIs" priority="416" operator="equal" dxfId="2">
      <formula>"EXTREMO"</formula>
    </cfRule>
    <cfRule type="cellIs" priority="417" operator="equal" dxfId="47">
      <formula>"ALTO"</formula>
    </cfRule>
    <cfRule type="cellIs" priority="418" operator="equal" dxfId="1">
      <formula>"MODERADO"</formula>
    </cfRule>
    <cfRule type="cellIs" priority="419" operator="equal" dxfId="0">
      <formula>"BAJO"</formula>
    </cfRule>
  </conditionalFormatting>
  <conditionalFormatting sqref="BC36:BC40">
    <cfRule type="cellIs" priority="411" operator="equal" dxfId="2">
      <formula>"MUY ALTA"</formula>
    </cfRule>
    <cfRule type="cellIs" priority="412" operator="equal" dxfId="39">
      <formula>"ALTA"</formula>
    </cfRule>
    <cfRule type="cellIs" priority="413" operator="equal" dxfId="1">
      <formula>"MEDIA"</formula>
    </cfRule>
    <cfRule type="cellIs" priority="414" operator="equal" dxfId="0">
      <formula>"BAJA"</formula>
    </cfRule>
    <cfRule type="cellIs" priority="415" operator="equal" dxfId="69">
      <formula>"MUY BAJA"</formula>
    </cfRule>
  </conditionalFormatting>
  <conditionalFormatting sqref="BE36:BE40">
    <cfRule type="cellIs" priority="407" operator="equal" dxfId="2">
      <formula>"CATASTRÓFICO"</formula>
    </cfRule>
    <cfRule type="cellIs" priority="408" operator="equal" dxfId="39">
      <formula>"MAYOR"</formula>
    </cfRule>
    <cfRule type="cellIs" priority="409" operator="equal" dxfId="1">
      <formula>"MODERADO"</formula>
    </cfRule>
    <cfRule type="cellIs" priority="410" operator="equal" dxfId="0">
      <formula>"MENOR"</formula>
    </cfRule>
    <cfRule type="cellIs" priority="405" operator="equal" dxfId="69">
      <formula>"LEVE"</formula>
    </cfRule>
  </conditionalFormatting>
  <conditionalFormatting sqref="AJ18 AJ19:AK19">
    <cfRule type="cellIs" priority="68" operator="equal" dxfId="8">
      <formula>0</formula>
    </cfRule>
  </conditionalFormatting>
  <conditionalFormatting sqref="AJ18:AJ19">
    <cfRule type="cellIs" priority="67" operator="equal" dxfId="62">
      <formula>0</formula>
    </cfRule>
  </conditionalFormatting>
  <conditionalFormatting sqref="AD8:AD9">
    <cfRule type="cellIs" priority="65" operator="equal" dxfId="8">
      <formula>0</formula>
    </cfRule>
    <cfRule type="cellIs" priority="64" operator="equal" dxfId="62">
      <formula>0</formula>
    </cfRule>
  </conditionalFormatting>
  <conditionalFormatting sqref="AE8:AE9">
    <cfRule type="cellIs" priority="63" operator="equal" dxfId="8">
      <formula>0</formula>
    </cfRule>
  </conditionalFormatting>
  <conditionalFormatting sqref="AD16:AD17">
    <cfRule type="cellIs" priority="62" operator="equal" dxfId="8">
      <formula>0</formula>
    </cfRule>
    <cfRule type="cellIs" priority="61" operator="equal" dxfId="62">
      <formula>0</formula>
    </cfRule>
  </conditionalFormatting>
  <conditionalFormatting sqref="AE16:AE17">
    <cfRule type="cellIs" priority="60" operator="equal" dxfId="8">
      <formula>0</formula>
    </cfRule>
  </conditionalFormatting>
  <conditionalFormatting sqref="AV21:BA25">
    <cfRule type="cellIs" priority="45" operator="equal" dxfId="2">
      <formula>"EXTREMO"</formula>
    </cfRule>
    <cfRule type="cellIs" priority="46" operator="equal" dxfId="47">
      <formula>"ALTO"</formula>
    </cfRule>
    <cfRule type="cellIs" priority="47" operator="equal" dxfId="1">
      <formula>"MODERADO"</formula>
    </cfRule>
    <cfRule type="cellIs" priority="48" operator="equal" dxfId="0">
      <formula>"BAJO"</formula>
    </cfRule>
  </conditionalFormatting>
  <conditionalFormatting sqref="AV26:BA30">
    <cfRule type="cellIs" priority="41" operator="equal" dxfId="2">
      <formula>"EXTREMO"</formula>
    </cfRule>
    <cfRule type="cellIs" priority="42" operator="equal" dxfId="47">
      <formula>"ALTO"</formula>
    </cfRule>
    <cfRule type="cellIs" priority="43" operator="equal" dxfId="1">
      <formula>"MODERADO"</formula>
    </cfRule>
    <cfRule type="cellIs" priority="44" operator="equal" dxfId="0">
      <formula>"BAJO"</formula>
    </cfRule>
  </conditionalFormatting>
  <conditionalFormatting sqref="AV31:BA35">
    <cfRule type="cellIs" priority="37" operator="equal" dxfId="2">
      <formula>"EXTREMO"</formula>
    </cfRule>
    <cfRule type="cellIs" priority="38" operator="equal" dxfId="47">
      <formula>"ALTO"</formula>
    </cfRule>
    <cfRule type="cellIs" priority="39" operator="equal" dxfId="1">
      <formula>"MODERADO"</formula>
    </cfRule>
    <cfRule type="cellIs" priority="40" operator="equal" dxfId="0">
      <formula>"BAJO"</formula>
    </cfRule>
  </conditionalFormatting>
  <conditionalFormatting sqref="AV36:BA40">
    <cfRule type="cellIs" priority="33" operator="equal" dxfId="2">
      <formula>"EXTREMO"</formula>
    </cfRule>
    <cfRule type="cellIs" priority="34" operator="equal" dxfId="47">
      <formula>"ALTO"</formula>
    </cfRule>
    <cfRule type="cellIs" priority="35" operator="equal" dxfId="1">
      <formula>"MODERADO"</formula>
    </cfRule>
    <cfRule type="cellIs" priority="36" operator="equal" dxfId="0">
      <formula>"BAJO"</formula>
    </cfRule>
  </conditionalFormatting>
  <dataValidations xWindow="1041" yWindow="386" count="14">
    <dataValidation sqref="N8:P9 N18:P18 N21:P21 N26:P26 N31:P31 N36:P36 BF8:BF9 BF18 BF21 BF26 BF31 BF36"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8:L9 K18:L18 K21:L21 K26:L26 K31:L31 K36:L36"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BB8:BE9 BB18:BE18 BB21:BE21 BB26:BE26 BB31:BE31 BB36:BE36" showDropDown="0" showInputMessage="0" showErrorMessage="0" allowBlank="1" errorStyle="warning"/>
    <dataValidation sqref="F7"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7" showDropDown="0" showInputMessage="1" showErrorMessage="1" allowBlank="1" promptTitle="CAUSAS" prompt="Todos aquellos factores internos y externos que solos o en combinación con otros, pueden producir la materialización de un riesgo (Guía riesgos-DAFP,2020)."/>
    <dataValidation sqref="G7 J7"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7"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7" showDropDown="0" showInputMessage="1" showErrorMessage="1" allowBlank="1" promptTitle="IMPACTO" prompt="Son las consecuencias que puede ocasionar a la organización la materialización del riesgo; pueden ser &quot;Reputacional o Económico&quot;. (Guía riesgos-DAFP,2020)."/>
    <dataValidation sqref="K7"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7:R7" showDropDown="0" showInputMessage="1" showErrorMessage="1" allowBlank="1" promptTitle="CONTROL" prompt="Un control se define como la medida que permite reducir o mitigar el riesgo mediante una acción, disposición, normatividad o intervención. (Guía riesgos-DAFP, 2020)."/>
    <dataValidation sqref="I6" showDropDown="0" showInputMessage="1" showErrorMessage="1" allowBlank="1" promptTitle="RIESGO INHERENTE" prompt="Nivel de riesgo propio de la actividad. El resultado de combinar la probabilidad con el impacto, nos permite determinar el nivel del riesgo (Guía riesgos-DAFP,2020)."/>
    <dataValidation sqref="BB6:BF6" showDropDown="0" showInputMessage="1" showErrorMessage="1" allowBlank="1" promptTitle="RIESGO RESIDUAL" prompt="Es el resultado de aplicar la efectividad de los controles al riesgo inherente (Guía riesgos - DAFP)."/>
    <dataValidation sqref="S7" showDropDown="0" showInputMessage="1" showErrorMessage="1" allowBlank="1" prompt="Por política de control interno y lineamientos de MIPG, los controles previamente definidos, deben estar documentados (procedimiento, manual, instructivo, etc)"/>
    <dataValidation sqref="AD8:AD9 AD10:AE15 AD16:AD17 AD18:AI20 AF8:AI17 AJ13:AM15 AJ18:AJ19" showDropDown="0" showInputMessage="0" showErrorMessage="0" allowBlank="1" promptTitle="EJECUCIÓN DEL CONTROL" prompt="FUERTE = El control se ejecuta de manera consistente por parte del responsable._x000a_MODERADO = El control se ejecuta algunas veces por parte del responsable._x000a_DÉBIL = El control no se ejecuta por parte del responsable."/>
  </dataValidations>
  <hyperlinks>
    <hyperlink ref="E5" location="'IDENTIFICACIÓN DOFA'!A1" display="REGRESAR"/>
  </hyperlinks>
  <pageMargins left="0.7" right="0.7" top="0.75" bottom="0.75" header="0.3" footer="0.3"/>
  <pageSetup orientation="portrait" paperSize="9"/>
  <drawing xmlns:r="http://schemas.openxmlformats.org/officeDocument/2006/relationships" r:id="rId1"/>
  <legacyDrawing xmlns:r="http://schemas.openxmlformats.org/officeDocument/2006/relationships" r:id="anysvml"/>
</worksheet>
</file>

<file path=xl/worksheets/sheet11.xml><?xml version="1.0" encoding="utf-8"?>
<worksheet xmlns="http://schemas.openxmlformats.org/spreadsheetml/2006/main">
  <sheetPr codeName="Hoja4">
    <tabColor rgb="FFD5C93D"/>
    <outlinePr summaryBelow="1" summaryRight="1"/>
    <pageSetUpPr/>
  </sheetPr>
  <dimension ref="A1:BJ207"/>
  <sheetViews>
    <sheetView showGridLines="0" zoomScaleNormal="100" workbookViewId="0">
      <selection activeCell="AD8" sqref="AD8:AD14 AD16:AD17 AD19:AD207"/>
    </sheetView>
  </sheetViews>
  <sheetFormatPr baseColWidth="10" defaultColWidth="11.42578125" defaultRowHeight="15"/>
  <cols>
    <col width="11.42578125" customWidth="1" style="2" min="1" max="1"/>
    <col width="7.42578125" bestFit="1" customWidth="1" style="2" min="2" max="2"/>
    <col width="25.140625" customWidth="1" style="2" min="3" max="3"/>
    <col width="27.140625" customWidth="1" style="2" min="4" max="6"/>
    <col width="14" customWidth="1" style="2" min="7" max="10"/>
    <col width="11.85546875" customWidth="1" style="3" min="11" max="11"/>
    <col width="11.42578125" customWidth="1" style="2" min="12" max="12"/>
    <col width="11.42578125" customWidth="1" style="4" min="13" max="13"/>
    <col width="11.85546875" customWidth="1" style="4" min="14" max="14"/>
    <col width="11.42578125" customWidth="1" style="4" min="15" max="16383"/>
    <col width="11.42578125" customWidth="1" style="4" min="16384" max="16384"/>
  </cols>
  <sheetData>
    <row r="1" ht="23.25" customFormat="1" customHeight="1" s="122">
      <c r="A1" s="161" t="n"/>
      <c r="B1" s="380" t="n"/>
      <c r="C1" s="685" t="n"/>
      <c r="D1" s="381" t="inlineStr">
        <is>
          <t>MACROPROCESO ESTRATÉGICO</t>
        </is>
      </c>
      <c r="E1" s="686" t="n"/>
      <c r="F1" s="686" t="n"/>
      <c r="G1" s="686" t="n"/>
      <c r="H1" s="687" t="n"/>
      <c r="I1" s="381" t="inlineStr">
        <is>
          <t>CÓDIGO: ESGr028</t>
        </is>
      </c>
      <c r="J1" s="687" t="n"/>
      <c r="K1" s="178" t="n"/>
      <c r="L1" s="178" t="n"/>
      <c r="M1" s="178" t="n"/>
      <c r="N1" s="178" t="n"/>
      <c r="O1" s="178" t="n"/>
      <c r="P1" s="179" t="n"/>
      <c r="Q1" s="123" t="n"/>
    </row>
    <row r="2" ht="21.75" customFormat="1" customHeight="1" s="122">
      <c r="A2" s="161" t="n"/>
      <c r="B2" s="688" t="n"/>
      <c r="C2" s="689" t="n"/>
      <c r="D2" s="381" t="inlineStr">
        <is>
          <t>PROCESO GESTIÓN SISTEMAS INTEGRADOS - CALIDAD</t>
        </is>
      </c>
      <c r="E2" s="686" t="n"/>
      <c r="F2" s="686" t="n"/>
      <c r="G2" s="686" t="n"/>
      <c r="H2" s="687" t="n"/>
      <c r="I2" s="381" t="inlineStr">
        <is>
          <t>VERSIÓN: 18</t>
        </is>
      </c>
      <c r="J2" s="687" t="n"/>
      <c r="K2" s="178" t="n"/>
      <c r="L2" s="178" t="n"/>
      <c r="M2" s="178" t="n"/>
      <c r="N2" s="178" t="n"/>
      <c r="O2" s="178" t="n"/>
      <c r="P2" s="179" t="n"/>
      <c r="Q2" s="123" t="n"/>
    </row>
    <row r="3" ht="15" customFormat="1" customHeight="1" s="122">
      <c r="A3" s="161" t="n"/>
      <c r="B3" s="688" t="n"/>
      <c r="C3" s="689" t="n"/>
      <c r="D3" s="381" t="inlineStr">
        <is>
          <t>GESTIÓN DEL RIESGO Y LAS OPORTUNIDADES</t>
        </is>
      </c>
      <c r="E3" s="690" t="n"/>
      <c r="F3" s="690" t="n"/>
      <c r="G3" s="690" t="n"/>
      <c r="H3" s="685" t="n"/>
      <c r="I3" s="381" t="inlineStr">
        <is>
          <t>VIGENCIA: 2025-04-11</t>
        </is>
      </c>
      <c r="J3" s="687" t="n"/>
      <c r="K3" s="178" t="n"/>
      <c r="L3" s="178" t="n"/>
      <c r="M3" s="178" t="n"/>
      <c r="N3" s="178" t="n"/>
      <c r="O3" s="178" t="n"/>
      <c r="P3" s="179" t="n"/>
      <c r="Q3" s="123" t="n"/>
    </row>
    <row r="4" ht="15" customFormat="1" customHeight="1" s="122">
      <c r="A4" s="161" t="n"/>
      <c r="B4" s="691" t="n"/>
      <c r="C4" s="692" t="n"/>
      <c r="D4" s="691" t="n"/>
      <c r="E4" s="693" t="n"/>
      <c r="F4" s="693" t="n"/>
      <c r="G4" s="693" t="n"/>
      <c r="H4" s="692" t="n"/>
      <c r="I4" s="381" t="inlineStr">
        <is>
          <t>PÁGINA: 8 de 11</t>
        </is>
      </c>
      <c r="J4" s="687" t="n"/>
      <c r="K4" s="178" t="n"/>
      <c r="L4" s="178" t="n"/>
      <c r="M4" s="178" t="n"/>
      <c r="N4" s="178" t="n"/>
      <c r="O4" s="178" t="n"/>
      <c r="P4" s="179" t="n"/>
      <c r="Q4" s="123" t="n"/>
    </row>
    <row r="5">
      <c r="A5" s="161" t="n"/>
      <c r="B5" s="161" t="n"/>
      <c r="C5" s="161" t="n"/>
      <c r="D5" s="161" t="n"/>
      <c r="E5" s="161" t="n"/>
      <c r="F5" s="161" t="n"/>
      <c r="G5" s="161" t="n"/>
      <c r="H5" s="161" t="n"/>
      <c r="I5" s="161" t="n"/>
      <c r="J5" s="161" t="n"/>
      <c r="K5" s="180" t="n"/>
      <c r="L5" s="161" t="n"/>
      <c r="M5" s="179" t="n"/>
      <c r="N5" s="179" t="n"/>
      <c r="O5" s="179" t="n"/>
      <c r="P5" s="179" t="n"/>
    </row>
    <row r="6">
      <c r="A6" s="340" t="inlineStr">
        <is>
          <t>REGRESAR</t>
        </is>
      </c>
      <c r="B6" s="582" t="inlineStr">
        <is>
          <t>MAPA DE RIESGOS DE LA UNIVERSIDAD DE CUNDINAMARCA</t>
        </is>
      </c>
      <c r="C6" s="753" t="n"/>
      <c r="D6" s="753" t="n"/>
      <c r="E6" s="753" t="n"/>
      <c r="F6" s="753" t="n"/>
      <c r="G6" s="753" t="n"/>
      <c r="H6" s="753" t="n"/>
      <c r="I6" s="753" t="n"/>
      <c r="J6" s="754" t="n"/>
      <c r="K6" s="180" t="n"/>
      <c r="L6" s="161" t="n"/>
      <c r="M6" s="179" t="n"/>
      <c r="N6" s="179" t="n"/>
      <c r="O6" s="179" t="n"/>
      <c r="P6" s="179" t="n"/>
    </row>
    <row r="7">
      <c r="A7" s="161" t="n"/>
      <c r="B7" s="746" t="n"/>
      <c r="C7" s="755" t="n"/>
      <c r="D7" s="755" t="n"/>
      <c r="E7" s="755" t="n"/>
      <c r="F7" s="755" t="n"/>
      <c r="G7" s="755" t="n"/>
      <c r="H7" s="755" t="n"/>
      <c r="I7" s="755" t="n"/>
      <c r="J7" s="745" t="n"/>
      <c r="K7" s="180" t="n"/>
      <c r="L7" s="161" t="n"/>
      <c r="M7" s="179" t="n"/>
      <c r="N7" s="179" t="n"/>
      <c r="O7" s="179" t="n"/>
      <c r="P7" s="179" t="n"/>
    </row>
    <row r="8" ht="18" customHeight="1">
      <c r="A8" s="161" t="n"/>
      <c r="B8" s="576" t="inlineStr">
        <is>
          <t>IMPACTO</t>
        </is>
      </c>
      <c r="C8" s="754" t="n"/>
      <c r="D8" s="756" t="inlineStr">
        <is>
          <t>Leve 20%</t>
        </is>
      </c>
      <c r="E8" s="756" t="inlineStr">
        <is>
          <t>Menor 40%</t>
        </is>
      </c>
      <c r="F8" s="756" t="inlineStr">
        <is>
          <t>Moderado 60%</t>
        </is>
      </c>
      <c r="G8" s="756" t="inlineStr">
        <is>
          <t>Mayor 80%</t>
        </is>
      </c>
      <c r="H8" s="754" t="n"/>
      <c r="I8" s="756" t="inlineStr">
        <is>
          <t>Catastrófico 100%</t>
        </is>
      </c>
      <c r="J8" s="754" t="n"/>
      <c r="K8" s="180" t="n"/>
      <c r="L8" s="161" t="n"/>
      <c r="M8" s="179" t="n"/>
      <c r="N8" s="179">
        <f>IF(N9&lt;&gt;""," -R","")</f>
        <v/>
      </c>
      <c r="O8" s="179" t="n"/>
      <c r="P8" s="179">
        <f>IF(P9&lt;&gt;""," -R","")</f>
        <v/>
      </c>
      <c r="R8" s="4">
        <f>IF(R9&lt;&gt;""," -R","")</f>
        <v/>
      </c>
      <c r="T8" s="4">
        <f>IF(T9&lt;&gt;""," -R","")</f>
        <v/>
      </c>
      <c r="V8" s="4">
        <f>IF(V9&lt;&gt;""," -R","")</f>
        <v/>
      </c>
      <c r="X8" s="4">
        <f>IF(X9&lt;&gt;""," -R","")</f>
        <v/>
      </c>
      <c r="Z8" s="4">
        <f>IF(Z9&lt;&gt;""," -R","")</f>
        <v/>
      </c>
      <c r="AB8" s="4">
        <f>IF(AB9&lt;&gt;""," -R","")</f>
        <v/>
      </c>
      <c r="AD8" s="4">
        <f>IF(AD9&lt;&gt;""," -R","")</f>
        <v/>
      </c>
      <c r="AF8" s="4">
        <f>IF(AF9&lt;&gt;""," -R","")</f>
        <v/>
      </c>
      <c r="AH8" s="4">
        <f>IF(AH9&lt;&gt;""," -R","")</f>
        <v/>
      </c>
      <c r="AJ8" s="4">
        <f>IF(AJ9&lt;&gt;""," -R","")</f>
        <v/>
      </c>
      <c r="AL8" s="4">
        <f>IF(AL9&lt;&gt;""," -R","")</f>
        <v/>
      </c>
      <c r="AN8" s="4">
        <f>IF(AN9&lt;&gt;""," -R","")</f>
        <v/>
      </c>
      <c r="AP8" s="4">
        <f>IF(AP9&lt;&gt;""," -R","")</f>
        <v/>
      </c>
      <c r="AR8" s="4">
        <f>IF(AR9&lt;&gt;""," -R","")</f>
        <v/>
      </c>
      <c r="AT8" s="4">
        <f>IF(AT9&lt;&gt;""," -R","")</f>
        <v/>
      </c>
      <c r="AV8" s="4">
        <f>IF(AV9&lt;&gt;""," -R","")</f>
        <v/>
      </c>
      <c r="AX8" s="4">
        <f>IF(AX9&lt;&gt;""," -R","")</f>
        <v/>
      </c>
      <c r="AZ8" s="4">
        <f>IF(AZ9&lt;&gt;""," -R","")</f>
        <v/>
      </c>
      <c r="BB8" s="4">
        <f>IF(BB9&lt;&gt;""," -R","")</f>
        <v/>
      </c>
      <c r="BD8" s="4">
        <f>IF(BD9&lt;&gt;""," -R","")</f>
        <v/>
      </c>
      <c r="BF8" s="4">
        <f>IF(BF9&lt;&gt;""," -R","")</f>
        <v/>
      </c>
      <c r="BH8" s="4">
        <f>IF(BH9&lt;&gt;""," -R","")</f>
        <v/>
      </c>
      <c r="BJ8" s="4">
        <f>IF(BJ9&lt;&gt;""," -R","")</f>
        <v/>
      </c>
    </row>
    <row r="9" ht="24.75" customHeight="1">
      <c r="A9" s="161" t="n"/>
      <c r="B9" s="577" t="inlineStr">
        <is>
          <t>PROBABILIDAD</t>
        </is>
      </c>
      <c r="C9" s="745" t="n"/>
      <c r="D9" s="744" t="n"/>
      <c r="E9" s="744" t="n"/>
      <c r="F9" s="744" t="n"/>
      <c r="G9" s="746" t="n"/>
      <c r="H9" s="745" t="n"/>
      <c r="I9" s="746" t="n"/>
      <c r="J9" s="745" t="n"/>
      <c r="K9" s="180" t="n"/>
      <c r="L9" s="161" t="n"/>
      <c r="M9" s="179" t="n">
        <v>1.01</v>
      </c>
      <c r="N9" s="179">
        <f>IFERROR(VLOOKUP(M9,'CRUCE RIESGOS'!$C$8:$D$40,2,FALSE),"")</f>
        <v/>
      </c>
      <c r="O9" s="179" t="n">
        <v>2.01</v>
      </c>
      <c r="P9" s="179">
        <f>IFERROR(VLOOKUP(O9,'CRUCE RIESGOS'!$C$8:$D$40,2,FALSE),"")</f>
        <v/>
      </c>
      <c r="Q9" s="4" t="n">
        <v>3.01</v>
      </c>
      <c r="R9" s="4">
        <f>IFERROR(VLOOKUP(Q9,'CRUCE RIESGOS'!$C$8:$D$40,2,FALSE),"")</f>
        <v/>
      </c>
      <c r="S9" s="4" t="n">
        <v>4.01</v>
      </c>
      <c r="T9" s="4">
        <f>IFERROR(VLOOKUP(S9,'CRUCE RIESGOS'!$C$8:$D$40,2,FALSE),"")</f>
        <v/>
      </c>
      <c r="U9" s="4" t="n">
        <v>5.01</v>
      </c>
      <c r="V9" s="4">
        <f>IFERROR(VLOOKUP(U9,'CRUCE RIESGOS'!$C$8:$D$40,2,FALSE),"")</f>
        <v/>
      </c>
      <c r="W9" s="4" t="n">
        <v>6.01</v>
      </c>
      <c r="X9" s="4">
        <f>IFERROR(VLOOKUP(W9,'CRUCE RIESGOS'!$C$8:$D$40,2,FALSE),"")</f>
        <v/>
      </c>
      <c r="Y9" s="4" t="n">
        <v>7.01</v>
      </c>
      <c r="Z9" s="4">
        <f>IFERROR(VLOOKUP(Y9,'CRUCE RIESGOS'!$C$8:$D$40,2,FALSE),"")</f>
        <v/>
      </c>
      <c r="AA9" s="4" t="n">
        <v>8.01</v>
      </c>
      <c r="AB9" s="4">
        <f>IFERROR(VLOOKUP(AA9,'CRUCE RIESGOS'!$C$8:$D$40,2,FALSE),"")</f>
        <v/>
      </c>
      <c r="AC9" s="4" t="n">
        <v>9.01</v>
      </c>
      <c r="AD9" s="4">
        <f>IFERROR(VLOOKUP(AC9,'CRUCE RIESGOS'!$C$8:$D$40,2,FALSE),"")</f>
        <v/>
      </c>
      <c r="AE9" s="4" t="n">
        <v>10.01</v>
      </c>
      <c r="AF9" s="4">
        <f>IFERROR(VLOOKUP(AE9,'CRUCE RIESGOS'!$C$8:$D$40,2,FALSE),"")</f>
        <v/>
      </c>
      <c r="AG9" s="4" t="n">
        <v>11.01</v>
      </c>
      <c r="AH9" s="4">
        <f>IFERROR(VLOOKUP(AG9,'CRUCE RIESGOS'!$C$8:$D$40,2,FALSE),"")</f>
        <v/>
      </c>
      <c r="AI9" s="4" t="n">
        <v>12.01</v>
      </c>
      <c r="AJ9" s="4">
        <f>IFERROR(VLOOKUP(AI9,'CRUCE RIESGOS'!$C$8:$D$40,2,FALSE),"")</f>
        <v/>
      </c>
      <c r="AK9" s="4" t="n">
        <v>13.01</v>
      </c>
      <c r="AL9" s="4">
        <f>IFERROR(VLOOKUP(AK9,'CRUCE RIESGOS'!$C$8:$D$40,2,FALSE),"")</f>
        <v/>
      </c>
      <c r="AM9" s="4" t="n">
        <v>14.01</v>
      </c>
      <c r="AN9" s="4">
        <f>IFERROR(VLOOKUP(AM9,'CRUCE RIESGOS'!$C$8:$D$40,2,FALSE),"")</f>
        <v/>
      </c>
      <c r="AO9" s="4" t="n">
        <v>15.01</v>
      </c>
      <c r="AP9" s="4">
        <f>IFERROR(VLOOKUP(AO9,'CRUCE RIESGOS'!$C$8:$D$40,2,FALSE),"")</f>
        <v/>
      </c>
      <c r="AQ9" s="4" t="n">
        <v>16.01</v>
      </c>
      <c r="AR9" s="4">
        <f>IFERROR(VLOOKUP(AQ9,'CRUCE RIESGOS'!$C$8:$D$40,2,FALSE),"")</f>
        <v/>
      </c>
      <c r="AS9" s="4" t="n">
        <v>17.01</v>
      </c>
      <c r="AT9" s="4">
        <f>IFERROR(VLOOKUP(AS9,'CRUCE RIESGOS'!$C$8:$D$40,2,FALSE),"")</f>
        <v/>
      </c>
      <c r="AU9" s="4" t="n">
        <v>18.01</v>
      </c>
      <c r="AV9" s="4">
        <f>IFERROR(VLOOKUP(AU9,'CRUCE RIESGOS'!$C$8:$D$40,2,FALSE),"")</f>
        <v/>
      </c>
      <c r="AW9" s="4" t="n">
        <v>19.01</v>
      </c>
      <c r="AX9" s="4">
        <f>IFERROR(VLOOKUP(AW9,'CRUCE RIESGOS'!$C$8:$D$40,2,FALSE),"")</f>
        <v/>
      </c>
      <c r="AY9" s="4" t="n">
        <v>20.01</v>
      </c>
      <c r="AZ9" s="4">
        <f>IFERROR(VLOOKUP(AY9,'CRUCE RIESGOS'!$C$8:$D$40,2,FALSE),"")</f>
        <v/>
      </c>
      <c r="BA9" s="4" t="n">
        <v>21.01</v>
      </c>
      <c r="BB9" s="4">
        <f>IFERROR(VLOOKUP(BA9,'CRUCE RIESGOS'!$C$8:$D$40,2,FALSE),"")</f>
        <v/>
      </c>
      <c r="BC9" s="4" t="n">
        <v>22.01</v>
      </c>
      <c r="BD9" s="4">
        <f>IFERROR(VLOOKUP(BC9,'CRUCE RIESGOS'!$C$8:$D$40,2,FALSE),"")</f>
        <v/>
      </c>
      <c r="BE9" s="4" t="n">
        <v>23.01</v>
      </c>
      <c r="BF9" s="4">
        <f>IFERROR(VLOOKUP(BE9,'CRUCE RIESGOS'!$C$8:$D$40,2,FALSE),"")</f>
        <v/>
      </c>
      <c r="BG9" s="4" t="n">
        <v>24.01</v>
      </c>
      <c r="BH9" s="4">
        <f>IFERROR(VLOOKUP(BG9,'CRUCE RIESGOS'!$C$8:$D$40,2,FALSE),"")</f>
        <v/>
      </c>
      <c r="BI9" s="4" t="n">
        <v>25.01</v>
      </c>
      <c r="BJ9" s="4">
        <f>IFERROR(VLOOKUP(BI9,'CRUCE RIESGOS'!$C$8:$D$40,2,FALSE),"")</f>
        <v/>
      </c>
    </row>
    <row r="10" ht="50.25" customHeight="1">
      <c r="A10" s="161" t="n"/>
      <c r="B10" s="554" t="inlineStr">
        <is>
          <t>Muy Baja 20%</t>
        </is>
      </c>
      <c r="C10" s="735" t="n"/>
      <c r="D10" s="192">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192">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182">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581">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735" t="n"/>
      <c r="I10" s="567">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735" t="n"/>
      <c r="K10" s="180" t="n"/>
      <c r="L10" s="161" t="n"/>
      <c r="M10" s="179" t="n"/>
      <c r="N10" s="179">
        <f>IF(N11&lt;&gt;""," -R","")</f>
        <v/>
      </c>
      <c r="O10" s="179" t="n"/>
      <c r="P10" s="179">
        <f>IF(P11&lt;&gt;""," -R","")</f>
        <v/>
      </c>
      <c r="R10" s="4">
        <f>IF(R11&lt;&gt;""," -R","")</f>
        <v/>
      </c>
      <c r="T10" s="4">
        <f>IF(T11&lt;&gt;""," -R","")</f>
        <v/>
      </c>
      <c r="V10" s="4">
        <f>IF(V11&lt;&gt;""," -R","")</f>
        <v/>
      </c>
      <c r="X10" s="4">
        <f>IF(X11&lt;&gt;""," -R","")</f>
        <v/>
      </c>
      <c r="Z10" s="4">
        <f>IF(Z11&lt;&gt;""," -R","")</f>
        <v/>
      </c>
      <c r="AB10" s="4">
        <f>IF(AB11&lt;&gt;""," -R","")</f>
        <v/>
      </c>
      <c r="AD10" s="4">
        <f>IF(AD11&lt;&gt;""," -R","")</f>
        <v/>
      </c>
      <c r="AF10" s="4">
        <f>IF(AF11&lt;&gt;""," -R","")</f>
        <v/>
      </c>
      <c r="AH10" s="4">
        <f>IF(AH11&lt;&gt;""," -R","")</f>
        <v/>
      </c>
      <c r="AJ10" s="4">
        <f>IF(AJ11&lt;&gt;""," -R","")</f>
        <v/>
      </c>
      <c r="AL10" s="4">
        <f>IF(AL11&lt;&gt;""," -R","")</f>
        <v/>
      </c>
      <c r="AN10" s="4">
        <f>IF(AN11&lt;&gt;""," -R","")</f>
        <v/>
      </c>
      <c r="AP10" s="4">
        <f>IF(AP11&lt;&gt;""," -R","")</f>
        <v/>
      </c>
      <c r="AR10" s="4">
        <f>IF(AR11&lt;&gt;""," -R","")</f>
        <v/>
      </c>
      <c r="AT10" s="4">
        <f>IF(AT11&lt;&gt;""," -R","")</f>
        <v/>
      </c>
      <c r="AV10" s="4">
        <f>IF(AV11&lt;&gt;""," -R","")</f>
        <v/>
      </c>
      <c r="AX10" s="4">
        <f>IF(AX11&lt;&gt;""," -R","")</f>
        <v/>
      </c>
      <c r="AZ10" s="4">
        <f>IF(AZ11&lt;&gt;""," -R","")</f>
        <v/>
      </c>
      <c r="BB10" s="4">
        <f>IF(BB11&lt;&gt;""," -R","")</f>
        <v/>
      </c>
      <c r="BD10" s="4">
        <f>IF(BD11&lt;&gt;""," -R","")</f>
        <v/>
      </c>
      <c r="BF10" s="4">
        <f>IF(BF11&lt;&gt;""," -R","")</f>
        <v/>
      </c>
      <c r="BH10" s="4">
        <f>IF(BH11&lt;&gt;""," -R","")</f>
        <v/>
      </c>
      <c r="BJ10" s="4">
        <f>IF(BJ11&lt;&gt;""," -R","")</f>
        <v/>
      </c>
    </row>
    <row r="11" ht="50.25" customHeight="1">
      <c r="A11" s="161" t="n"/>
      <c r="B11" s="554" t="inlineStr">
        <is>
          <t>Baja 40%</t>
        </is>
      </c>
      <c r="C11" s="735" t="n"/>
      <c r="D11" s="192">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182">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182">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581">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735" t="n"/>
      <c r="I11" s="567">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735" t="n"/>
      <c r="K11" s="180" t="n"/>
      <c r="L11" s="161" t="n"/>
      <c r="M11" s="179" t="n">
        <v>1.02</v>
      </c>
      <c r="N11" s="179">
        <f>IFERROR(VLOOKUP(M11,'CRUCE RIESGOS'!$C$8:$D$40,2,FALSE),"")</f>
        <v/>
      </c>
      <c r="O11" s="179" t="n">
        <v>2.02</v>
      </c>
      <c r="P11" s="179">
        <f>IFERROR(VLOOKUP(O11,'CRUCE RIESGOS'!$C$8:$D$40,2,FALSE),"")</f>
        <v/>
      </c>
      <c r="Q11" s="4" t="n">
        <v>3.02</v>
      </c>
      <c r="R11" s="4">
        <f>IFERROR(VLOOKUP(Q11,'CRUCE RIESGOS'!$C$8:$D$40,2,FALSE),"")</f>
        <v/>
      </c>
      <c r="S11" s="4" t="n">
        <v>4.02</v>
      </c>
      <c r="T11" s="4">
        <f>IFERROR(VLOOKUP(S11,'CRUCE RIESGOS'!$C$8:$D$40,2,FALSE),"")</f>
        <v/>
      </c>
      <c r="U11" s="4" t="n">
        <v>5.02</v>
      </c>
      <c r="V11" s="4">
        <f>IFERROR(VLOOKUP(U11,'CRUCE RIESGOS'!$C$8:$D$40,2,FALSE),"")</f>
        <v/>
      </c>
      <c r="W11" s="4" t="n">
        <v>6.02</v>
      </c>
      <c r="X11" s="4">
        <f>IFERROR(VLOOKUP(W11,'CRUCE RIESGOS'!$C$8:$D$40,2,FALSE),"")</f>
        <v/>
      </c>
      <c r="Y11" s="4" t="n">
        <v>7.02</v>
      </c>
      <c r="Z11" s="4">
        <f>IFERROR(VLOOKUP(Y11,'CRUCE RIESGOS'!$C$8:$D$40,2,FALSE),"")</f>
        <v/>
      </c>
      <c r="AA11" s="4" t="n">
        <v>8.02</v>
      </c>
      <c r="AB11" s="4">
        <f>IFERROR(VLOOKUP(AA11,'CRUCE RIESGOS'!$C$8:$D$40,2,FALSE),"")</f>
        <v/>
      </c>
      <c r="AC11" s="4" t="n">
        <v>9.02</v>
      </c>
      <c r="AD11" s="4">
        <f>IFERROR(VLOOKUP(AC11,'CRUCE RIESGOS'!$C$8:$D$40,2,FALSE),"")</f>
        <v/>
      </c>
      <c r="AE11" s="4" t="n">
        <v>10.02</v>
      </c>
      <c r="AF11" s="4">
        <f>IFERROR(VLOOKUP(AE11,'CRUCE RIESGOS'!$C$8:$D$40,2,FALSE),"")</f>
        <v/>
      </c>
      <c r="AG11" s="4" t="n">
        <v>11.02</v>
      </c>
      <c r="AH11" s="4">
        <f>IFERROR(VLOOKUP(AG11,'CRUCE RIESGOS'!$C$8:$D$40,2,FALSE),"")</f>
        <v/>
      </c>
      <c r="AI11" s="4" t="n">
        <v>12.02</v>
      </c>
      <c r="AJ11" s="4">
        <f>IFERROR(VLOOKUP(AI11,'CRUCE RIESGOS'!$C$8:$D$40,2,FALSE),"")</f>
        <v/>
      </c>
      <c r="AK11" s="4" t="n">
        <v>13.02</v>
      </c>
      <c r="AL11" s="4">
        <f>IFERROR(VLOOKUP(AK11,'CRUCE RIESGOS'!$C$8:$D$40,2,FALSE),"")</f>
        <v/>
      </c>
      <c r="AM11" s="4" t="n">
        <v>14.02</v>
      </c>
      <c r="AN11" s="4">
        <f>IFERROR(VLOOKUP(AM11,'CRUCE RIESGOS'!$C$8:$D$40,2,FALSE),"")</f>
        <v/>
      </c>
      <c r="AO11" s="4" t="n">
        <v>15.02</v>
      </c>
      <c r="AP11" s="4">
        <f>IFERROR(VLOOKUP(AO11,'CRUCE RIESGOS'!$C$8:$D$40,2,FALSE),"")</f>
        <v/>
      </c>
      <c r="AQ11" s="4" t="n">
        <v>16.02</v>
      </c>
      <c r="AR11" s="4">
        <f>IFERROR(VLOOKUP(AQ11,'CRUCE RIESGOS'!$C$8:$D$40,2,FALSE),"")</f>
        <v/>
      </c>
      <c r="AS11" s="4" t="n">
        <v>17.02</v>
      </c>
      <c r="AT11" s="4">
        <f>IFERROR(VLOOKUP(AS11,'CRUCE RIESGOS'!$C$8:$D$40,2,FALSE),"")</f>
        <v/>
      </c>
      <c r="AU11" s="4" t="n">
        <v>18.02</v>
      </c>
      <c r="AV11" s="4">
        <f>IFERROR(VLOOKUP(AU11,'CRUCE RIESGOS'!$C$8:$D$40,2,FALSE),"")</f>
        <v/>
      </c>
      <c r="AW11" s="4" t="n">
        <v>19.02</v>
      </c>
      <c r="AX11" s="4">
        <f>IFERROR(VLOOKUP(AW11,'CRUCE RIESGOS'!$C$8:$D$40,2,FALSE),"")</f>
        <v/>
      </c>
      <c r="AY11" s="4" t="n">
        <v>20.02</v>
      </c>
      <c r="AZ11" s="4">
        <f>IFERROR(VLOOKUP(AY11,'CRUCE RIESGOS'!$C$8:$D$40,2,FALSE),"")</f>
        <v/>
      </c>
      <c r="BA11" s="4" t="n">
        <v>21.02</v>
      </c>
      <c r="BB11" s="4">
        <f>IFERROR(VLOOKUP(BA11,'CRUCE RIESGOS'!$C$8:$D$40,2,FALSE),"")</f>
        <v/>
      </c>
      <c r="BC11" s="4" t="n">
        <v>22.02</v>
      </c>
      <c r="BD11" s="4">
        <f>IFERROR(VLOOKUP(BC11,'CRUCE RIESGOS'!$C$8:$D$40,2,FALSE),"")</f>
        <v/>
      </c>
      <c r="BE11" s="4" t="n">
        <v>23.02</v>
      </c>
      <c r="BF11" s="4">
        <f>IFERROR(VLOOKUP(BE11,'CRUCE RIESGOS'!$C$8:$D$40,2,FALSE),"")</f>
        <v/>
      </c>
      <c r="BG11" s="4" t="n">
        <v>24.02</v>
      </c>
      <c r="BH11" s="4">
        <f>IFERROR(VLOOKUP(BG11,'CRUCE RIESGOS'!$C$8:$D$40,2,FALSE),"")</f>
        <v/>
      </c>
      <c r="BI11" s="4" t="n">
        <v>25.02</v>
      </c>
      <c r="BJ11" s="4">
        <f>IFERROR(VLOOKUP(BI11,'CRUCE RIESGOS'!$C$8:$D$40,2,FALSE),"")</f>
        <v/>
      </c>
    </row>
    <row r="12" ht="50.25" customHeight="1">
      <c r="A12" s="161" t="n"/>
      <c r="B12" s="554" t="inlineStr">
        <is>
          <t>Media 60%</t>
        </is>
      </c>
      <c r="C12" s="735" t="n"/>
      <c r="D12" s="182">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82">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182">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581">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735" t="n"/>
      <c r="I12" s="567">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735" t="n"/>
      <c r="K12" s="180" t="n"/>
      <c r="L12" s="161" t="n"/>
      <c r="M12" s="179" t="n"/>
      <c r="N12" s="179">
        <f>IF(N13&lt;&gt;""," -R","")</f>
        <v/>
      </c>
      <c r="O12" s="179" t="n"/>
      <c r="P12" s="179">
        <f>IF(P13&lt;&gt;""," -R","")</f>
        <v/>
      </c>
      <c r="R12" s="4">
        <f>IF(R13&lt;&gt;""," -R","")</f>
        <v/>
      </c>
      <c r="T12" s="4">
        <f>IF(T13&lt;&gt;""," -R","")</f>
        <v/>
      </c>
      <c r="V12" s="4">
        <f>IF(V13&lt;&gt;""," -R","")</f>
        <v/>
      </c>
      <c r="X12" s="4">
        <f>IF(X13&lt;&gt;""," -R","")</f>
        <v/>
      </c>
      <c r="Z12" s="4">
        <f>IF(Z13&lt;&gt;""," -R","")</f>
        <v/>
      </c>
      <c r="AB12" s="4">
        <f>IF(AB13&lt;&gt;""," -R","")</f>
        <v/>
      </c>
      <c r="AD12" s="4">
        <f>IF(AD13&lt;&gt;""," -R","")</f>
        <v/>
      </c>
      <c r="AF12" s="4">
        <f>IF(AF13&lt;&gt;""," -R","")</f>
        <v/>
      </c>
      <c r="AH12" s="4">
        <f>IF(AH13&lt;&gt;""," -R","")</f>
        <v/>
      </c>
      <c r="AJ12" s="4">
        <f>IF(AJ13&lt;&gt;""," -R","")</f>
        <v/>
      </c>
      <c r="AL12" s="4">
        <f>IF(AL13&lt;&gt;""," -R","")</f>
        <v/>
      </c>
      <c r="AN12" s="4">
        <f>IF(AN13&lt;&gt;""," -R","")</f>
        <v/>
      </c>
      <c r="AP12" s="4">
        <f>IF(AP13&lt;&gt;""," -R","")</f>
        <v/>
      </c>
      <c r="AR12" s="4">
        <f>IF(AR13&lt;&gt;""," -R","")</f>
        <v/>
      </c>
      <c r="AT12" s="4">
        <f>IF(AT13&lt;&gt;""," -R","")</f>
        <v/>
      </c>
      <c r="AV12" s="4">
        <f>IF(AV13&lt;&gt;""," -R","")</f>
        <v/>
      </c>
      <c r="AX12" s="4">
        <f>IF(AX13&lt;&gt;""," -R","")</f>
        <v/>
      </c>
      <c r="AZ12" s="4">
        <f>IF(AZ13&lt;&gt;""," -R","")</f>
        <v/>
      </c>
      <c r="BB12" s="4">
        <f>IF(BB13&lt;&gt;""," -R","")</f>
        <v/>
      </c>
      <c r="BD12" s="4">
        <f>IF(BD13&lt;&gt;""," -R","")</f>
        <v/>
      </c>
      <c r="BF12" s="4">
        <f>IF(BF13&lt;&gt;""," -R","")</f>
        <v/>
      </c>
      <c r="BH12" s="4">
        <f>IF(BH13&lt;&gt;""," -R","")</f>
        <v/>
      </c>
      <c r="BJ12" s="4">
        <f>IF(BJ13&lt;&gt;""," -R","")</f>
        <v/>
      </c>
    </row>
    <row r="13" ht="50.25" customHeight="1">
      <c r="A13" s="161" t="n"/>
      <c r="B13" s="554" t="inlineStr">
        <is>
          <t>Alta 80%</t>
        </is>
      </c>
      <c r="C13" s="735" t="n"/>
      <c r="D13" s="182">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182">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581">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581">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735" t="n"/>
      <c r="I13" s="567">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735" t="n"/>
      <c r="K13" s="180" t="n"/>
      <c r="L13" s="161" t="n"/>
      <c r="M13" s="179" t="n">
        <v>1.03</v>
      </c>
      <c r="N13" s="179">
        <f>IFERROR(VLOOKUP(M13,'CRUCE RIESGOS'!$C$8:$D$40,2,FALSE),"")</f>
        <v/>
      </c>
      <c r="O13" s="179" t="n">
        <v>2.03</v>
      </c>
      <c r="P13" s="179">
        <f>IFERROR(VLOOKUP(O13,'CRUCE RIESGOS'!$C$8:$D$40,2,FALSE),"")</f>
        <v/>
      </c>
      <c r="Q13" s="4" t="n">
        <v>3.03</v>
      </c>
      <c r="R13" s="4">
        <f>IFERROR(VLOOKUP(Q13,'CRUCE RIESGOS'!$C$8:$D$40,2,FALSE),"")</f>
        <v/>
      </c>
      <c r="S13" s="4" t="n">
        <v>4.03</v>
      </c>
      <c r="T13" s="4">
        <f>IFERROR(VLOOKUP(S13,'CRUCE RIESGOS'!$C$8:$D$40,2,FALSE),"")</f>
        <v/>
      </c>
      <c r="U13" s="4" t="n">
        <v>5.03</v>
      </c>
      <c r="V13" s="4">
        <f>IFERROR(VLOOKUP(U13,'CRUCE RIESGOS'!$C$8:$D$40,2,FALSE),"")</f>
        <v/>
      </c>
      <c r="W13" s="4" t="n">
        <v>6.03</v>
      </c>
      <c r="X13" s="4">
        <f>IFERROR(VLOOKUP(W13,'CRUCE RIESGOS'!$C$8:$D$40,2,FALSE),"")</f>
        <v/>
      </c>
      <c r="Y13" s="4" t="n">
        <v>7.03</v>
      </c>
      <c r="Z13" s="4">
        <f>IFERROR(VLOOKUP(Y13,'CRUCE RIESGOS'!$C$8:$D$40,2,FALSE),"")</f>
        <v/>
      </c>
      <c r="AA13" s="4" t="n">
        <v>8.029999999999999</v>
      </c>
      <c r="AB13" s="4">
        <f>IFERROR(VLOOKUP(AA13,'CRUCE RIESGOS'!$C$8:$D$40,2,FALSE),"")</f>
        <v/>
      </c>
      <c r="AC13" s="4" t="n">
        <v>9.029999999999999</v>
      </c>
      <c r="AD13" s="4">
        <f>IFERROR(VLOOKUP(AC13,'CRUCE RIESGOS'!$C$8:$D$40,2,FALSE),"")</f>
        <v/>
      </c>
      <c r="AE13" s="4" t="n">
        <v>10.03</v>
      </c>
      <c r="AF13" s="4">
        <f>IFERROR(VLOOKUP(AE13,'CRUCE RIESGOS'!$C$8:$D$40,2,FALSE),"")</f>
        <v/>
      </c>
      <c r="AG13" s="4" t="n">
        <v>11.03</v>
      </c>
      <c r="AH13" s="4">
        <f>IFERROR(VLOOKUP(AG13,'CRUCE RIESGOS'!$C$8:$D$40,2,FALSE),"")</f>
        <v/>
      </c>
      <c r="AI13" s="4" t="n">
        <v>12.03</v>
      </c>
      <c r="AJ13" s="4">
        <f>IFERROR(VLOOKUP(AI13,'CRUCE RIESGOS'!$C$8:$D$40,2,FALSE),"")</f>
        <v/>
      </c>
      <c r="AK13" s="4" t="n">
        <v>13.03</v>
      </c>
      <c r="AL13" s="4">
        <f>IFERROR(VLOOKUP(AK13,'CRUCE RIESGOS'!$C$8:$D$40,2,FALSE),"")</f>
        <v/>
      </c>
      <c r="AM13" s="4" t="n">
        <v>14.03</v>
      </c>
      <c r="AN13" s="4">
        <f>IFERROR(VLOOKUP(AM13,'CRUCE RIESGOS'!$C$8:$D$40,2,FALSE),"")</f>
        <v/>
      </c>
      <c r="AO13" s="4" t="n">
        <v>15.03</v>
      </c>
      <c r="AP13" s="4">
        <f>IFERROR(VLOOKUP(AO13,'CRUCE RIESGOS'!$C$8:$D$40,2,FALSE),"")</f>
        <v/>
      </c>
      <c r="AQ13" s="4" t="n">
        <v>16.03</v>
      </c>
      <c r="AR13" s="4">
        <f>IFERROR(VLOOKUP(AQ13,'CRUCE RIESGOS'!$C$8:$D$40,2,FALSE),"")</f>
        <v/>
      </c>
      <c r="AS13" s="4" t="n">
        <v>17.03</v>
      </c>
      <c r="AT13" s="4">
        <f>IFERROR(VLOOKUP(AS13,'CRUCE RIESGOS'!$C$8:$D$40,2,FALSE),"")</f>
        <v/>
      </c>
      <c r="AU13" s="4" t="n">
        <v>18.03</v>
      </c>
      <c r="AV13" s="4">
        <f>IFERROR(VLOOKUP(AU13,'CRUCE RIESGOS'!$C$8:$D$40,2,FALSE),"")</f>
        <v/>
      </c>
      <c r="AW13" s="4" t="n">
        <v>19.03</v>
      </c>
      <c r="AX13" s="4">
        <f>IFERROR(VLOOKUP(AW13,'CRUCE RIESGOS'!$C$8:$D$40,2,FALSE),"")</f>
        <v/>
      </c>
      <c r="AY13" s="4" t="n">
        <v>20.03</v>
      </c>
      <c r="AZ13" s="4">
        <f>IFERROR(VLOOKUP(AY13,'CRUCE RIESGOS'!$C$8:$D$40,2,FALSE),"")</f>
        <v/>
      </c>
      <c r="BA13" s="4" t="n">
        <v>21.03</v>
      </c>
      <c r="BB13" s="4">
        <f>IFERROR(VLOOKUP(BA13,'CRUCE RIESGOS'!$C$8:$D$40,2,FALSE),"")</f>
        <v/>
      </c>
      <c r="BC13" s="4" t="n">
        <v>22.03</v>
      </c>
      <c r="BD13" s="4">
        <f>IFERROR(VLOOKUP(BC13,'CRUCE RIESGOS'!$C$8:$D$40,2,FALSE),"")</f>
        <v/>
      </c>
      <c r="BE13" s="4" t="n">
        <v>23.03</v>
      </c>
      <c r="BF13" s="4">
        <f>IFERROR(VLOOKUP(BE13,'CRUCE RIESGOS'!$C$8:$D$40,2,FALSE),"")</f>
        <v/>
      </c>
      <c r="BG13" s="4" t="n">
        <v>24.03</v>
      </c>
      <c r="BH13" s="4">
        <f>IFERROR(VLOOKUP(BG13,'CRUCE RIESGOS'!$C$8:$D$40,2,FALSE),"")</f>
        <v/>
      </c>
      <c r="BI13" s="4" t="n">
        <v>25.03</v>
      </c>
      <c r="BJ13" s="4">
        <f>IFERROR(VLOOKUP(BI13,'CRUCE RIESGOS'!$C$8:$D$40,2,FALSE),"")</f>
        <v/>
      </c>
    </row>
    <row r="14" ht="50.25" customHeight="1">
      <c r="A14" s="161" t="n"/>
      <c r="B14" s="554" t="inlineStr">
        <is>
          <t>Muy Alta 100%</t>
        </is>
      </c>
      <c r="C14" s="735" t="n"/>
      <c r="D14" s="581">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581">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581">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81">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735" t="n"/>
      <c r="I14" s="567">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735" t="n"/>
      <c r="K14" s="180" t="n"/>
      <c r="L14" s="161" t="n"/>
      <c r="M14" s="179" t="n"/>
      <c r="N14" s="179">
        <f>IF(N16&lt;&gt;""," -R","")</f>
        <v/>
      </c>
      <c r="O14" s="179" t="n"/>
      <c r="P14" s="179">
        <f>IF(P16&lt;&gt;""," -R","")</f>
        <v/>
      </c>
      <c r="R14" s="4">
        <f>IF(R16&lt;&gt;""," -R","")</f>
        <v/>
      </c>
      <c r="T14" s="4">
        <f>IF(T16&lt;&gt;""," -R","")</f>
        <v/>
      </c>
      <c r="V14" s="4">
        <f>IF(V16&lt;&gt;""," -R","")</f>
        <v/>
      </c>
      <c r="X14" s="4">
        <f>IF(X16&lt;&gt;""," -R","")</f>
        <v/>
      </c>
      <c r="Z14" s="4">
        <f>IF(Z16&lt;&gt;""," -R","")</f>
        <v/>
      </c>
      <c r="AB14" s="4">
        <f>IF(AB16&lt;&gt;""," -R","")</f>
        <v/>
      </c>
      <c r="AD14" s="4">
        <f>IF(AD16&lt;&gt;""," -R","")</f>
        <v/>
      </c>
      <c r="AF14" s="4">
        <f>IF(AF16&lt;&gt;""," -R","")</f>
        <v/>
      </c>
      <c r="AH14" s="4">
        <f>IF(AH16&lt;&gt;""," -R","")</f>
        <v/>
      </c>
      <c r="AJ14" s="4">
        <f>IF(AJ16&lt;&gt;""," -R","")</f>
        <v/>
      </c>
      <c r="AL14" s="4">
        <f>IF(AL16&lt;&gt;""," -R","")</f>
        <v/>
      </c>
      <c r="AN14" s="4">
        <f>IF(AN16&lt;&gt;""," -R","")</f>
        <v/>
      </c>
      <c r="AP14" s="4">
        <f>IF(AP16&lt;&gt;""," -R","")</f>
        <v/>
      </c>
      <c r="AR14" s="4">
        <f>IF(AR16&lt;&gt;""," -R","")</f>
        <v/>
      </c>
      <c r="AT14" s="4">
        <f>IF(AT16&lt;&gt;""," -R","")</f>
        <v/>
      </c>
      <c r="AV14" s="4">
        <f>IF(AV16&lt;&gt;""," -R","")</f>
        <v/>
      </c>
      <c r="AX14" s="4">
        <f>IF(AX16&lt;&gt;""," -R","")</f>
        <v/>
      </c>
      <c r="AZ14" s="4">
        <f>IF(AZ16&lt;&gt;""," -R","")</f>
        <v/>
      </c>
      <c r="BB14" s="4">
        <f>IF(BB16&lt;&gt;""," -R","")</f>
        <v/>
      </c>
      <c r="BD14" s="4">
        <f>IF(BD16&lt;&gt;""," -R","")</f>
        <v/>
      </c>
      <c r="BF14" s="4">
        <f>IF(BF16&lt;&gt;""," -R","")</f>
        <v/>
      </c>
      <c r="BH14" s="4">
        <f>IF(BH16&lt;&gt;""," -R","")</f>
        <v/>
      </c>
      <c r="BJ14" s="4">
        <f>IF(BJ16&lt;&gt;""," -R","")</f>
        <v/>
      </c>
    </row>
    <row r="15" ht="15.75" customHeight="1">
      <c r="A15" s="161" t="n"/>
      <c r="B15" s="184" t="inlineStr">
        <is>
          <t>COLOR</t>
        </is>
      </c>
      <c r="C15" s="580" t="inlineStr">
        <is>
          <t>INTERPRETACIÓN DE LA ZONA</t>
        </is>
      </c>
      <c r="D15" s="720" t="n"/>
      <c r="E15" s="735" t="n"/>
      <c r="F15" s="185" t="inlineStr">
        <is>
          <t>CANTIDAD DE RIESGOS POR ZONA</t>
        </is>
      </c>
      <c r="G15" s="580" t="inlineStr">
        <is>
          <t>PROMEDIO DE RIESGO DEL PROCESO</t>
        </is>
      </c>
      <c r="H15" s="720" t="n"/>
      <c r="I15" s="720" t="n"/>
      <c r="J15" s="735" t="n"/>
      <c r="K15" s="180" t="n"/>
      <c r="L15" s="161" t="n"/>
      <c r="M15" s="179" t="n"/>
      <c r="N15" s="179" t="n"/>
      <c r="O15" s="179" t="n"/>
      <c r="P15" s="179" t="n"/>
    </row>
    <row r="16" ht="15" customHeight="1">
      <c r="A16" s="161" t="n"/>
      <c r="B16" s="186" t="n"/>
      <c r="C16" s="558" t="inlineStr">
        <is>
          <t xml:space="preserve"> Zona de riesgo baja: Asumir el riesgo</t>
        </is>
      </c>
      <c r="D16" s="720" t="n"/>
      <c r="E16" s="735" t="n"/>
      <c r="F16" s="187">
        <f>COUNTIF('CRUCE RIESGOS'!$BF$8:$BF$40,"BAJO")</f>
        <v/>
      </c>
      <c r="G16" s="580" t="inlineStr">
        <is>
          <t>PROBABILIDAD</t>
        </is>
      </c>
      <c r="H16" s="580" t="inlineStr">
        <is>
          <t>IMPACTO</t>
        </is>
      </c>
      <c r="I16" s="757" t="inlineStr">
        <is>
          <t>VALORACIÓN</t>
        </is>
      </c>
      <c r="J16" s="735" t="n"/>
      <c r="K16" s="180" t="n"/>
      <c r="L16" s="161" t="n"/>
      <c r="M16" s="179" t="n">
        <v>1.04</v>
      </c>
      <c r="N16" s="179">
        <f>IFERROR(VLOOKUP(M16,'CRUCE RIESGOS'!$C$8:$D$40,2,FALSE),"")</f>
        <v/>
      </c>
      <c r="O16" s="179" t="n">
        <v>2.04</v>
      </c>
      <c r="P16" s="179">
        <f>IFERROR(VLOOKUP(O16,'CRUCE RIESGOS'!$C$8:$D$40,2,FALSE),"")</f>
        <v/>
      </c>
      <c r="Q16" s="4" t="n">
        <v>3.04</v>
      </c>
      <c r="R16" s="4">
        <f>IFERROR(VLOOKUP(Q16,'CRUCE RIESGOS'!$C$8:$D$40,2,FALSE),"")</f>
        <v/>
      </c>
      <c r="S16" s="4" t="n">
        <v>4.04</v>
      </c>
      <c r="T16" s="4">
        <f>IFERROR(VLOOKUP(S16,'CRUCE RIESGOS'!$C$8:$D$40,2,FALSE),"")</f>
        <v/>
      </c>
      <c r="U16" s="4" t="n">
        <v>5.04</v>
      </c>
      <c r="V16" s="4">
        <f>IFERROR(VLOOKUP(U16,'CRUCE RIESGOS'!$C$8:$D$40,2,FALSE),"")</f>
        <v/>
      </c>
      <c r="W16" s="4" t="n">
        <v>6.04</v>
      </c>
      <c r="X16" s="4">
        <f>IFERROR(VLOOKUP(W16,'CRUCE RIESGOS'!$C$8:$D$40,2,FALSE),"")</f>
        <v/>
      </c>
      <c r="Y16" s="4" t="n">
        <v>7.04</v>
      </c>
      <c r="Z16" s="4">
        <f>IFERROR(VLOOKUP(Y16,'CRUCE RIESGOS'!$C$8:$D$40,2,FALSE),"")</f>
        <v/>
      </c>
      <c r="AA16" s="4" t="n">
        <v>8.039999999999999</v>
      </c>
      <c r="AB16" s="4">
        <f>IFERROR(VLOOKUP(AA16,'CRUCE RIESGOS'!$C$8:$D$40,2,FALSE),"")</f>
        <v/>
      </c>
      <c r="AC16" s="4" t="n">
        <v>9.039999999999999</v>
      </c>
      <c r="AD16" s="4">
        <f>IFERROR(VLOOKUP(AC16,'CRUCE RIESGOS'!$C$8:$D$40,2,FALSE),"")</f>
        <v/>
      </c>
      <c r="AE16" s="4" t="n">
        <v>10.04</v>
      </c>
      <c r="AF16" s="4">
        <f>IFERROR(VLOOKUP(AE16,'CRUCE RIESGOS'!$C$8:$D$40,2,FALSE),"")</f>
        <v/>
      </c>
      <c r="AG16" s="4" t="n">
        <v>11.04</v>
      </c>
      <c r="AH16" s="4">
        <f>IFERROR(VLOOKUP(AG16,'CRUCE RIESGOS'!$C$8:$D$40,2,FALSE),"")</f>
        <v/>
      </c>
      <c r="AI16" s="4" t="n">
        <v>12.04</v>
      </c>
      <c r="AJ16" s="4">
        <f>IFERROR(VLOOKUP(AI16,'CRUCE RIESGOS'!$C$8:$D$40,2,FALSE),"")</f>
        <v/>
      </c>
      <c r="AK16" s="4" t="n">
        <v>13.04</v>
      </c>
      <c r="AL16" s="4">
        <f>IFERROR(VLOOKUP(AK16,'CRUCE RIESGOS'!$C$8:$D$40,2,FALSE),"")</f>
        <v/>
      </c>
      <c r="AM16" s="4" t="n">
        <v>14.04</v>
      </c>
      <c r="AN16" s="4">
        <f>IFERROR(VLOOKUP(AM16,'CRUCE RIESGOS'!$C$8:$D$40,2,FALSE),"")</f>
        <v/>
      </c>
      <c r="AO16" s="4" t="n">
        <v>15.04</v>
      </c>
      <c r="AP16" s="4">
        <f>IFERROR(VLOOKUP(AO16,'CRUCE RIESGOS'!$C$8:$D$40,2,FALSE),"")</f>
        <v/>
      </c>
      <c r="AQ16" s="4" t="n">
        <v>16.04</v>
      </c>
      <c r="AR16" s="4">
        <f>IFERROR(VLOOKUP(AQ16,'CRUCE RIESGOS'!$C$8:$D$40,2,FALSE),"")</f>
        <v/>
      </c>
      <c r="AS16" s="4" t="n">
        <v>17.04</v>
      </c>
      <c r="AT16" s="4">
        <f>IFERROR(VLOOKUP(AS16,'CRUCE RIESGOS'!$C$8:$D$40,2,FALSE),"")</f>
        <v/>
      </c>
      <c r="AU16" s="4" t="n">
        <v>18.04</v>
      </c>
      <c r="AV16" s="4">
        <f>IFERROR(VLOOKUP(AU16,'CRUCE RIESGOS'!$C$8:$D$40,2,FALSE),"")</f>
        <v/>
      </c>
      <c r="AW16" s="4" t="n">
        <v>19.04</v>
      </c>
      <c r="AX16" s="4">
        <f>IFERROR(VLOOKUP(AW16,'CRUCE RIESGOS'!$C$8:$D$40,2,FALSE),"")</f>
        <v/>
      </c>
      <c r="AY16" s="4" t="n">
        <v>20.04</v>
      </c>
      <c r="AZ16" s="4">
        <f>IFERROR(VLOOKUP(AY16,'CRUCE RIESGOS'!$C$8:$D$40,2,FALSE),"")</f>
        <v/>
      </c>
      <c r="BA16" s="4" t="n">
        <v>21.04</v>
      </c>
      <c r="BB16" s="4">
        <f>IFERROR(VLOOKUP(BA16,'CRUCE RIESGOS'!$C$8:$D$40,2,FALSE),"")</f>
        <v/>
      </c>
      <c r="BC16" s="4" t="n">
        <v>22.04</v>
      </c>
      <c r="BD16" s="4">
        <f>IFERROR(VLOOKUP(BC16,'CRUCE RIESGOS'!$C$8:$D$40,2,FALSE),"")</f>
        <v/>
      </c>
      <c r="BE16" s="4" t="n">
        <v>23.04</v>
      </c>
      <c r="BF16" s="4">
        <f>IFERROR(VLOOKUP(BE16,'CRUCE RIESGOS'!$C$8:$D$40,2,FALSE),"")</f>
        <v/>
      </c>
      <c r="BG16" s="4" t="n">
        <v>24.04</v>
      </c>
      <c r="BH16" s="4">
        <f>IFERROR(VLOOKUP(BG16,'CRUCE RIESGOS'!$C$8:$D$40,2,FALSE),"")</f>
        <v/>
      </c>
      <c r="BI16" s="4" t="n">
        <v>25.04</v>
      </c>
      <c r="BJ16" s="4">
        <f>IFERROR(VLOOKUP(BI16,'CRUCE RIESGOS'!$C$8:$D$40,2,FALSE),"")</f>
        <v/>
      </c>
    </row>
    <row r="17" ht="15" customHeight="1">
      <c r="A17" s="161" t="n"/>
      <c r="B17" s="189" t="n"/>
      <c r="C17" s="558" t="inlineStr">
        <is>
          <t xml:space="preserve"> Zona de riesgo moderada: Asumir el riesgo, reducir el riesgo</t>
        </is>
      </c>
      <c r="D17" s="720" t="n"/>
      <c r="E17" s="735" t="n"/>
      <c r="F17" s="187">
        <f>COUNTIF('CRUCE RIESGOS'!$BF$8:$BF$40,"MODERADO")</f>
        <v/>
      </c>
      <c r="G17" s="557">
        <f>IFERROR(IF(AVERAGE('CRUCE RIESGOS'!BB8:BB40)="","",IF(AVERAGE('CRUCE RIESGOS'!BB8:BB40)&lt;=0.2,"MUY BAJA",IF(AVERAGE('CRUCE RIESGOS'!BB8:BB40)&lt;=0.4,"BAJA",IF(AVERAGE('CRUCE RIESGOS'!BB8:BB40)&lt;=0.6,"MEDIA",IF(AVERAGE('CRUCE RIESGOS'!BB8:BB40)&lt;=0.8,"ALTA",IF(AVERAGE('CRUCE RIESGOS'!BB8:BB40)=1,"MUY ALTA")))))),"")</f>
        <v/>
      </c>
      <c r="H17" s="557">
        <f>IFERROR(IF(AVERAGE('CRUCE RIESGOS'!BD8:BD40)="","",IF(AVERAGE('CRUCE RIESGOS'!BD8:BD40)&lt;=0.2,"LEVE",IF(AVERAGE('CRUCE RIESGOS'!BD8:BD40)&lt;=0.4,"MENOR",IF(AVERAGE('CRUCE RIESGOS'!BD8:BD40)&lt;=0.6,"MODERADO",IF(AVERAGE('CRUCE RIESGOS'!BD8:BD40)&lt;=0.8,"MAYOR",IF(AVERAGE('CRUCE RIESGOS'!BD8:BD40)=1,"CATASTRÓFICO")))))),"")</f>
        <v/>
      </c>
      <c r="I17" s="557">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754" t="n"/>
      <c r="K17" s="180" t="n"/>
      <c r="L17" s="161" t="n"/>
      <c r="M17" s="179" t="n"/>
      <c r="N17" s="179">
        <f>IF(N19&lt;&gt;""," -R","")</f>
        <v/>
      </c>
      <c r="O17" s="179" t="n"/>
      <c r="P17" s="179">
        <f>IF(P19&lt;&gt;""," -R","")</f>
        <v/>
      </c>
      <c r="R17" s="4">
        <f>IF(R19&lt;&gt;""," -R","")</f>
        <v/>
      </c>
      <c r="T17" s="4">
        <f>IF(T19&lt;&gt;""," -R","")</f>
        <v/>
      </c>
      <c r="V17" s="4">
        <f>IF(V19&lt;&gt;""," -R","")</f>
        <v/>
      </c>
      <c r="X17" s="4">
        <f>IF(X19&lt;&gt;""," -R","")</f>
        <v/>
      </c>
      <c r="Z17" s="4">
        <f>IF(Z19&lt;&gt;""," -R","")</f>
        <v/>
      </c>
      <c r="AB17" s="4">
        <f>IF(AB19&lt;&gt;""," -R","")</f>
        <v/>
      </c>
      <c r="AD17" s="4">
        <f>IF(AD19&lt;&gt;""," -R","")</f>
        <v/>
      </c>
      <c r="AF17" s="4">
        <f>IF(AF19&lt;&gt;""," -R","")</f>
        <v/>
      </c>
      <c r="AH17" s="4">
        <f>IF(AH19&lt;&gt;""," -R","")</f>
        <v/>
      </c>
      <c r="AJ17" s="4">
        <f>IF(AJ19&lt;&gt;""," -R","")</f>
        <v/>
      </c>
      <c r="AL17" s="4">
        <f>IF(AL19&lt;&gt;""," -R","")</f>
        <v/>
      </c>
      <c r="AN17" s="4">
        <f>IF(AN19&lt;&gt;""," -R","")</f>
        <v/>
      </c>
      <c r="AP17" s="4">
        <f>IF(AP19&lt;&gt;""," -R","")</f>
        <v/>
      </c>
      <c r="AR17" s="4">
        <f>IF(AR19&lt;&gt;""," -R","")</f>
        <v/>
      </c>
      <c r="AT17" s="4">
        <f>IF(AT19&lt;&gt;""," -R","")</f>
        <v/>
      </c>
      <c r="AV17" s="4">
        <f>IF(AV19&lt;&gt;""," -R","")</f>
        <v/>
      </c>
      <c r="AX17" s="4">
        <f>IF(AX19&lt;&gt;""," -R","")</f>
        <v/>
      </c>
      <c r="AZ17" s="4">
        <f>IF(AZ19&lt;&gt;""," -R","")</f>
        <v/>
      </c>
      <c r="BB17" s="4">
        <f>IF(BB19&lt;&gt;""," -R","")</f>
        <v/>
      </c>
      <c r="BD17" s="4">
        <f>IF(BD19&lt;&gt;""," -R","")</f>
        <v/>
      </c>
      <c r="BF17" s="4">
        <f>IF(BF19&lt;&gt;""," -R","")</f>
        <v/>
      </c>
      <c r="BH17" s="4">
        <f>IF(BH19&lt;&gt;""," -R","")</f>
        <v/>
      </c>
      <c r="BJ17" s="4">
        <f>IF(BJ19&lt;&gt;""," -R","")</f>
        <v/>
      </c>
    </row>
    <row r="18" ht="15" customHeight="1">
      <c r="A18" s="161" t="n"/>
      <c r="B18" s="190" t="n"/>
      <c r="C18" s="558" t="inlineStr">
        <is>
          <t xml:space="preserve"> Zona de riesgo alta: reducir el riesgo, evitar, compartir o transferir</t>
        </is>
      </c>
      <c r="D18" s="720" t="n"/>
      <c r="E18" s="735" t="n"/>
      <c r="F18" s="187">
        <f>COUNTIF('CRUCE RIESGOS'!$BF$8:$BF$40,"ALTO")</f>
        <v/>
      </c>
      <c r="G18" s="741" t="n"/>
      <c r="H18" s="741" t="n"/>
      <c r="I18" s="743" t="n"/>
      <c r="J18" s="742" t="n"/>
      <c r="K18" s="180" t="n"/>
      <c r="L18" s="161" t="n"/>
      <c r="M18" s="179" t="n"/>
      <c r="N18" s="179" t="n"/>
      <c r="O18" s="179" t="n"/>
      <c r="P18" s="179" t="n"/>
    </row>
    <row r="19" ht="15" customHeight="1">
      <c r="A19" s="161" t="n"/>
      <c r="B19" s="191" t="n"/>
      <c r="C19" s="558" t="inlineStr">
        <is>
          <t xml:space="preserve"> Zona de riesgo extrema: Reducir el riesgo, Evitar, Compartir o Transferir</t>
        </is>
      </c>
      <c r="D19" s="720" t="n"/>
      <c r="E19" s="735" t="n"/>
      <c r="F19" s="187">
        <f>COUNTIF('CRUCE RIESGOS'!$BF$8:$BF$40,"EXTREMO")</f>
        <v/>
      </c>
      <c r="G19" s="744" t="n"/>
      <c r="H19" s="744" t="n"/>
      <c r="I19" s="746" t="n"/>
      <c r="J19" s="745" t="n"/>
      <c r="K19" s="180" t="n"/>
      <c r="L19" s="161" t="n"/>
      <c r="M19" s="179" t="n">
        <v>1.05</v>
      </c>
      <c r="N19" s="179">
        <f>IFERROR(VLOOKUP(M19,'CRUCE RIESGOS'!$C$8:$D$40,2,FALSE),"")</f>
        <v/>
      </c>
      <c r="O19" s="179" t="n">
        <v>2.05</v>
      </c>
      <c r="P19" s="179">
        <f>IFERROR(VLOOKUP(O19,'CRUCE RIESGOS'!$C$8:$D$40,2,FALSE),"")</f>
        <v/>
      </c>
      <c r="Q19" s="4" t="n">
        <v>3.05</v>
      </c>
      <c r="R19" s="4">
        <f>IFERROR(VLOOKUP(Q19,'CRUCE RIESGOS'!$C$8:$D$40,2,FALSE),"")</f>
        <v/>
      </c>
      <c r="S19" s="4" t="n">
        <v>4.05</v>
      </c>
      <c r="T19" s="4">
        <f>IFERROR(VLOOKUP(S19,'CRUCE RIESGOS'!$C$8:$D$40,2,FALSE),"")</f>
        <v/>
      </c>
      <c r="U19" s="4" t="n">
        <v>5.05</v>
      </c>
      <c r="V19" s="4">
        <f>IFERROR(VLOOKUP(U19,'CRUCE RIESGOS'!$C$8:$D$40,2,FALSE),"")</f>
        <v/>
      </c>
      <c r="W19" s="4" t="n">
        <v>6.05</v>
      </c>
      <c r="X19" s="4">
        <f>IFERROR(VLOOKUP(W19,'CRUCE RIESGOS'!$C$8:$D$40,2,FALSE),"")</f>
        <v/>
      </c>
      <c r="Y19" s="4" t="n">
        <v>7.05</v>
      </c>
      <c r="Z19" s="4">
        <f>IFERROR(VLOOKUP(Y19,'CRUCE RIESGOS'!$C$8:$D$40,2,FALSE),"")</f>
        <v/>
      </c>
      <c r="AA19" s="4" t="n">
        <v>8.050000000000001</v>
      </c>
      <c r="AB19" s="4">
        <f>IFERROR(VLOOKUP(AA19,'CRUCE RIESGOS'!$C$8:$D$40,2,FALSE),"")</f>
        <v/>
      </c>
      <c r="AC19" s="4" t="n">
        <v>9.050000000000001</v>
      </c>
      <c r="AD19" s="4">
        <f>IFERROR(VLOOKUP(AC19,'CRUCE RIESGOS'!$C$8:$D$40,2,FALSE),"")</f>
        <v/>
      </c>
      <c r="AE19" s="4" t="n">
        <v>10.05</v>
      </c>
      <c r="AF19" s="4">
        <f>IFERROR(VLOOKUP(AE19,'CRUCE RIESGOS'!$C$8:$D$40,2,FALSE),"")</f>
        <v/>
      </c>
      <c r="AG19" s="4" t="n">
        <v>11.05</v>
      </c>
      <c r="AH19" s="4">
        <f>IFERROR(VLOOKUP(AG19,'CRUCE RIESGOS'!$C$8:$D$40,2,FALSE),"")</f>
        <v/>
      </c>
      <c r="AI19" s="4" t="n">
        <v>12.05</v>
      </c>
      <c r="AJ19" s="4">
        <f>IFERROR(VLOOKUP(AI19,'CRUCE RIESGOS'!$C$8:$D$40,2,FALSE),"")</f>
        <v/>
      </c>
      <c r="AK19" s="4" t="n">
        <v>13.05</v>
      </c>
      <c r="AL19" s="4">
        <f>IFERROR(VLOOKUP(AK19,'CRUCE RIESGOS'!$C$8:$D$40,2,FALSE),"")</f>
        <v/>
      </c>
      <c r="AM19" s="4" t="n">
        <v>14.05</v>
      </c>
      <c r="AN19" s="4">
        <f>IFERROR(VLOOKUP(AM19,'CRUCE RIESGOS'!$C$8:$D$40,2,FALSE),"")</f>
        <v/>
      </c>
      <c r="AO19" s="4" t="n">
        <v>15.05</v>
      </c>
      <c r="AP19" s="4">
        <f>IFERROR(VLOOKUP(AO19,'CRUCE RIESGOS'!$C$8:$D$40,2,FALSE),"")</f>
        <v/>
      </c>
      <c r="AQ19" s="4" t="n">
        <v>16.05</v>
      </c>
      <c r="AR19" s="4">
        <f>IFERROR(VLOOKUP(AQ19,'CRUCE RIESGOS'!$C$8:$D$40,2,FALSE),"")</f>
        <v/>
      </c>
      <c r="AS19" s="4" t="n">
        <v>17.05</v>
      </c>
      <c r="AT19" s="4">
        <f>IFERROR(VLOOKUP(AS19,'CRUCE RIESGOS'!$C$8:$D$40,2,FALSE),"")</f>
        <v/>
      </c>
      <c r="AU19" s="4" t="n">
        <v>18.05</v>
      </c>
      <c r="AV19" s="4">
        <f>IFERROR(VLOOKUP(AU19,'CRUCE RIESGOS'!$C$8:$D$40,2,FALSE),"")</f>
        <v/>
      </c>
      <c r="AW19" s="4" t="n">
        <v>19.05</v>
      </c>
      <c r="AX19" s="4">
        <f>IFERROR(VLOOKUP(AW19,'CRUCE RIESGOS'!$C$8:$D$40,2,FALSE),"")</f>
        <v/>
      </c>
      <c r="AY19" s="4" t="n">
        <v>20.05</v>
      </c>
      <c r="AZ19" s="4">
        <f>IFERROR(VLOOKUP(AY19,'CRUCE RIESGOS'!$C$8:$D$40,2,FALSE),"")</f>
        <v/>
      </c>
      <c r="BA19" s="4" t="n">
        <v>21.05</v>
      </c>
      <c r="BB19" s="4">
        <f>IFERROR(VLOOKUP(BA19,'CRUCE RIESGOS'!$C$8:$D$40,2,FALSE),"")</f>
        <v/>
      </c>
      <c r="BC19" s="4" t="n">
        <v>22.05</v>
      </c>
      <c r="BD19" s="4">
        <f>IFERROR(VLOOKUP(BC19,'CRUCE RIESGOS'!$C$8:$D$40,2,FALSE),"")</f>
        <v/>
      </c>
      <c r="BE19" s="4" t="n">
        <v>23.05</v>
      </c>
      <c r="BF19" s="4">
        <f>IFERROR(VLOOKUP(BE19,'CRUCE RIESGOS'!$C$8:$D$40,2,FALSE),"")</f>
        <v/>
      </c>
      <c r="BG19" s="4" t="n">
        <v>24.05</v>
      </c>
      <c r="BH19" s="4">
        <f>IFERROR(VLOOKUP(BG19,'CRUCE RIESGOS'!$C$8:$D$40,2,FALSE),"")</f>
        <v/>
      </c>
      <c r="BI19" s="4" t="n">
        <v>25.05</v>
      </c>
      <c r="BJ19" s="4">
        <f>IFERROR(VLOOKUP(BI19,'CRUCE RIESGOS'!$C$8:$D$40,2,FALSE),"")</f>
        <v/>
      </c>
    </row>
    <row r="20" ht="60" customHeight="1">
      <c r="A20" s="578" t="inlineStr">
        <is>
          <t>Diagonal 18 No. 20-29 Fusagasugá – Cundinamarca
Teléfono (601) 8281483 Línea Gratuita 018000180414
www.ucundinamarca.edu.co   E-mail: info@ucundinamarca.edu.co
NIT: 890.680.062-2</t>
        </is>
      </c>
      <c r="R20" s="4">
        <f>IF(R21&lt;&gt;""," -R","")</f>
        <v/>
      </c>
      <c r="T20" s="4">
        <f>IF(T21&lt;&gt;""," -R","")</f>
        <v/>
      </c>
      <c r="V20" s="4">
        <f>IF(V21&lt;&gt;""," -R","")</f>
        <v/>
      </c>
      <c r="X20" s="4">
        <f>IF(X21&lt;&gt;""," -R","")</f>
        <v/>
      </c>
      <c r="Z20" s="4">
        <f>IF(Z21&lt;&gt;""," -R","")</f>
        <v/>
      </c>
      <c r="AB20" s="4">
        <f>IF(AB21&lt;&gt;""," -R","")</f>
        <v/>
      </c>
      <c r="AD20" s="4">
        <f>IF(AD21&lt;&gt;""," -R","")</f>
        <v/>
      </c>
      <c r="AF20" s="4">
        <f>IF(AF21&lt;&gt;""," -R","")</f>
        <v/>
      </c>
      <c r="AH20" s="4">
        <f>IF(AH21&lt;&gt;""," -R","")</f>
        <v/>
      </c>
      <c r="AJ20" s="4">
        <f>IF(AJ21&lt;&gt;""," -R","")</f>
        <v/>
      </c>
      <c r="AL20" s="4">
        <f>IF(AL21&lt;&gt;""," -R","")</f>
        <v/>
      </c>
      <c r="AN20" s="4">
        <f>IF(AN21&lt;&gt;""," -R","")</f>
        <v/>
      </c>
      <c r="AP20" s="4">
        <f>IF(AP21&lt;&gt;""," -R","")</f>
        <v/>
      </c>
      <c r="AR20" s="4">
        <f>IF(AR21&lt;&gt;""," -R","")</f>
        <v/>
      </c>
      <c r="AT20" s="4">
        <f>IF(AT21&lt;&gt;""," -R","")</f>
        <v/>
      </c>
      <c r="AV20" s="4">
        <f>IF(AV21&lt;&gt;""," -R","")</f>
        <v/>
      </c>
      <c r="AX20" s="4">
        <f>IF(AX21&lt;&gt;""," -R","")</f>
        <v/>
      </c>
      <c r="AZ20" s="4">
        <f>IF(AZ21&lt;&gt;""," -R","")</f>
        <v/>
      </c>
      <c r="BB20" s="4">
        <f>IF(BB21&lt;&gt;""," -R","")</f>
        <v/>
      </c>
      <c r="BD20" s="4">
        <f>IF(BD21&lt;&gt;""," -R","")</f>
        <v/>
      </c>
      <c r="BF20" s="4">
        <f>IF(BF21&lt;&gt;""," -R","")</f>
        <v/>
      </c>
      <c r="BH20" s="4">
        <f>IF(BH21&lt;&gt;""," -R","")</f>
        <v/>
      </c>
      <c r="BJ20" s="4">
        <f>IF(BJ21&lt;&gt;""," -R","")</f>
        <v/>
      </c>
    </row>
    <row r="21">
      <c r="A21" s="155" t="n"/>
      <c r="B21" s="156" t="n"/>
      <c r="C21" s="157" t="n"/>
      <c r="D21" s="155" t="n"/>
      <c r="E21" s="154" t="n"/>
      <c r="F21" s="154" t="n"/>
      <c r="G21" s="154" t="n"/>
      <c r="H21" s="154" t="n"/>
      <c r="I21" s="154" t="n"/>
      <c r="J21" s="154" t="n"/>
      <c r="K21" s="154" t="n"/>
      <c r="L21" s="154" t="n"/>
      <c r="M21" s="154" t="n"/>
      <c r="N21" s="154" t="n"/>
      <c r="O21" s="154" t="n"/>
      <c r="P21" s="154" t="n"/>
      <c r="Q21" s="4" t="n">
        <v>3.06</v>
      </c>
      <c r="R21" s="4">
        <f>IFERROR(VLOOKUP(Q21,'CRUCE RIESGOS'!$C$8:$D$40,2,FALSE),"")</f>
        <v/>
      </c>
      <c r="S21" s="4" t="n">
        <v>4.06</v>
      </c>
      <c r="T21" s="4">
        <f>IFERROR(VLOOKUP(S21,'CRUCE RIESGOS'!$C$8:$D$40,2,FALSE),"")</f>
        <v/>
      </c>
      <c r="U21" s="4" t="n">
        <v>5.06</v>
      </c>
      <c r="V21" s="4">
        <f>IFERROR(VLOOKUP(U21,'CRUCE RIESGOS'!$C$8:$D$40,2,FALSE),"")</f>
        <v/>
      </c>
      <c r="W21" s="4" t="n">
        <v>6.06</v>
      </c>
      <c r="X21" s="4">
        <f>IFERROR(VLOOKUP(W21,'CRUCE RIESGOS'!$C$8:$D$40,2,FALSE),"")</f>
        <v/>
      </c>
      <c r="Y21" s="4" t="n">
        <v>7.06</v>
      </c>
      <c r="Z21" s="4">
        <f>IFERROR(VLOOKUP(Y21,'CRUCE RIESGOS'!$C$8:$D$40,2,FALSE),"")</f>
        <v/>
      </c>
      <c r="AA21" s="4" t="n">
        <v>8.06</v>
      </c>
      <c r="AB21" s="4">
        <f>IFERROR(VLOOKUP(AA21,'CRUCE RIESGOS'!$C$8:$D$40,2,FALSE),"")</f>
        <v/>
      </c>
      <c r="AC21" s="4" t="n">
        <v>9.06</v>
      </c>
      <c r="AD21" s="4">
        <f>IFERROR(VLOOKUP(AC21,'CRUCE RIESGOS'!$C$8:$D$40,2,FALSE),"")</f>
        <v/>
      </c>
      <c r="AE21" s="4" t="n">
        <v>10.06</v>
      </c>
      <c r="AF21" s="4">
        <f>IFERROR(VLOOKUP(AE21,'CRUCE RIESGOS'!$C$8:$D$40,2,FALSE),"")</f>
        <v/>
      </c>
      <c r="AG21" s="4" t="n">
        <v>11.06</v>
      </c>
      <c r="AH21" s="4">
        <f>IFERROR(VLOOKUP(AG21,'CRUCE RIESGOS'!$C$8:$D$40,2,FALSE),"")</f>
        <v/>
      </c>
      <c r="AI21" s="4" t="n">
        <v>12.06</v>
      </c>
      <c r="AJ21" s="4">
        <f>IFERROR(VLOOKUP(AI21,'CRUCE RIESGOS'!$C$8:$D$40,2,FALSE),"")</f>
        <v/>
      </c>
      <c r="AK21" s="4" t="n">
        <v>13.06</v>
      </c>
      <c r="AL21" s="4">
        <f>IFERROR(VLOOKUP(AK21,'CRUCE RIESGOS'!$C$8:$D$40,2,FALSE),"")</f>
        <v/>
      </c>
      <c r="AM21" s="4" t="n">
        <v>14.06</v>
      </c>
      <c r="AN21" s="4">
        <f>IFERROR(VLOOKUP(AM21,'CRUCE RIESGOS'!$C$8:$D$40,2,FALSE),"")</f>
        <v/>
      </c>
      <c r="AO21" s="4" t="n">
        <v>15.06</v>
      </c>
      <c r="AP21" s="4">
        <f>IFERROR(VLOOKUP(AO21,'CRUCE RIESGOS'!$C$8:$D$40,2,FALSE),"")</f>
        <v/>
      </c>
      <c r="AQ21" s="4" t="n">
        <v>16.06</v>
      </c>
      <c r="AR21" s="4">
        <f>IFERROR(VLOOKUP(AQ21,'CRUCE RIESGOS'!$C$8:$D$40,2,FALSE),"")</f>
        <v/>
      </c>
      <c r="AS21" s="4" t="n">
        <v>17.06</v>
      </c>
      <c r="AT21" s="4">
        <f>IFERROR(VLOOKUP(AS21,'CRUCE RIESGOS'!$C$8:$D$40,2,FALSE),"")</f>
        <v/>
      </c>
      <c r="AU21" s="4" t="n">
        <v>18.06</v>
      </c>
      <c r="AV21" s="4">
        <f>IFERROR(VLOOKUP(AU21,'CRUCE RIESGOS'!$C$8:$D$40,2,FALSE),"")</f>
        <v/>
      </c>
      <c r="AW21" s="4" t="n">
        <v>19.06</v>
      </c>
      <c r="AX21" s="4">
        <f>IFERROR(VLOOKUP(AW21,'CRUCE RIESGOS'!$C$8:$D$40,2,FALSE),"")</f>
        <v/>
      </c>
      <c r="AY21" s="4" t="n">
        <v>20.06</v>
      </c>
      <c r="AZ21" s="4">
        <f>IFERROR(VLOOKUP(AY21,'CRUCE RIESGOS'!$C$8:$D$40,2,FALSE),"")</f>
        <v/>
      </c>
      <c r="BA21" s="4" t="n">
        <v>21.06</v>
      </c>
      <c r="BB21" s="4">
        <f>IFERROR(VLOOKUP(BA21,'CRUCE RIESGOS'!$C$8:$D$40,2,FALSE),"")</f>
        <v/>
      </c>
      <c r="BC21" s="4" t="n">
        <v>22.06</v>
      </c>
      <c r="BD21" s="4">
        <f>IFERROR(VLOOKUP(BC21,'CRUCE RIESGOS'!$C$8:$D$40,2,FALSE),"")</f>
        <v/>
      </c>
      <c r="BE21" s="4" t="n">
        <v>23.06</v>
      </c>
      <c r="BF21" s="4">
        <f>IFERROR(VLOOKUP(BE21,'CRUCE RIESGOS'!$C$8:$D$40,2,FALSE),"")</f>
        <v/>
      </c>
      <c r="BG21" s="4" t="n">
        <v>24.06</v>
      </c>
      <c r="BH21" s="4">
        <f>IFERROR(VLOOKUP(BG21,'CRUCE RIESGOS'!$C$8:$D$40,2,FALSE),"")</f>
        <v/>
      </c>
      <c r="BI21" s="4" t="n">
        <v>25.06</v>
      </c>
      <c r="BJ21" s="4">
        <f>IFERROR(VLOOKUP(BI21,'CRUCE RIESGOS'!$C$8:$D$40,2,FALSE),"")</f>
        <v/>
      </c>
    </row>
    <row r="22" ht="25.5" customHeight="1">
      <c r="A22" s="155" t="n"/>
      <c r="B22" s="156" t="n"/>
      <c r="C22" s="579" t="inlineStr">
        <is>
          <t>Documento controlado por el Sistema de Gestión de la Calidad
Asegúrese que corresponde a la última versión consultando el Portal Institucional</t>
        </is>
      </c>
      <c r="R22" s="4">
        <f>IF(R23&lt;&gt;""," -R","")</f>
        <v/>
      </c>
      <c r="T22" s="4">
        <f>IF(T23&lt;&gt;""," -R","")</f>
        <v/>
      </c>
      <c r="V22" s="4">
        <f>IF(V23&lt;&gt;""," -R","")</f>
        <v/>
      </c>
      <c r="X22" s="4">
        <f>IF(X23&lt;&gt;""," -R","")</f>
        <v/>
      </c>
      <c r="Z22" s="4">
        <f>IF(Z23&lt;&gt;""," -R","")</f>
        <v/>
      </c>
      <c r="AB22" s="4">
        <f>IF(AB23&lt;&gt;""," -R","")</f>
        <v/>
      </c>
      <c r="AD22" s="4">
        <f>IF(AD23&lt;&gt;""," -R","")</f>
        <v/>
      </c>
      <c r="AF22" s="4">
        <f>IF(AF23&lt;&gt;""," -R","")</f>
        <v/>
      </c>
      <c r="AH22" s="4">
        <f>IF(AH23&lt;&gt;""," -R","")</f>
        <v/>
      </c>
      <c r="AJ22" s="4">
        <f>IF(AJ23&lt;&gt;""," -R","")</f>
        <v/>
      </c>
      <c r="AL22" s="4">
        <f>IF(AL23&lt;&gt;""," -R","")</f>
        <v/>
      </c>
      <c r="AN22" s="4">
        <f>IF(AN23&lt;&gt;""," -R","")</f>
        <v/>
      </c>
      <c r="AP22" s="4">
        <f>IF(AP23&lt;&gt;""," -R","")</f>
        <v/>
      </c>
      <c r="AR22" s="4">
        <f>IF(AR23&lt;&gt;""," -R","")</f>
        <v/>
      </c>
      <c r="AT22" s="4">
        <f>IF(AT23&lt;&gt;""," -R","")</f>
        <v/>
      </c>
      <c r="AV22" s="4">
        <f>IF(AV23&lt;&gt;""," -R","")</f>
        <v/>
      </c>
      <c r="AX22" s="4">
        <f>IF(AX23&lt;&gt;""," -R","")</f>
        <v/>
      </c>
      <c r="AZ22" s="4">
        <f>IF(AZ23&lt;&gt;""," -R","")</f>
        <v/>
      </c>
      <c r="BB22" s="4">
        <f>IF(BB23&lt;&gt;""," -R","")</f>
        <v/>
      </c>
      <c r="BD22" s="4">
        <f>IF(BD23&lt;&gt;""," -R","")</f>
        <v/>
      </c>
      <c r="BF22" s="4">
        <f>IF(BF23&lt;&gt;""," -R","")</f>
        <v/>
      </c>
      <c r="BH22" s="4">
        <f>IF(BH23&lt;&gt;""," -R","")</f>
        <v/>
      </c>
      <c r="BJ22" s="4">
        <f>IF(BJ23&lt;&gt;""," -R","")</f>
        <v/>
      </c>
    </row>
    <row r="23">
      <c r="A23" s="154" t="n"/>
      <c r="B23" s="154" t="n"/>
      <c r="C23" s="154" t="n"/>
      <c r="D23" s="154" t="n"/>
      <c r="E23" s="154" t="n"/>
      <c r="F23" s="154" t="n"/>
      <c r="G23" s="154" t="n"/>
      <c r="H23" s="154" t="n"/>
      <c r="I23" s="154" t="n"/>
      <c r="J23" s="154" t="n"/>
      <c r="K23" s="154" t="n"/>
      <c r="L23" s="154" t="n"/>
      <c r="M23" s="154" t="n"/>
      <c r="N23" s="154" t="n"/>
      <c r="O23" s="154" t="n"/>
      <c r="P23" s="154" t="n"/>
      <c r="Q23" s="4" t="n">
        <v>3.07</v>
      </c>
      <c r="R23" s="4">
        <f>IFERROR(VLOOKUP(Q23,'CRUCE RIESGOS'!$C$8:$D$40,2,FALSE),"")</f>
        <v/>
      </c>
      <c r="S23" s="4" t="n">
        <v>4.07</v>
      </c>
      <c r="T23" s="4">
        <f>IFERROR(VLOOKUP(S23,'CRUCE RIESGOS'!$C$8:$D$40,2,FALSE),"")</f>
        <v/>
      </c>
      <c r="U23" s="4" t="n">
        <v>5.07</v>
      </c>
      <c r="V23" s="4">
        <f>IFERROR(VLOOKUP(U23,'CRUCE RIESGOS'!$C$8:$D$40,2,FALSE),"")</f>
        <v/>
      </c>
      <c r="W23" s="4" t="n">
        <v>6.07</v>
      </c>
      <c r="X23" s="4">
        <f>IFERROR(VLOOKUP(W23,'CRUCE RIESGOS'!$C$8:$D$40,2,FALSE),"")</f>
        <v/>
      </c>
      <c r="Y23" s="4" t="n">
        <v>7.07</v>
      </c>
      <c r="Z23" s="4">
        <f>IFERROR(VLOOKUP(Y23,'CRUCE RIESGOS'!$C$8:$D$40,2,FALSE),"")</f>
        <v/>
      </c>
      <c r="AA23" s="4" t="n">
        <v>8.07</v>
      </c>
      <c r="AB23" s="4">
        <f>IFERROR(VLOOKUP(AA23,'CRUCE RIESGOS'!$C$8:$D$40,2,FALSE),"")</f>
        <v/>
      </c>
      <c r="AC23" s="4" t="n">
        <v>9.07</v>
      </c>
      <c r="AD23" s="4">
        <f>IFERROR(VLOOKUP(AC23,'CRUCE RIESGOS'!$C$8:$D$40,2,FALSE),"")</f>
        <v/>
      </c>
      <c r="AE23" s="4" t="n">
        <v>10.07</v>
      </c>
      <c r="AF23" s="4">
        <f>IFERROR(VLOOKUP(AE23,'CRUCE RIESGOS'!$C$8:$D$40,2,FALSE),"")</f>
        <v/>
      </c>
      <c r="AG23" s="4" t="n">
        <v>11.07</v>
      </c>
      <c r="AH23" s="4">
        <f>IFERROR(VLOOKUP(AG23,'CRUCE RIESGOS'!$C$8:$D$40,2,FALSE),"")</f>
        <v/>
      </c>
      <c r="AI23" s="4" t="n">
        <v>12.07</v>
      </c>
      <c r="AJ23" s="4">
        <f>IFERROR(VLOOKUP(AI23,'CRUCE RIESGOS'!$C$8:$D$40,2,FALSE),"")</f>
        <v/>
      </c>
      <c r="AK23" s="4" t="n">
        <v>13.07</v>
      </c>
      <c r="AL23" s="4">
        <f>IFERROR(VLOOKUP(AK23,'CRUCE RIESGOS'!$C$8:$D$40,2,FALSE),"")</f>
        <v/>
      </c>
      <c r="AM23" s="4" t="n">
        <v>14.07</v>
      </c>
      <c r="AN23" s="4">
        <f>IFERROR(VLOOKUP(AM23,'CRUCE RIESGOS'!$C$8:$D$40,2,FALSE),"")</f>
        <v/>
      </c>
      <c r="AO23" s="4" t="n">
        <v>15.07</v>
      </c>
      <c r="AP23" s="4">
        <f>IFERROR(VLOOKUP(AO23,'CRUCE RIESGOS'!$C$8:$D$40,2,FALSE),"")</f>
        <v/>
      </c>
      <c r="AQ23" s="4" t="n">
        <v>16.07</v>
      </c>
      <c r="AR23" s="4">
        <f>IFERROR(VLOOKUP(AQ23,'CRUCE RIESGOS'!$C$8:$D$40,2,FALSE),"")</f>
        <v/>
      </c>
      <c r="AS23" s="4" t="n">
        <v>17.07</v>
      </c>
      <c r="AT23" s="4">
        <f>IFERROR(VLOOKUP(AS23,'CRUCE RIESGOS'!$C$8:$D$40,2,FALSE),"")</f>
        <v/>
      </c>
      <c r="AU23" s="4" t="n">
        <v>18.07</v>
      </c>
      <c r="AV23" s="4">
        <f>IFERROR(VLOOKUP(AU23,'CRUCE RIESGOS'!$C$8:$D$40,2,FALSE),"")</f>
        <v/>
      </c>
      <c r="AW23" s="4" t="n">
        <v>19.07</v>
      </c>
      <c r="AX23" s="4">
        <f>IFERROR(VLOOKUP(AW23,'CRUCE RIESGOS'!$C$8:$D$40,2,FALSE),"")</f>
        <v/>
      </c>
      <c r="AY23" s="4" t="n">
        <v>20.07</v>
      </c>
      <c r="AZ23" s="4">
        <f>IFERROR(VLOOKUP(AY23,'CRUCE RIESGOS'!$C$8:$D$40,2,FALSE),"")</f>
        <v/>
      </c>
      <c r="BA23" s="4" t="n">
        <v>21.07</v>
      </c>
      <c r="BB23" s="4">
        <f>IFERROR(VLOOKUP(BA23,'CRUCE RIESGOS'!$C$8:$D$40,2,FALSE),"")</f>
        <v/>
      </c>
      <c r="BC23" s="4" t="n">
        <v>22.07</v>
      </c>
      <c r="BD23" s="4">
        <f>IFERROR(VLOOKUP(BC23,'CRUCE RIESGOS'!$C$8:$D$40,2,FALSE),"")</f>
        <v/>
      </c>
      <c r="BE23" s="4" t="n">
        <v>23.07</v>
      </c>
      <c r="BF23" s="4">
        <f>IFERROR(VLOOKUP(BE23,'CRUCE RIESGOS'!$C$8:$D$40,2,FALSE),"")</f>
        <v/>
      </c>
      <c r="BG23" s="4" t="n">
        <v>24.07</v>
      </c>
      <c r="BH23" s="4">
        <f>IFERROR(VLOOKUP(BG23,'CRUCE RIESGOS'!$C$8:$D$40,2,FALSE),"")</f>
        <v/>
      </c>
      <c r="BI23" s="4" t="n">
        <v>25.07</v>
      </c>
      <c r="BJ23" s="4">
        <f>IFERROR(VLOOKUP(BI23,'CRUCE RIESGOS'!$C$8:$D$40,2,FALSE),"")</f>
        <v/>
      </c>
    </row>
    <row r="24">
      <c r="N24" s="4">
        <f>IF(N25&lt;&gt;""," -R","")</f>
        <v/>
      </c>
      <c r="P24" s="4">
        <f>IF(P25&lt;&gt;""," -R","")</f>
        <v/>
      </c>
      <c r="R24" s="4">
        <f>IF(R25&lt;&gt;""," -R","")</f>
        <v/>
      </c>
      <c r="T24" s="4">
        <f>IF(T25&lt;&gt;""," -R","")</f>
        <v/>
      </c>
      <c r="V24" s="4">
        <f>IF(V25&lt;&gt;""," -R","")</f>
        <v/>
      </c>
      <c r="X24" s="4">
        <f>IF(X25&lt;&gt;""," -R","")</f>
        <v/>
      </c>
      <c r="Z24" s="4">
        <f>IF(Z25&lt;&gt;""," -R","")</f>
        <v/>
      </c>
      <c r="AB24" s="4">
        <f>IF(AB25&lt;&gt;""," -R","")</f>
        <v/>
      </c>
      <c r="AD24" s="4">
        <f>IF(AD25&lt;&gt;""," -R","")</f>
        <v/>
      </c>
      <c r="AF24" s="4">
        <f>IF(AF25&lt;&gt;""," -R","")</f>
        <v/>
      </c>
      <c r="AH24" s="4">
        <f>IF(AH25&lt;&gt;""," -R","")</f>
        <v/>
      </c>
      <c r="AJ24" s="4">
        <f>IF(AJ25&lt;&gt;""," -R","")</f>
        <v/>
      </c>
      <c r="AL24" s="4">
        <f>IF(AL25&lt;&gt;""," -R","")</f>
        <v/>
      </c>
      <c r="AN24" s="4">
        <f>IF(AN25&lt;&gt;""," -R","")</f>
        <v/>
      </c>
      <c r="AP24" s="4">
        <f>IF(AP25&lt;&gt;""," -R","")</f>
        <v/>
      </c>
      <c r="AR24" s="4">
        <f>IF(AR25&lt;&gt;""," -R","")</f>
        <v/>
      </c>
      <c r="AT24" s="4">
        <f>IF(AT25&lt;&gt;""," -R","")</f>
        <v/>
      </c>
      <c r="AV24" s="4">
        <f>IF(AV25&lt;&gt;""," -R","")</f>
        <v/>
      </c>
      <c r="AX24" s="4">
        <f>IF(AX25&lt;&gt;""," -R","")</f>
        <v/>
      </c>
      <c r="AZ24" s="4">
        <f>IF(AZ25&lt;&gt;""," -R","")</f>
        <v/>
      </c>
      <c r="BB24" s="4">
        <f>IF(BB25&lt;&gt;""," -R","")</f>
        <v/>
      </c>
      <c r="BD24" s="4">
        <f>IF(BD25&lt;&gt;""," -R","")</f>
        <v/>
      </c>
      <c r="BF24" s="4">
        <f>IF(BF25&lt;&gt;""," -R","")</f>
        <v/>
      </c>
      <c r="BH24" s="4">
        <f>IF(BH25&lt;&gt;""," -R","")</f>
        <v/>
      </c>
      <c r="BJ24" s="4">
        <f>IF(BJ25&lt;&gt;""," -R","")</f>
        <v/>
      </c>
    </row>
    <row r="25">
      <c r="M25" s="4" t="n">
        <v>1.08</v>
      </c>
      <c r="N25" s="4">
        <f>IFERROR(VLOOKUP(M25,'CRUCE RIESGOS'!$C$8:$D$40,2,FALSE),"")</f>
        <v/>
      </c>
      <c r="O25" s="4" t="n">
        <v>2.08</v>
      </c>
      <c r="P25" s="4">
        <f>IFERROR(VLOOKUP(O25,'CRUCE RIESGOS'!$C$8:$D$40,2,FALSE),"")</f>
        <v/>
      </c>
      <c r="Q25" s="4" t="n">
        <v>3.08</v>
      </c>
      <c r="R25" s="4">
        <f>IFERROR(VLOOKUP(Q25,'CRUCE RIESGOS'!$C$8:$D$40,2,FALSE),"")</f>
        <v/>
      </c>
      <c r="S25" s="4" t="n">
        <v>4.08</v>
      </c>
      <c r="T25" s="4">
        <f>IFERROR(VLOOKUP(S25,'CRUCE RIESGOS'!$C$8:$D$40,2,FALSE),"")</f>
        <v/>
      </c>
      <c r="U25" s="4" t="n">
        <v>5.08</v>
      </c>
      <c r="V25" s="4">
        <f>IFERROR(VLOOKUP(U25,'CRUCE RIESGOS'!$C$8:$D$40,2,FALSE),"")</f>
        <v/>
      </c>
      <c r="W25" s="4" t="n">
        <v>6.08</v>
      </c>
      <c r="X25" s="4">
        <f>IFERROR(VLOOKUP(W25,'CRUCE RIESGOS'!$C$8:$D$40,2,FALSE),"")</f>
        <v/>
      </c>
      <c r="Y25" s="4" t="n">
        <v>7.08</v>
      </c>
      <c r="Z25" s="4">
        <f>IFERROR(VLOOKUP(Y25,'CRUCE RIESGOS'!$C$8:$D$40,2,FALSE),"")</f>
        <v/>
      </c>
      <c r="AA25" s="4" t="n">
        <v>8.08</v>
      </c>
      <c r="AB25" s="4">
        <f>IFERROR(VLOOKUP(AA25,'CRUCE RIESGOS'!$C$8:$D$40,2,FALSE),"")</f>
        <v/>
      </c>
      <c r="AC25" s="4" t="n">
        <v>9.08</v>
      </c>
      <c r="AD25" s="4">
        <f>IFERROR(VLOOKUP(AC25,'CRUCE RIESGOS'!$C$8:$D$40,2,FALSE),"")</f>
        <v/>
      </c>
      <c r="AE25" s="4" t="n">
        <v>10.08</v>
      </c>
      <c r="AF25" s="4">
        <f>IFERROR(VLOOKUP(AE25,'CRUCE RIESGOS'!$C$8:$D$40,2,FALSE),"")</f>
        <v/>
      </c>
      <c r="AG25" s="4" t="n">
        <v>11.08</v>
      </c>
      <c r="AH25" s="4">
        <f>IFERROR(VLOOKUP(AG25,'CRUCE RIESGOS'!$C$8:$D$40,2,FALSE),"")</f>
        <v/>
      </c>
      <c r="AI25" s="4" t="n">
        <v>12.08</v>
      </c>
      <c r="AJ25" s="4">
        <f>IFERROR(VLOOKUP(AI25,'CRUCE RIESGOS'!$C$8:$D$40,2,FALSE),"")</f>
        <v/>
      </c>
      <c r="AK25" s="4" t="n">
        <v>13.08</v>
      </c>
      <c r="AL25" s="4">
        <f>IFERROR(VLOOKUP(AK25,'CRUCE RIESGOS'!$C$8:$D$40,2,FALSE),"")</f>
        <v/>
      </c>
      <c r="AM25" s="4" t="n">
        <v>14.08</v>
      </c>
      <c r="AN25" s="4">
        <f>IFERROR(VLOOKUP(AM25,'CRUCE RIESGOS'!$C$8:$D$40,2,FALSE),"")</f>
        <v/>
      </c>
      <c r="AO25" s="4" t="n">
        <v>15.08</v>
      </c>
      <c r="AP25" s="4">
        <f>IFERROR(VLOOKUP(AO25,'CRUCE RIESGOS'!$C$8:$D$40,2,FALSE),"")</f>
        <v/>
      </c>
      <c r="AQ25" s="4" t="n">
        <v>16.08</v>
      </c>
      <c r="AR25" s="4">
        <f>IFERROR(VLOOKUP(AQ25,'CRUCE RIESGOS'!$C$8:$D$40,2,FALSE),"")</f>
        <v/>
      </c>
      <c r="AS25" s="4" t="n">
        <v>17.08</v>
      </c>
      <c r="AT25" s="4">
        <f>IFERROR(VLOOKUP(AS25,'CRUCE RIESGOS'!$C$8:$D$40,2,FALSE),"")</f>
        <v/>
      </c>
      <c r="AU25" s="4" t="n">
        <v>18.08</v>
      </c>
      <c r="AV25" s="4">
        <f>IFERROR(VLOOKUP(AU25,'CRUCE RIESGOS'!$C$8:$D$40,2,FALSE),"")</f>
        <v/>
      </c>
      <c r="AW25" s="4" t="n">
        <v>19.08</v>
      </c>
      <c r="AX25" s="4">
        <f>IFERROR(VLOOKUP(AW25,'CRUCE RIESGOS'!$C$8:$D$40,2,FALSE),"")</f>
        <v/>
      </c>
      <c r="AY25" s="4" t="n">
        <v>20.08</v>
      </c>
      <c r="AZ25" s="4">
        <f>IFERROR(VLOOKUP(AY25,'CRUCE RIESGOS'!$C$8:$D$40,2,FALSE),"")</f>
        <v/>
      </c>
      <c r="BA25" s="4" t="n">
        <v>21.08</v>
      </c>
      <c r="BB25" s="4">
        <f>IFERROR(VLOOKUP(BA25,'CRUCE RIESGOS'!$C$8:$D$40,2,FALSE),"")</f>
        <v/>
      </c>
      <c r="BC25" s="4" t="n">
        <v>22.08</v>
      </c>
      <c r="BD25" s="4">
        <f>IFERROR(VLOOKUP(BC25,'CRUCE RIESGOS'!$C$8:$D$40,2,FALSE),"")</f>
        <v/>
      </c>
      <c r="BE25" s="4" t="n">
        <v>23.08</v>
      </c>
      <c r="BF25" s="4">
        <f>IFERROR(VLOOKUP(BE25,'CRUCE RIESGOS'!$C$8:$D$40,2,FALSE),"")</f>
        <v/>
      </c>
      <c r="BG25" s="4" t="n">
        <v>24.08</v>
      </c>
      <c r="BH25" s="4">
        <f>IFERROR(VLOOKUP(BG25,'CRUCE RIESGOS'!$C$8:$D$40,2,FALSE),"")</f>
        <v/>
      </c>
      <c r="BI25" s="4" t="n">
        <v>25.08</v>
      </c>
      <c r="BJ25" s="4">
        <f>IFERROR(VLOOKUP(BI25,'CRUCE RIESGOS'!$C$8:$D$40,2,FALSE),"")</f>
        <v/>
      </c>
    </row>
    <row r="26">
      <c r="N26" s="4">
        <f>IF(N27&lt;&gt;""," -R","")</f>
        <v/>
      </c>
      <c r="P26" s="4">
        <f>IF(P27&lt;&gt;""," -R","")</f>
        <v/>
      </c>
      <c r="R26" s="4">
        <f>IF(R27&lt;&gt;""," -R","")</f>
        <v/>
      </c>
      <c r="T26" s="4">
        <f>IF(T27&lt;&gt;""," -R","")</f>
        <v/>
      </c>
      <c r="V26" s="4">
        <f>IF(V27&lt;&gt;""," -R","")</f>
        <v/>
      </c>
      <c r="X26" s="4">
        <f>IF(X27&lt;&gt;""," -R","")</f>
        <v/>
      </c>
      <c r="Z26" s="4">
        <f>IF(Z27&lt;&gt;""," -R","")</f>
        <v/>
      </c>
      <c r="AB26" s="4">
        <f>IF(AB27&lt;&gt;""," -R","")</f>
        <v/>
      </c>
      <c r="AD26" s="4">
        <f>IF(AD27&lt;&gt;""," -R","")</f>
        <v/>
      </c>
      <c r="AF26" s="4">
        <f>IF(AF27&lt;&gt;""," -R","")</f>
        <v/>
      </c>
      <c r="AH26" s="4">
        <f>IF(AH27&lt;&gt;""," -R","")</f>
        <v/>
      </c>
      <c r="AJ26" s="4">
        <f>IF(AJ27&lt;&gt;""," -R","")</f>
        <v/>
      </c>
      <c r="AL26" s="4">
        <f>IF(AL27&lt;&gt;""," -R","")</f>
        <v/>
      </c>
      <c r="AN26" s="4">
        <f>IF(AN27&lt;&gt;""," -R","")</f>
        <v/>
      </c>
      <c r="AP26" s="4">
        <f>IF(AP27&lt;&gt;""," -R","")</f>
        <v/>
      </c>
      <c r="AR26" s="4">
        <f>IF(AR27&lt;&gt;""," -R","")</f>
        <v/>
      </c>
      <c r="AT26" s="4">
        <f>IF(AT27&lt;&gt;""," -R","")</f>
        <v/>
      </c>
      <c r="AV26" s="4">
        <f>IF(AV27&lt;&gt;""," -R","")</f>
        <v/>
      </c>
      <c r="AX26" s="4">
        <f>IF(AX27&lt;&gt;""," -R","")</f>
        <v/>
      </c>
      <c r="AZ26" s="4">
        <f>IF(AZ27&lt;&gt;""," -R","")</f>
        <v/>
      </c>
      <c r="BB26" s="4">
        <f>IF(BB27&lt;&gt;""," -R","")</f>
        <v/>
      </c>
      <c r="BD26" s="4">
        <f>IF(BD27&lt;&gt;""," -R","")</f>
        <v/>
      </c>
      <c r="BF26" s="4">
        <f>IF(BF27&lt;&gt;""," -R","")</f>
        <v/>
      </c>
      <c r="BH26" s="4">
        <f>IF(BH27&lt;&gt;""," -R","")</f>
        <v/>
      </c>
      <c r="BJ26" s="4">
        <f>IF(BJ27&lt;&gt;""," -R","")</f>
        <v/>
      </c>
    </row>
    <row r="27">
      <c r="M27" s="4" t="n">
        <v>1.09</v>
      </c>
      <c r="N27" s="4">
        <f>IFERROR(VLOOKUP(M27,'CRUCE RIESGOS'!$C$8:$D$40,2,FALSE),"")</f>
        <v/>
      </c>
      <c r="O27" s="4" t="n">
        <v>2.09</v>
      </c>
      <c r="P27" s="4">
        <f>IFERROR(VLOOKUP(O27,'CRUCE RIESGOS'!$C$8:$D$40,2,FALSE),"")</f>
        <v/>
      </c>
      <c r="Q27" s="4" t="n">
        <v>3.09</v>
      </c>
      <c r="R27" s="4">
        <f>IFERROR(VLOOKUP(Q27,'CRUCE RIESGOS'!$C$8:$D$40,2,FALSE),"")</f>
        <v/>
      </c>
      <c r="S27" s="4" t="n">
        <v>4.09</v>
      </c>
      <c r="T27" s="4">
        <f>IFERROR(VLOOKUP(S27,'CRUCE RIESGOS'!$C$8:$D$40,2,FALSE),"")</f>
        <v/>
      </c>
      <c r="U27" s="4" t="n">
        <v>5.09</v>
      </c>
      <c r="V27" s="4">
        <f>IFERROR(VLOOKUP(U27,'CRUCE RIESGOS'!$C$8:$D$40,2,FALSE),"")</f>
        <v/>
      </c>
      <c r="W27" s="4" t="n">
        <v>6.09</v>
      </c>
      <c r="X27" s="4">
        <f>IFERROR(VLOOKUP(W27,'CRUCE RIESGOS'!$C$8:$D$40,2,FALSE),"")</f>
        <v/>
      </c>
      <c r="Y27" s="4" t="n">
        <v>7.09</v>
      </c>
      <c r="Z27" s="4">
        <f>IFERROR(VLOOKUP(Y27,'CRUCE RIESGOS'!$C$8:$D$40,2,FALSE),"")</f>
        <v/>
      </c>
      <c r="AA27" s="4" t="n">
        <v>8.09</v>
      </c>
      <c r="AB27" s="4">
        <f>IFERROR(VLOOKUP(AA27,'CRUCE RIESGOS'!$C$8:$D$40,2,FALSE),"")</f>
        <v/>
      </c>
      <c r="AC27" s="4" t="n">
        <v>9.09</v>
      </c>
      <c r="AD27" s="4">
        <f>IFERROR(VLOOKUP(AC27,'CRUCE RIESGOS'!$C$8:$D$40,2,FALSE),"")</f>
        <v/>
      </c>
      <c r="AE27" s="4" t="n">
        <v>10.09</v>
      </c>
      <c r="AF27" s="4">
        <f>IFERROR(VLOOKUP(AE27,'CRUCE RIESGOS'!$C$8:$D$40,2,FALSE),"")</f>
        <v/>
      </c>
      <c r="AG27" s="4" t="n">
        <v>11.09</v>
      </c>
      <c r="AH27" s="4">
        <f>IFERROR(VLOOKUP(AG27,'CRUCE RIESGOS'!$C$8:$D$40,2,FALSE),"")</f>
        <v/>
      </c>
      <c r="AI27" s="4" t="n">
        <v>12.09</v>
      </c>
      <c r="AJ27" s="4">
        <f>IFERROR(VLOOKUP(AI27,'CRUCE RIESGOS'!$C$8:$D$40,2,FALSE),"")</f>
        <v/>
      </c>
      <c r="AK27" s="4" t="n">
        <v>13.09</v>
      </c>
      <c r="AL27" s="4">
        <f>IFERROR(VLOOKUP(AK27,'CRUCE RIESGOS'!$C$8:$D$40,2,FALSE),"")</f>
        <v/>
      </c>
      <c r="AM27" s="4" t="n">
        <v>14.09</v>
      </c>
      <c r="AN27" s="4">
        <f>IFERROR(VLOOKUP(AM27,'CRUCE RIESGOS'!$C$8:$D$40,2,FALSE),"")</f>
        <v/>
      </c>
      <c r="AO27" s="4" t="n">
        <v>15.09</v>
      </c>
      <c r="AP27" s="4">
        <f>IFERROR(VLOOKUP(AO27,'CRUCE RIESGOS'!$C$8:$D$40,2,FALSE),"")</f>
        <v/>
      </c>
      <c r="AQ27" s="4" t="n">
        <v>16.09</v>
      </c>
      <c r="AR27" s="4">
        <f>IFERROR(VLOOKUP(AQ27,'CRUCE RIESGOS'!$C$8:$D$40,2,FALSE),"")</f>
        <v/>
      </c>
      <c r="AS27" s="4" t="n">
        <v>17.09</v>
      </c>
      <c r="AT27" s="4">
        <f>IFERROR(VLOOKUP(AS27,'CRUCE RIESGOS'!$C$8:$D$40,2,FALSE),"")</f>
        <v/>
      </c>
      <c r="AU27" s="4" t="n">
        <v>18.09</v>
      </c>
      <c r="AV27" s="4">
        <f>IFERROR(VLOOKUP(AU27,'CRUCE RIESGOS'!$C$8:$D$40,2,FALSE),"")</f>
        <v/>
      </c>
      <c r="AW27" s="4" t="n">
        <v>19.09</v>
      </c>
      <c r="AX27" s="4">
        <f>IFERROR(VLOOKUP(AW27,'CRUCE RIESGOS'!$C$8:$D$40,2,FALSE),"")</f>
        <v/>
      </c>
      <c r="AY27" s="4" t="n">
        <v>20.09</v>
      </c>
      <c r="AZ27" s="4">
        <f>IFERROR(VLOOKUP(AY27,'CRUCE RIESGOS'!$C$8:$D$40,2,FALSE),"")</f>
        <v/>
      </c>
      <c r="BA27" s="4" t="n">
        <v>21.09</v>
      </c>
      <c r="BB27" s="4">
        <f>IFERROR(VLOOKUP(BA27,'CRUCE RIESGOS'!$C$8:$D$40,2,FALSE),"")</f>
        <v/>
      </c>
      <c r="BC27" s="4" t="n">
        <v>22.09</v>
      </c>
      <c r="BD27" s="4">
        <f>IFERROR(VLOOKUP(BC27,'CRUCE RIESGOS'!$C$8:$D$40,2,FALSE),"")</f>
        <v/>
      </c>
      <c r="BE27" s="4" t="n">
        <v>23.09</v>
      </c>
      <c r="BF27" s="4">
        <f>IFERROR(VLOOKUP(BE27,'CRUCE RIESGOS'!$C$8:$D$40,2,FALSE),"")</f>
        <v/>
      </c>
      <c r="BG27" s="4" t="n">
        <v>24.09</v>
      </c>
      <c r="BH27" s="4">
        <f>IFERROR(VLOOKUP(BG27,'CRUCE RIESGOS'!$C$8:$D$40,2,FALSE),"")</f>
        <v/>
      </c>
      <c r="BI27" s="4" t="n">
        <v>25.09</v>
      </c>
      <c r="BJ27" s="4">
        <f>IFERROR(VLOOKUP(BI27,'CRUCE RIESGOS'!$C$8:$D$40,2,FALSE),"")</f>
        <v/>
      </c>
    </row>
    <row r="28">
      <c r="N28" s="4">
        <f>IF(N29&lt;&gt;""," -R","")</f>
        <v/>
      </c>
      <c r="P28" s="4">
        <f>IF(P29&lt;&gt;""," -R","")</f>
        <v/>
      </c>
      <c r="R28" s="4">
        <f>IF(R29&lt;&gt;""," -R","")</f>
        <v/>
      </c>
      <c r="T28" s="4">
        <f>IF(T29&lt;&gt;""," -R","")</f>
        <v/>
      </c>
      <c r="V28" s="4">
        <f>IF(V29&lt;&gt;""," -R","")</f>
        <v/>
      </c>
      <c r="X28" s="4">
        <f>IF(X29&lt;&gt;""," -R","")</f>
        <v/>
      </c>
      <c r="Z28" s="4">
        <f>IF(Z29&lt;&gt;""," -R","")</f>
        <v/>
      </c>
      <c r="AB28" s="4">
        <f>IF(AB29&lt;&gt;""," -R","")</f>
        <v/>
      </c>
      <c r="AD28" s="4">
        <f>IF(AD29&lt;&gt;""," -R","")</f>
        <v/>
      </c>
      <c r="AF28" s="4">
        <f>IF(AF29&lt;&gt;""," -R","")</f>
        <v/>
      </c>
      <c r="AH28" s="4">
        <f>IF(AH29&lt;&gt;""," -R","")</f>
        <v/>
      </c>
      <c r="AJ28" s="4">
        <f>IF(AJ29&lt;&gt;""," -R","")</f>
        <v/>
      </c>
      <c r="AL28" s="4">
        <f>IF(AL29&lt;&gt;""," -R","")</f>
        <v/>
      </c>
      <c r="AN28" s="4">
        <f>IF(AN29&lt;&gt;""," -R","")</f>
        <v/>
      </c>
      <c r="AP28" s="4">
        <f>IF(AP29&lt;&gt;""," -R","")</f>
        <v/>
      </c>
      <c r="AR28" s="4">
        <f>IF(AR29&lt;&gt;""," -R","")</f>
        <v/>
      </c>
      <c r="AT28" s="4">
        <f>IF(AT29&lt;&gt;""," -R","")</f>
        <v/>
      </c>
      <c r="AV28" s="4">
        <f>IF(AV29&lt;&gt;""," -R","")</f>
        <v/>
      </c>
      <c r="AX28" s="4">
        <f>IF(AX29&lt;&gt;""," -R","")</f>
        <v/>
      </c>
      <c r="AZ28" s="4">
        <f>IF(AZ29&lt;&gt;""," -R","")</f>
        <v/>
      </c>
      <c r="BB28" s="4">
        <f>IF(BB29&lt;&gt;""," -R","")</f>
        <v/>
      </c>
      <c r="BD28" s="4">
        <f>IF(BD29&lt;&gt;""," -R","")</f>
        <v/>
      </c>
      <c r="BF28" s="4">
        <f>IF(BF29&lt;&gt;""," -R","")</f>
        <v/>
      </c>
      <c r="BH28" s="4">
        <f>IF(BH29&lt;&gt;""," -R","")</f>
        <v/>
      </c>
      <c r="BJ28" s="4">
        <f>IF(BJ29&lt;&gt;""," -R","")</f>
        <v/>
      </c>
    </row>
    <row r="29">
      <c r="M29" s="4" t="n">
        <v>1.1</v>
      </c>
      <c r="N29" s="4">
        <f>IFERROR(VLOOKUP(M29,'CRUCE RIESGOS'!$C$8:$D$40,2,FALSE),"")</f>
        <v/>
      </c>
      <c r="O29" s="4" t="n">
        <v>2.1</v>
      </c>
      <c r="P29" s="4">
        <f>IFERROR(VLOOKUP(O29,'CRUCE RIESGOS'!$C$8:$D$40,2,FALSE),"")</f>
        <v/>
      </c>
      <c r="Q29" s="4" t="n">
        <v>3.1</v>
      </c>
      <c r="R29" s="4">
        <f>IFERROR(VLOOKUP(Q29,'CRUCE RIESGOS'!$C$8:$D$40,2,FALSE),"")</f>
        <v/>
      </c>
      <c r="S29" s="4" t="n">
        <v>4.1</v>
      </c>
      <c r="T29" s="4">
        <f>IFERROR(VLOOKUP(S29,'CRUCE RIESGOS'!$C$8:$D$40,2,FALSE),"")</f>
        <v/>
      </c>
      <c r="U29" s="4" t="n">
        <v>5.1</v>
      </c>
      <c r="V29" s="4">
        <f>IFERROR(VLOOKUP(U29,'CRUCE RIESGOS'!$C$8:$D$40,2,FALSE),"")</f>
        <v/>
      </c>
      <c r="W29" s="4" t="n">
        <v>6.1</v>
      </c>
      <c r="X29" s="4">
        <f>IFERROR(VLOOKUP(W29,'CRUCE RIESGOS'!$C$8:$D$40,2,FALSE),"")</f>
        <v/>
      </c>
      <c r="Y29" s="4" t="n">
        <v>7.1</v>
      </c>
      <c r="Z29" s="4">
        <f>IFERROR(VLOOKUP(Y29,'CRUCE RIESGOS'!$C$8:$D$40,2,FALSE),"")</f>
        <v/>
      </c>
      <c r="AA29" s="4" t="n">
        <v>8.1</v>
      </c>
      <c r="AB29" s="4">
        <f>IFERROR(VLOOKUP(AA29,'CRUCE RIESGOS'!$C$8:$D$40,2,FALSE),"")</f>
        <v/>
      </c>
      <c r="AC29" s="4" t="n">
        <v>9.1</v>
      </c>
      <c r="AD29" s="4">
        <f>IFERROR(VLOOKUP(AC29,'CRUCE RIESGOS'!$C$8:$D$40,2,FALSE),"")</f>
        <v/>
      </c>
      <c r="AE29" s="4" t="n">
        <v>10.1</v>
      </c>
      <c r="AF29" s="4">
        <f>IFERROR(VLOOKUP(AE29,'CRUCE RIESGOS'!$C$8:$D$40,2,FALSE),"")</f>
        <v/>
      </c>
      <c r="AG29" s="4" t="n">
        <v>11.1</v>
      </c>
      <c r="AH29" s="4">
        <f>IFERROR(VLOOKUP(AG29,'CRUCE RIESGOS'!$C$8:$D$40,2,FALSE),"")</f>
        <v/>
      </c>
      <c r="AI29" s="4" t="n">
        <v>12.1</v>
      </c>
      <c r="AJ29" s="4">
        <f>IFERROR(VLOOKUP(AI29,'CRUCE RIESGOS'!$C$8:$D$40,2,FALSE),"")</f>
        <v/>
      </c>
      <c r="AK29" s="4" t="n">
        <v>13.1</v>
      </c>
      <c r="AL29" s="4">
        <f>IFERROR(VLOOKUP(AK29,'CRUCE RIESGOS'!$C$8:$D$40,2,FALSE),"")</f>
        <v/>
      </c>
      <c r="AM29" s="4" t="n">
        <v>14.1</v>
      </c>
      <c r="AN29" s="4">
        <f>IFERROR(VLOOKUP(AM29,'CRUCE RIESGOS'!$C$8:$D$40,2,FALSE),"")</f>
        <v/>
      </c>
      <c r="AO29" s="4" t="n">
        <v>15.1</v>
      </c>
      <c r="AP29" s="4">
        <f>IFERROR(VLOOKUP(AO29,'CRUCE RIESGOS'!$C$8:$D$40,2,FALSE),"")</f>
        <v/>
      </c>
      <c r="AQ29" s="4" t="n">
        <v>16.1</v>
      </c>
      <c r="AR29" s="4">
        <f>IFERROR(VLOOKUP(AQ29,'CRUCE RIESGOS'!$C$8:$D$40,2,FALSE),"")</f>
        <v/>
      </c>
      <c r="AS29" s="4" t="n">
        <v>17.1</v>
      </c>
      <c r="AT29" s="4">
        <f>IFERROR(VLOOKUP(AS29,'CRUCE RIESGOS'!$C$8:$D$40,2,FALSE),"")</f>
        <v/>
      </c>
      <c r="AU29" s="4" t="n">
        <v>18.1</v>
      </c>
      <c r="AV29" s="4">
        <f>IFERROR(VLOOKUP(AU29,'CRUCE RIESGOS'!$C$8:$D$40,2,FALSE),"")</f>
        <v/>
      </c>
      <c r="AW29" s="4" t="n">
        <v>19.1</v>
      </c>
      <c r="AX29" s="4">
        <f>IFERROR(VLOOKUP(AW29,'CRUCE RIESGOS'!$C$8:$D$40,2,FALSE),"")</f>
        <v/>
      </c>
      <c r="AY29" s="4" t="n">
        <v>20.1</v>
      </c>
      <c r="AZ29" s="4">
        <f>IFERROR(VLOOKUP(AY29,'CRUCE RIESGOS'!$C$8:$D$40,2,FALSE),"")</f>
        <v/>
      </c>
      <c r="BA29" s="4" t="n">
        <v>21.1</v>
      </c>
      <c r="BB29" s="4">
        <f>IFERROR(VLOOKUP(BA29,'CRUCE RIESGOS'!$C$8:$D$40,2,FALSE),"")</f>
        <v/>
      </c>
      <c r="BC29" s="4" t="n">
        <v>22.1</v>
      </c>
      <c r="BD29" s="4">
        <f>IFERROR(VLOOKUP(BC29,'CRUCE RIESGOS'!$C$8:$D$40,2,FALSE),"")</f>
        <v/>
      </c>
      <c r="BE29" s="4" t="n">
        <v>23.1</v>
      </c>
      <c r="BF29" s="4">
        <f>IFERROR(VLOOKUP(BE29,'CRUCE RIESGOS'!$C$8:$D$40,2,FALSE),"")</f>
        <v/>
      </c>
      <c r="BG29" s="4" t="n">
        <v>24.1</v>
      </c>
      <c r="BH29" s="4">
        <f>IFERROR(VLOOKUP(BG29,'CRUCE RIESGOS'!$C$8:$D$40,2,FALSE),"")</f>
        <v/>
      </c>
      <c r="BI29" s="4" t="n">
        <v>25.1</v>
      </c>
      <c r="BJ29" s="4">
        <f>IFERROR(VLOOKUP(BI29,'CRUCE RIESGOS'!$C$8:$D$40,2,FALSE),"")</f>
        <v/>
      </c>
    </row>
    <row r="30">
      <c r="N30" s="4">
        <f>IF(N31&lt;&gt;""," -R","")</f>
        <v/>
      </c>
      <c r="P30" s="4">
        <f>IF(P31&lt;&gt;""," -R","")</f>
        <v/>
      </c>
      <c r="R30" s="4">
        <f>IF(R31&lt;&gt;""," -R","")</f>
        <v/>
      </c>
      <c r="T30" s="4">
        <f>IF(T31&lt;&gt;""," -R","")</f>
        <v/>
      </c>
      <c r="V30" s="4">
        <f>IF(V31&lt;&gt;""," -R","")</f>
        <v/>
      </c>
      <c r="X30" s="4">
        <f>IF(X31&lt;&gt;""," -R","")</f>
        <v/>
      </c>
      <c r="Z30" s="4">
        <f>IF(Z31&lt;&gt;""," -R","")</f>
        <v/>
      </c>
      <c r="AB30" s="4">
        <f>IF(AB31&lt;&gt;""," -R","")</f>
        <v/>
      </c>
      <c r="AD30" s="4">
        <f>IF(AD31&lt;&gt;""," -R","")</f>
        <v/>
      </c>
      <c r="AF30" s="4">
        <f>IF(AF31&lt;&gt;""," -R","")</f>
        <v/>
      </c>
      <c r="AH30" s="4">
        <f>IF(AH31&lt;&gt;""," -R","")</f>
        <v/>
      </c>
      <c r="AJ30" s="4">
        <f>IF(AJ31&lt;&gt;""," -R","")</f>
        <v/>
      </c>
      <c r="AL30" s="4">
        <f>IF(AL31&lt;&gt;""," -R","")</f>
        <v/>
      </c>
      <c r="AN30" s="4">
        <f>IF(AN31&lt;&gt;""," -R","")</f>
        <v/>
      </c>
      <c r="AP30" s="4">
        <f>IF(AP31&lt;&gt;""," -R","")</f>
        <v/>
      </c>
      <c r="AR30" s="4">
        <f>IF(AR31&lt;&gt;""," -R","")</f>
        <v/>
      </c>
      <c r="AT30" s="4">
        <f>IF(AT31&lt;&gt;""," -R","")</f>
        <v/>
      </c>
      <c r="AV30" s="4">
        <f>IF(AV31&lt;&gt;""," -R","")</f>
        <v/>
      </c>
      <c r="AX30" s="4">
        <f>IF(AX31&lt;&gt;""," -R","")</f>
        <v/>
      </c>
      <c r="AZ30" s="4">
        <f>IF(AZ31&lt;&gt;""," -R","")</f>
        <v/>
      </c>
      <c r="BB30" s="4">
        <f>IF(BB31&lt;&gt;""," -R","")</f>
        <v/>
      </c>
      <c r="BD30" s="4">
        <f>IF(BD31&lt;&gt;""," -R","")</f>
        <v/>
      </c>
      <c r="BF30" s="4">
        <f>IF(BF31&lt;&gt;""," -R","")</f>
        <v/>
      </c>
      <c r="BH30" s="4">
        <f>IF(BH31&lt;&gt;""," -R","")</f>
        <v/>
      </c>
      <c r="BJ30" s="4">
        <f>IF(BJ31&lt;&gt;""," -R","")</f>
        <v/>
      </c>
    </row>
    <row r="31">
      <c r="M31" s="4" t="n">
        <v>1.11</v>
      </c>
      <c r="N31" s="4">
        <f>IFERROR(VLOOKUP(M31,'CRUCE RIESGOS'!$C$8:$D$40,2,FALSE),"")</f>
        <v/>
      </c>
      <c r="O31" s="4" t="n">
        <v>2.11</v>
      </c>
      <c r="P31" s="4">
        <f>IFERROR(VLOOKUP(O31,'CRUCE RIESGOS'!$C$8:$D$40,2,FALSE),"")</f>
        <v/>
      </c>
      <c r="Q31" s="4" t="n">
        <v>3.11</v>
      </c>
      <c r="R31" s="4">
        <f>IFERROR(VLOOKUP(Q31,'CRUCE RIESGOS'!$C$8:$D$40,2,FALSE),"")</f>
        <v/>
      </c>
      <c r="S31" s="4" t="n">
        <v>4.11</v>
      </c>
      <c r="T31" s="4">
        <f>IFERROR(VLOOKUP(S31,'CRUCE RIESGOS'!$C$8:$D$40,2,FALSE),"")</f>
        <v/>
      </c>
      <c r="U31" s="4" t="n">
        <v>5.11</v>
      </c>
      <c r="V31" s="4">
        <f>IFERROR(VLOOKUP(U31,'CRUCE RIESGOS'!$C$8:$D$40,2,FALSE),"")</f>
        <v/>
      </c>
      <c r="W31" s="4" t="n">
        <v>6.11</v>
      </c>
      <c r="X31" s="4">
        <f>IFERROR(VLOOKUP(W31,'CRUCE RIESGOS'!$C$8:$D$40,2,FALSE),"")</f>
        <v/>
      </c>
      <c r="Y31" s="4" t="n">
        <v>7.11</v>
      </c>
      <c r="Z31" s="4">
        <f>IFERROR(VLOOKUP(Y31,'CRUCE RIESGOS'!$C$8:$D$40,2,FALSE),"")</f>
        <v/>
      </c>
      <c r="AA31" s="4" t="n">
        <v>8.109999999999999</v>
      </c>
      <c r="AB31" s="4">
        <f>IFERROR(VLOOKUP(AA31,'CRUCE RIESGOS'!$C$8:$D$40,2,FALSE),"")</f>
        <v/>
      </c>
      <c r="AC31" s="4" t="n">
        <v>9.109999999999999</v>
      </c>
      <c r="AD31" s="4">
        <f>IFERROR(VLOOKUP(AC31,'CRUCE RIESGOS'!$C$8:$D$40,2,FALSE),"")</f>
        <v/>
      </c>
      <c r="AE31" s="4" t="n">
        <v>10.11</v>
      </c>
      <c r="AF31" s="4">
        <f>IFERROR(VLOOKUP(AE31,'CRUCE RIESGOS'!$C$8:$D$40,2,FALSE),"")</f>
        <v/>
      </c>
      <c r="AG31" s="4" t="n">
        <v>11.11</v>
      </c>
      <c r="AH31" s="4">
        <f>IFERROR(VLOOKUP(AG31,'CRUCE RIESGOS'!$C$8:$D$40,2,FALSE),"")</f>
        <v/>
      </c>
      <c r="AI31" s="4" t="n">
        <v>12.11</v>
      </c>
      <c r="AJ31" s="4">
        <f>IFERROR(VLOOKUP(AI31,'CRUCE RIESGOS'!$C$8:$D$40,2,FALSE),"")</f>
        <v/>
      </c>
      <c r="AK31" s="4" t="n">
        <v>13.11</v>
      </c>
      <c r="AL31" s="4">
        <f>IFERROR(VLOOKUP(AK31,'CRUCE RIESGOS'!$C$8:$D$40,2,FALSE),"")</f>
        <v/>
      </c>
      <c r="AM31" s="4" t="n">
        <v>14.11</v>
      </c>
      <c r="AN31" s="4">
        <f>IFERROR(VLOOKUP(AM31,'CRUCE RIESGOS'!$C$8:$D$40,2,FALSE),"")</f>
        <v/>
      </c>
      <c r="AO31" s="4" t="n">
        <v>15.11</v>
      </c>
      <c r="AP31" s="4">
        <f>IFERROR(VLOOKUP(AO31,'CRUCE RIESGOS'!$C$8:$D$40,2,FALSE),"")</f>
        <v/>
      </c>
      <c r="AQ31" s="4" t="n">
        <v>16.11</v>
      </c>
      <c r="AR31" s="4">
        <f>IFERROR(VLOOKUP(AQ31,'CRUCE RIESGOS'!$C$8:$D$40,2,FALSE),"")</f>
        <v/>
      </c>
      <c r="AS31" s="4" t="n">
        <v>17.11</v>
      </c>
      <c r="AT31" s="4">
        <f>IFERROR(VLOOKUP(AS31,'CRUCE RIESGOS'!$C$8:$D$40,2,FALSE),"")</f>
        <v/>
      </c>
      <c r="AU31" s="4" t="n">
        <v>18.11</v>
      </c>
      <c r="AV31" s="4">
        <f>IFERROR(VLOOKUP(AU31,'CRUCE RIESGOS'!$C$8:$D$40,2,FALSE),"")</f>
        <v/>
      </c>
      <c r="AW31" s="4" t="n">
        <v>19.11</v>
      </c>
      <c r="AX31" s="4">
        <f>IFERROR(VLOOKUP(AW31,'CRUCE RIESGOS'!$C$8:$D$40,2,FALSE),"")</f>
        <v/>
      </c>
      <c r="AY31" s="4" t="n">
        <v>20.11</v>
      </c>
      <c r="AZ31" s="4">
        <f>IFERROR(VLOOKUP(AY31,'CRUCE RIESGOS'!$C$8:$D$40,2,FALSE),"")</f>
        <v/>
      </c>
      <c r="BA31" s="4" t="n">
        <v>21.11</v>
      </c>
      <c r="BB31" s="4">
        <f>IFERROR(VLOOKUP(BA31,'CRUCE RIESGOS'!$C$8:$D$40,2,FALSE),"")</f>
        <v/>
      </c>
      <c r="BC31" s="4" t="n">
        <v>22.11</v>
      </c>
      <c r="BD31" s="4">
        <f>IFERROR(VLOOKUP(BC31,'CRUCE RIESGOS'!$C$8:$D$40,2,FALSE),"")</f>
        <v/>
      </c>
      <c r="BE31" s="4" t="n">
        <v>23.11</v>
      </c>
      <c r="BF31" s="4">
        <f>IFERROR(VLOOKUP(BE31,'CRUCE RIESGOS'!$C$8:$D$40,2,FALSE),"")</f>
        <v/>
      </c>
      <c r="BG31" s="4" t="n">
        <v>24.11</v>
      </c>
      <c r="BH31" s="4">
        <f>IFERROR(VLOOKUP(BG31,'CRUCE RIESGOS'!$C$8:$D$40,2,FALSE),"")</f>
        <v/>
      </c>
      <c r="BI31" s="4" t="n">
        <v>25.11</v>
      </c>
      <c r="BJ31" s="4">
        <f>IFERROR(VLOOKUP(BI31,'CRUCE RIESGOS'!$C$8:$D$40,2,FALSE),"")</f>
        <v/>
      </c>
    </row>
    <row r="32">
      <c r="N32" s="4">
        <f>IF(N33&lt;&gt;""," -R","")</f>
        <v/>
      </c>
      <c r="P32" s="4">
        <f>IF(P33&lt;&gt;""," -R","")</f>
        <v/>
      </c>
      <c r="R32" s="4">
        <f>IF(R33&lt;&gt;""," -R","")</f>
        <v/>
      </c>
      <c r="T32" s="4">
        <f>IF(T33&lt;&gt;""," -R","")</f>
        <v/>
      </c>
      <c r="V32" s="4">
        <f>IF(V33&lt;&gt;""," -R","")</f>
        <v/>
      </c>
      <c r="X32" s="4">
        <f>IF(X33&lt;&gt;""," -R","")</f>
        <v/>
      </c>
      <c r="Z32" s="4">
        <f>IF(Z33&lt;&gt;""," -R","")</f>
        <v/>
      </c>
      <c r="AB32" s="4">
        <f>IF(AB33&lt;&gt;""," -R","")</f>
        <v/>
      </c>
      <c r="AD32" s="4">
        <f>IF(AD33&lt;&gt;""," -R","")</f>
        <v/>
      </c>
      <c r="AF32" s="4">
        <f>IF(AF33&lt;&gt;""," -R","")</f>
        <v/>
      </c>
      <c r="AH32" s="4">
        <f>IF(AH33&lt;&gt;""," -R","")</f>
        <v/>
      </c>
      <c r="AJ32" s="4">
        <f>IF(AJ33&lt;&gt;""," -R","")</f>
        <v/>
      </c>
      <c r="AL32" s="4">
        <f>IF(AL33&lt;&gt;""," -R","")</f>
        <v/>
      </c>
      <c r="AN32" s="4">
        <f>IF(AN33&lt;&gt;""," -R","")</f>
        <v/>
      </c>
      <c r="AP32" s="4">
        <f>IF(AP33&lt;&gt;""," -R","")</f>
        <v/>
      </c>
      <c r="AR32" s="4">
        <f>IF(AR33&lt;&gt;""," -R","")</f>
        <v/>
      </c>
      <c r="AT32" s="4">
        <f>IF(AT33&lt;&gt;""," -R","")</f>
        <v/>
      </c>
      <c r="AV32" s="4">
        <f>IF(AV33&lt;&gt;""," -R","")</f>
        <v/>
      </c>
      <c r="AX32" s="4">
        <f>IF(AX33&lt;&gt;""," -R","")</f>
        <v/>
      </c>
      <c r="AZ32" s="4">
        <f>IF(AZ33&lt;&gt;""," -R","")</f>
        <v/>
      </c>
      <c r="BB32" s="4">
        <f>IF(BB33&lt;&gt;""," -R","")</f>
        <v/>
      </c>
      <c r="BD32" s="4">
        <f>IF(BD33&lt;&gt;""," -R","")</f>
        <v/>
      </c>
      <c r="BF32" s="4">
        <f>IF(BF33&lt;&gt;""," -R","")</f>
        <v/>
      </c>
      <c r="BH32" s="4">
        <f>IF(BH33&lt;&gt;""," -R","")</f>
        <v/>
      </c>
      <c r="BJ32" s="4">
        <f>IF(BJ33&lt;&gt;""," -R","")</f>
        <v/>
      </c>
    </row>
    <row r="33">
      <c r="M33" s="4" t="n">
        <v>1.12</v>
      </c>
      <c r="N33" s="4">
        <f>IFERROR(VLOOKUP(M33,'CRUCE RIESGOS'!$C$8:$D$40,2,FALSE),"")</f>
        <v/>
      </c>
      <c r="O33" s="4" t="n">
        <v>2.12</v>
      </c>
      <c r="P33" s="4">
        <f>IFERROR(VLOOKUP(O33,'CRUCE RIESGOS'!$C$8:$D$40,2,FALSE),"")</f>
        <v/>
      </c>
      <c r="Q33" s="4" t="n">
        <v>3.12</v>
      </c>
      <c r="R33" s="4">
        <f>IFERROR(VLOOKUP(Q33,'CRUCE RIESGOS'!$C$8:$D$40,2,FALSE),"")</f>
        <v/>
      </c>
      <c r="S33" s="4" t="n">
        <v>4.12</v>
      </c>
      <c r="T33" s="4">
        <f>IFERROR(VLOOKUP(S33,'CRUCE RIESGOS'!$C$8:$D$40,2,FALSE),"")</f>
        <v/>
      </c>
      <c r="U33" s="4" t="n">
        <v>5.12</v>
      </c>
      <c r="V33" s="4">
        <f>IFERROR(VLOOKUP(U33,'CRUCE RIESGOS'!$C$8:$D$40,2,FALSE),"")</f>
        <v/>
      </c>
      <c r="W33" s="4" t="n">
        <v>6.12</v>
      </c>
      <c r="X33" s="4">
        <f>IFERROR(VLOOKUP(W33,'CRUCE RIESGOS'!$C$8:$D$40,2,FALSE),"")</f>
        <v/>
      </c>
      <c r="Y33" s="4" t="n">
        <v>7.12</v>
      </c>
      <c r="Z33" s="4">
        <f>IFERROR(VLOOKUP(Y33,'CRUCE RIESGOS'!$C$8:$D$40,2,FALSE),"")</f>
        <v/>
      </c>
      <c r="AA33" s="4" t="n">
        <v>8.119999999999999</v>
      </c>
      <c r="AB33" s="4">
        <f>IFERROR(VLOOKUP(AA33,'CRUCE RIESGOS'!$C$8:$D$40,2,FALSE),"")</f>
        <v/>
      </c>
      <c r="AC33" s="4" t="n">
        <v>9.119999999999999</v>
      </c>
      <c r="AD33" s="4">
        <f>IFERROR(VLOOKUP(AC33,'CRUCE RIESGOS'!$C$8:$D$40,2,FALSE),"")</f>
        <v/>
      </c>
      <c r="AE33" s="4" t="n">
        <v>10.12</v>
      </c>
      <c r="AF33" s="4">
        <f>IFERROR(VLOOKUP(AE33,'CRUCE RIESGOS'!$C$8:$D$40,2,FALSE),"")</f>
        <v/>
      </c>
      <c r="AG33" s="4" t="n">
        <v>11.12</v>
      </c>
      <c r="AH33" s="4">
        <f>IFERROR(VLOOKUP(AG33,'CRUCE RIESGOS'!$C$8:$D$40,2,FALSE),"")</f>
        <v/>
      </c>
      <c r="AI33" s="4" t="n">
        <v>12.12</v>
      </c>
      <c r="AJ33" s="4">
        <f>IFERROR(VLOOKUP(AI33,'CRUCE RIESGOS'!$C$8:$D$40,2,FALSE),"")</f>
        <v/>
      </c>
      <c r="AK33" s="4" t="n">
        <v>13.12</v>
      </c>
      <c r="AL33" s="4">
        <f>IFERROR(VLOOKUP(AK33,'CRUCE RIESGOS'!$C$8:$D$40,2,FALSE),"")</f>
        <v/>
      </c>
      <c r="AM33" s="4" t="n">
        <v>14.12</v>
      </c>
      <c r="AN33" s="4">
        <f>IFERROR(VLOOKUP(AM33,'CRUCE RIESGOS'!$C$8:$D$40,2,FALSE),"")</f>
        <v/>
      </c>
      <c r="AO33" s="4" t="n">
        <v>15.12</v>
      </c>
      <c r="AP33" s="4">
        <f>IFERROR(VLOOKUP(AO33,'CRUCE RIESGOS'!$C$8:$D$40,2,FALSE),"")</f>
        <v/>
      </c>
      <c r="AQ33" s="4" t="n">
        <v>16.12</v>
      </c>
      <c r="AR33" s="4">
        <f>IFERROR(VLOOKUP(AQ33,'CRUCE RIESGOS'!$C$8:$D$40,2,FALSE),"")</f>
        <v/>
      </c>
      <c r="AS33" s="4" t="n">
        <v>17.12</v>
      </c>
      <c r="AT33" s="4">
        <f>IFERROR(VLOOKUP(AS33,'CRUCE RIESGOS'!$C$8:$D$40,2,FALSE),"")</f>
        <v/>
      </c>
      <c r="AU33" s="4" t="n">
        <v>18.12</v>
      </c>
      <c r="AV33" s="4">
        <f>IFERROR(VLOOKUP(AU33,'CRUCE RIESGOS'!$C$8:$D$40,2,FALSE),"")</f>
        <v/>
      </c>
      <c r="AW33" s="4" t="n">
        <v>19.12</v>
      </c>
      <c r="AX33" s="4">
        <f>IFERROR(VLOOKUP(AW33,'CRUCE RIESGOS'!$C$8:$D$40,2,FALSE),"")</f>
        <v/>
      </c>
      <c r="AY33" s="4" t="n">
        <v>20.12</v>
      </c>
      <c r="AZ33" s="4">
        <f>IFERROR(VLOOKUP(AY33,'CRUCE RIESGOS'!$C$8:$D$40,2,FALSE),"")</f>
        <v/>
      </c>
      <c r="BA33" s="4" t="n">
        <v>21.12</v>
      </c>
      <c r="BB33" s="4">
        <f>IFERROR(VLOOKUP(BA33,'CRUCE RIESGOS'!$C$8:$D$40,2,FALSE),"")</f>
        <v/>
      </c>
      <c r="BC33" s="4" t="n">
        <v>22.12</v>
      </c>
      <c r="BD33" s="4">
        <f>IFERROR(VLOOKUP(BC33,'CRUCE RIESGOS'!$C$8:$D$40,2,FALSE),"")</f>
        <v/>
      </c>
      <c r="BE33" s="4" t="n">
        <v>23.12</v>
      </c>
      <c r="BF33" s="4">
        <f>IFERROR(VLOOKUP(BE33,'CRUCE RIESGOS'!$C$8:$D$40,2,FALSE),"")</f>
        <v/>
      </c>
      <c r="BG33" s="4" t="n">
        <v>24.12</v>
      </c>
      <c r="BH33" s="4">
        <f>IFERROR(VLOOKUP(BG33,'CRUCE RIESGOS'!$C$8:$D$40,2,FALSE),"")</f>
        <v/>
      </c>
      <c r="BI33" s="4" t="n">
        <v>25.12</v>
      </c>
      <c r="BJ33" s="4">
        <f>IFERROR(VLOOKUP(BI33,'CRUCE RIESGOS'!$C$8:$D$40,2,FALSE),"")</f>
        <v/>
      </c>
    </row>
    <row r="34">
      <c r="N34" s="4">
        <f>IF(N35&lt;&gt;""," -R","")</f>
        <v/>
      </c>
      <c r="P34" s="4">
        <f>IF(P35&lt;&gt;""," -R","")</f>
        <v/>
      </c>
      <c r="R34" s="4">
        <f>IF(R35&lt;&gt;""," -R","")</f>
        <v/>
      </c>
      <c r="T34" s="4">
        <f>IF(T35&lt;&gt;""," -R","")</f>
        <v/>
      </c>
      <c r="V34" s="4">
        <f>IF(V35&lt;&gt;""," -R","")</f>
        <v/>
      </c>
      <c r="X34" s="4">
        <f>IF(X35&lt;&gt;""," -R","")</f>
        <v/>
      </c>
      <c r="Z34" s="4">
        <f>IF(Z35&lt;&gt;""," -R","")</f>
        <v/>
      </c>
      <c r="AB34" s="4">
        <f>IF(AB35&lt;&gt;""," -R","")</f>
        <v/>
      </c>
      <c r="AD34" s="4">
        <f>IF(AD35&lt;&gt;""," -R","")</f>
        <v/>
      </c>
      <c r="AF34" s="4">
        <f>IF(AF35&lt;&gt;""," -R","")</f>
        <v/>
      </c>
      <c r="AH34" s="4">
        <f>IF(AH35&lt;&gt;""," -R","")</f>
        <v/>
      </c>
      <c r="AJ34" s="4">
        <f>IF(AJ35&lt;&gt;""," -R","")</f>
        <v/>
      </c>
      <c r="AL34" s="4">
        <f>IF(AL35&lt;&gt;""," -R","")</f>
        <v/>
      </c>
      <c r="AN34" s="4">
        <f>IF(AN35&lt;&gt;""," -R","")</f>
        <v/>
      </c>
      <c r="AP34" s="4">
        <f>IF(AP35&lt;&gt;""," -R","")</f>
        <v/>
      </c>
      <c r="AR34" s="4">
        <f>IF(AR35&lt;&gt;""," -R","")</f>
        <v/>
      </c>
      <c r="AT34" s="4">
        <f>IF(AT35&lt;&gt;""," -R","")</f>
        <v/>
      </c>
      <c r="AV34" s="4">
        <f>IF(AV35&lt;&gt;""," -R","")</f>
        <v/>
      </c>
      <c r="AX34" s="4">
        <f>IF(AX35&lt;&gt;""," -R","")</f>
        <v/>
      </c>
      <c r="AZ34" s="4">
        <f>IF(AZ35&lt;&gt;""," -R","")</f>
        <v/>
      </c>
      <c r="BB34" s="4">
        <f>IF(BB35&lt;&gt;""," -R","")</f>
        <v/>
      </c>
      <c r="BD34" s="4">
        <f>IF(BD35&lt;&gt;""," -R","")</f>
        <v/>
      </c>
      <c r="BF34" s="4">
        <f>IF(BF35&lt;&gt;""," -R","")</f>
        <v/>
      </c>
      <c r="BH34" s="4">
        <f>IF(BH35&lt;&gt;""," -R","")</f>
        <v/>
      </c>
      <c r="BJ34" s="4">
        <f>IF(BJ35&lt;&gt;""," -R","")</f>
        <v/>
      </c>
    </row>
    <row r="35">
      <c r="M35" s="4" t="n">
        <v>1.13</v>
      </c>
      <c r="N35" s="4">
        <f>IFERROR(VLOOKUP(M35,'CRUCE RIESGOS'!$C$8:$D$40,2,FALSE),"")</f>
        <v/>
      </c>
      <c r="O35" s="4" t="n">
        <v>2.13</v>
      </c>
      <c r="P35" s="4">
        <f>IFERROR(VLOOKUP(O35,'CRUCE RIESGOS'!$C$8:$D$40,2,FALSE),"")</f>
        <v/>
      </c>
      <c r="Q35" s="4" t="n">
        <v>3.13</v>
      </c>
      <c r="R35" s="4">
        <f>IFERROR(VLOOKUP(Q35,'CRUCE RIESGOS'!$C$8:$D$40,2,FALSE),"")</f>
        <v/>
      </c>
      <c r="S35" s="4" t="n">
        <v>4.13</v>
      </c>
      <c r="T35" s="4">
        <f>IFERROR(VLOOKUP(S35,'CRUCE RIESGOS'!$C$8:$D$40,2,FALSE),"")</f>
        <v/>
      </c>
      <c r="U35" s="4" t="n">
        <v>5.13</v>
      </c>
      <c r="V35" s="4">
        <f>IFERROR(VLOOKUP(U35,'CRUCE RIESGOS'!$C$8:$D$40,2,FALSE),"")</f>
        <v/>
      </c>
      <c r="W35" s="4" t="n">
        <v>6.13</v>
      </c>
      <c r="X35" s="4">
        <f>IFERROR(VLOOKUP(W35,'CRUCE RIESGOS'!$C$8:$D$40,2,FALSE),"")</f>
        <v/>
      </c>
      <c r="Y35" s="4" t="n">
        <v>7.13</v>
      </c>
      <c r="Z35" s="4">
        <f>IFERROR(VLOOKUP(Y35,'CRUCE RIESGOS'!$C$8:$D$40,2,FALSE),"")</f>
        <v/>
      </c>
      <c r="AA35" s="4" t="n">
        <v>8.130000000000001</v>
      </c>
      <c r="AB35" s="4">
        <f>IFERROR(VLOOKUP(AA35,'CRUCE RIESGOS'!$C$8:$D$40,2,FALSE),"")</f>
        <v/>
      </c>
      <c r="AC35" s="4" t="n">
        <v>9.130000000000001</v>
      </c>
      <c r="AD35" s="4">
        <f>IFERROR(VLOOKUP(AC35,'CRUCE RIESGOS'!$C$8:$D$40,2,FALSE),"")</f>
        <v/>
      </c>
      <c r="AE35" s="4" t="n">
        <v>10.13</v>
      </c>
      <c r="AF35" s="4">
        <f>IFERROR(VLOOKUP(AE35,'CRUCE RIESGOS'!$C$8:$D$40,2,FALSE),"")</f>
        <v/>
      </c>
      <c r="AG35" s="4" t="n">
        <v>11.13</v>
      </c>
      <c r="AH35" s="4">
        <f>IFERROR(VLOOKUP(AG35,'CRUCE RIESGOS'!$C$8:$D$40,2,FALSE),"")</f>
        <v/>
      </c>
      <c r="AI35" s="4" t="n">
        <v>12.13</v>
      </c>
      <c r="AJ35" s="4">
        <f>IFERROR(VLOOKUP(AI35,'CRUCE RIESGOS'!$C$8:$D$40,2,FALSE),"")</f>
        <v/>
      </c>
      <c r="AK35" s="4" t="n">
        <v>13.13</v>
      </c>
      <c r="AL35" s="4">
        <f>IFERROR(VLOOKUP(AK35,'CRUCE RIESGOS'!$C$8:$D$40,2,FALSE),"")</f>
        <v/>
      </c>
      <c r="AM35" s="4" t="n">
        <v>14.13</v>
      </c>
      <c r="AN35" s="4">
        <f>IFERROR(VLOOKUP(AM35,'CRUCE RIESGOS'!$C$8:$D$40,2,FALSE),"")</f>
        <v/>
      </c>
      <c r="AO35" s="4" t="n">
        <v>15.13</v>
      </c>
      <c r="AP35" s="4">
        <f>IFERROR(VLOOKUP(AO35,'CRUCE RIESGOS'!$C$8:$D$40,2,FALSE),"")</f>
        <v/>
      </c>
      <c r="AQ35" s="4" t="n">
        <v>16.13</v>
      </c>
      <c r="AR35" s="4">
        <f>IFERROR(VLOOKUP(AQ35,'CRUCE RIESGOS'!$C$8:$D$40,2,FALSE),"")</f>
        <v/>
      </c>
      <c r="AS35" s="4" t="n">
        <v>17.13</v>
      </c>
      <c r="AT35" s="4">
        <f>IFERROR(VLOOKUP(AS35,'CRUCE RIESGOS'!$C$8:$D$40,2,FALSE),"")</f>
        <v/>
      </c>
      <c r="AU35" s="4" t="n">
        <v>18.13</v>
      </c>
      <c r="AV35" s="4">
        <f>IFERROR(VLOOKUP(AU35,'CRUCE RIESGOS'!$C$8:$D$40,2,FALSE),"")</f>
        <v/>
      </c>
      <c r="AW35" s="4" t="n">
        <v>19.13</v>
      </c>
      <c r="AX35" s="4">
        <f>IFERROR(VLOOKUP(AW35,'CRUCE RIESGOS'!$C$8:$D$40,2,FALSE),"")</f>
        <v/>
      </c>
      <c r="AY35" s="4" t="n">
        <v>20.13</v>
      </c>
      <c r="AZ35" s="4">
        <f>IFERROR(VLOOKUP(AY35,'CRUCE RIESGOS'!$C$8:$D$40,2,FALSE),"")</f>
        <v/>
      </c>
      <c r="BA35" s="4" t="n">
        <v>21.13</v>
      </c>
      <c r="BB35" s="4">
        <f>IFERROR(VLOOKUP(BA35,'CRUCE RIESGOS'!$C$8:$D$40,2,FALSE),"")</f>
        <v/>
      </c>
      <c r="BC35" s="4" t="n">
        <v>22.13</v>
      </c>
      <c r="BD35" s="4">
        <f>IFERROR(VLOOKUP(BC35,'CRUCE RIESGOS'!$C$8:$D$40,2,FALSE),"")</f>
        <v/>
      </c>
      <c r="BE35" s="4" t="n">
        <v>23.13</v>
      </c>
      <c r="BF35" s="4">
        <f>IFERROR(VLOOKUP(BE35,'CRUCE RIESGOS'!$C$8:$D$40,2,FALSE),"")</f>
        <v/>
      </c>
      <c r="BG35" s="4" t="n">
        <v>24.13</v>
      </c>
      <c r="BH35" s="4">
        <f>IFERROR(VLOOKUP(BG35,'CRUCE RIESGOS'!$C$8:$D$40,2,FALSE),"")</f>
        <v/>
      </c>
      <c r="BI35" s="4" t="n">
        <v>25.13</v>
      </c>
      <c r="BJ35" s="4">
        <f>IFERROR(VLOOKUP(BI35,'CRUCE RIESGOS'!$C$8:$D$40,2,FALSE),"")</f>
        <v/>
      </c>
    </row>
    <row r="36">
      <c r="N36" s="4">
        <f>IF(N37&lt;&gt;""," -R","")</f>
        <v/>
      </c>
      <c r="P36" s="4">
        <f>IF(P37&lt;&gt;""," -R","")</f>
        <v/>
      </c>
      <c r="R36" s="4">
        <f>IF(R37&lt;&gt;""," -R","")</f>
        <v/>
      </c>
      <c r="T36" s="4">
        <f>IF(T37&lt;&gt;""," -R","")</f>
        <v/>
      </c>
      <c r="V36" s="4">
        <f>IF(V37&lt;&gt;""," -R","")</f>
        <v/>
      </c>
      <c r="X36" s="4">
        <f>IF(X37&lt;&gt;""," -R","")</f>
        <v/>
      </c>
      <c r="Z36" s="4">
        <f>IF(Z37&lt;&gt;""," -R","")</f>
        <v/>
      </c>
      <c r="AB36" s="4">
        <f>IF(AB37&lt;&gt;""," -R","")</f>
        <v/>
      </c>
      <c r="AD36" s="4">
        <f>IF(AD37&lt;&gt;""," -R","")</f>
        <v/>
      </c>
      <c r="AF36" s="4">
        <f>IF(AF37&lt;&gt;""," -R","")</f>
        <v/>
      </c>
      <c r="AH36" s="4">
        <f>IF(AH37&lt;&gt;""," -R","")</f>
        <v/>
      </c>
      <c r="AJ36" s="4">
        <f>IF(AJ37&lt;&gt;""," -R","")</f>
        <v/>
      </c>
      <c r="AL36" s="4">
        <f>IF(AL37&lt;&gt;""," -R","")</f>
        <v/>
      </c>
      <c r="AN36" s="4">
        <f>IF(AN37&lt;&gt;""," -R","")</f>
        <v/>
      </c>
      <c r="AP36" s="4">
        <f>IF(AP37&lt;&gt;""," -R","")</f>
        <v/>
      </c>
      <c r="AR36" s="4">
        <f>IF(AR37&lt;&gt;""," -R","")</f>
        <v/>
      </c>
      <c r="AT36" s="4">
        <f>IF(AT37&lt;&gt;""," -R","")</f>
        <v/>
      </c>
      <c r="AV36" s="4">
        <f>IF(AV37&lt;&gt;""," -R","")</f>
        <v/>
      </c>
      <c r="AX36" s="4">
        <f>IF(AX37&lt;&gt;""," -R","")</f>
        <v/>
      </c>
      <c r="AZ36" s="4">
        <f>IF(AZ37&lt;&gt;""," -R","")</f>
        <v/>
      </c>
      <c r="BB36" s="4">
        <f>IF(BB37&lt;&gt;""," -R","")</f>
        <v/>
      </c>
      <c r="BD36" s="4">
        <f>IF(BD37&lt;&gt;""," -R","")</f>
        <v/>
      </c>
      <c r="BF36" s="4">
        <f>IF(BF37&lt;&gt;""," -R","")</f>
        <v/>
      </c>
      <c r="BH36" s="4">
        <f>IF(BH37&lt;&gt;""," -R","")</f>
        <v/>
      </c>
      <c r="BJ36" s="4">
        <f>IF(BJ37&lt;&gt;""," -R","")</f>
        <v/>
      </c>
    </row>
    <row r="37">
      <c r="M37" s="4" t="n">
        <v>1.14</v>
      </c>
      <c r="N37" s="4">
        <f>IFERROR(VLOOKUP(M37,'CRUCE RIESGOS'!$C$8:$D$40,2,FALSE),"")</f>
        <v/>
      </c>
      <c r="O37" s="4" t="n">
        <v>2.14</v>
      </c>
      <c r="P37" s="4">
        <f>IFERROR(VLOOKUP(O37,'CRUCE RIESGOS'!$C$8:$D$40,2,FALSE),"")</f>
        <v/>
      </c>
      <c r="Q37" s="4" t="n">
        <v>3.14</v>
      </c>
      <c r="R37" s="4">
        <f>IFERROR(VLOOKUP(Q37,'CRUCE RIESGOS'!$C$8:$D$40,2,FALSE),"")</f>
        <v/>
      </c>
      <c r="S37" s="4" t="n">
        <v>4.14</v>
      </c>
      <c r="T37" s="4">
        <f>IFERROR(VLOOKUP(S37,'CRUCE RIESGOS'!$C$8:$D$40,2,FALSE),"")</f>
        <v/>
      </c>
      <c r="U37" s="4" t="n">
        <v>5.14</v>
      </c>
      <c r="V37" s="4">
        <f>IFERROR(VLOOKUP(U37,'CRUCE RIESGOS'!$C$8:$D$40,2,FALSE),"")</f>
        <v/>
      </c>
      <c r="W37" s="4" t="n">
        <v>6.14</v>
      </c>
      <c r="X37" s="4">
        <f>IFERROR(VLOOKUP(W37,'CRUCE RIESGOS'!$C$8:$D$40,2,FALSE),"")</f>
        <v/>
      </c>
      <c r="Y37" s="4" t="n">
        <v>7.14</v>
      </c>
      <c r="Z37" s="4">
        <f>IFERROR(VLOOKUP(Y37,'CRUCE RIESGOS'!$C$8:$D$40,2,FALSE),"")</f>
        <v/>
      </c>
      <c r="AA37" s="4" t="n">
        <v>8.140000000000001</v>
      </c>
      <c r="AB37" s="4">
        <f>IFERROR(VLOOKUP(AA37,'CRUCE RIESGOS'!$C$8:$D$40,2,FALSE),"")</f>
        <v/>
      </c>
      <c r="AC37" s="4" t="n">
        <v>9.140000000000001</v>
      </c>
      <c r="AD37" s="4">
        <f>IFERROR(VLOOKUP(AC37,'CRUCE RIESGOS'!$C$8:$D$40,2,FALSE),"")</f>
        <v/>
      </c>
      <c r="AE37" s="4" t="n">
        <v>10.14</v>
      </c>
      <c r="AF37" s="4">
        <f>IFERROR(VLOOKUP(AE37,'CRUCE RIESGOS'!$C$8:$D$40,2,FALSE),"")</f>
        <v/>
      </c>
      <c r="AG37" s="4" t="n">
        <v>11.14</v>
      </c>
      <c r="AH37" s="4">
        <f>IFERROR(VLOOKUP(AG37,'CRUCE RIESGOS'!$C$8:$D$40,2,FALSE),"")</f>
        <v/>
      </c>
      <c r="AI37" s="4" t="n">
        <v>12.14</v>
      </c>
      <c r="AJ37" s="4">
        <f>IFERROR(VLOOKUP(AI37,'CRUCE RIESGOS'!$C$8:$D$40,2,FALSE),"")</f>
        <v/>
      </c>
      <c r="AK37" s="4" t="n">
        <v>13.14</v>
      </c>
      <c r="AL37" s="4">
        <f>IFERROR(VLOOKUP(AK37,'CRUCE RIESGOS'!$C$8:$D$40,2,FALSE),"")</f>
        <v/>
      </c>
      <c r="AM37" s="4" t="n">
        <v>14.14</v>
      </c>
      <c r="AN37" s="4">
        <f>IFERROR(VLOOKUP(AM37,'CRUCE RIESGOS'!$C$8:$D$40,2,FALSE),"")</f>
        <v/>
      </c>
      <c r="AO37" s="4" t="n">
        <v>15.14</v>
      </c>
      <c r="AP37" s="4">
        <f>IFERROR(VLOOKUP(AO37,'CRUCE RIESGOS'!$C$8:$D$40,2,FALSE),"")</f>
        <v/>
      </c>
      <c r="AQ37" s="4" t="n">
        <v>16.14</v>
      </c>
      <c r="AR37" s="4">
        <f>IFERROR(VLOOKUP(AQ37,'CRUCE RIESGOS'!$C$8:$D$40,2,FALSE),"")</f>
        <v/>
      </c>
      <c r="AS37" s="4" t="n">
        <v>17.14</v>
      </c>
      <c r="AT37" s="4">
        <f>IFERROR(VLOOKUP(AS37,'CRUCE RIESGOS'!$C$8:$D$40,2,FALSE),"")</f>
        <v/>
      </c>
      <c r="AU37" s="4" t="n">
        <v>18.14</v>
      </c>
      <c r="AV37" s="4">
        <f>IFERROR(VLOOKUP(AU37,'CRUCE RIESGOS'!$C$8:$D$40,2,FALSE),"")</f>
        <v/>
      </c>
      <c r="AW37" s="4" t="n">
        <v>19.14</v>
      </c>
      <c r="AX37" s="4">
        <f>IFERROR(VLOOKUP(AW37,'CRUCE RIESGOS'!$C$8:$D$40,2,FALSE),"")</f>
        <v/>
      </c>
      <c r="AY37" s="4" t="n">
        <v>20.14</v>
      </c>
      <c r="AZ37" s="4">
        <f>IFERROR(VLOOKUP(AY37,'CRUCE RIESGOS'!$C$8:$D$40,2,FALSE),"")</f>
        <v/>
      </c>
      <c r="BA37" s="4" t="n">
        <v>21.14</v>
      </c>
      <c r="BB37" s="4">
        <f>IFERROR(VLOOKUP(BA37,'CRUCE RIESGOS'!$C$8:$D$40,2,FALSE),"")</f>
        <v/>
      </c>
      <c r="BC37" s="4" t="n">
        <v>22.14</v>
      </c>
      <c r="BD37" s="4">
        <f>IFERROR(VLOOKUP(BC37,'CRUCE RIESGOS'!$C$8:$D$40,2,FALSE),"")</f>
        <v/>
      </c>
      <c r="BE37" s="4" t="n">
        <v>23.14</v>
      </c>
      <c r="BF37" s="4">
        <f>IFERROR(VLOOKUP(BE37,'CRUCE RIESGOS'!$C$8:$D$40,2,FALSE),"")</f>
        <v/>
      </c>
      <c r="BG37" s="4" t="n">
        <v>24.14</v>
      </c>
      <c r="BH37" s="4">
        <f>IFERROR(VLOOKUP(BG37,'CRUCE RIESGOS'!$C$8:$D$40,2,FALSE),"")</f>
        <v/>
      </c>
      <c r="BI37" s="4" t="n">
        <v>25.14</v>
      </c>
      <c r="BJ37" s="4">
        <f>IFERROR(VLOOKUP(BI37,'CRUCE RIESGOS'!$C$8:$D$40,2,FALSE),"")</f>
        <v/>
      </c>
    </row>
    <row r="38">
      <c r="N38" s="4">
        <f>IF(N39&lt;&gt;""," -R","")</f>
        <v/>
      </c>
      <c r="P38" s="4">
        <f>IF(P39&lt;&gt;""," -R","")</f>
        <v/>
      </c>
      <c r="R38" s="4">
        <f>IF(R39&lt;&gt;""," -R","")</f>
        <v/>
      </c>
      <c r="T38" s="4">
        <f>IF(T39&lt;&gt;""," -R","")</f>
        <v/>
      </c>
      <c r="V38" s="4">
        <f>IF(V39&lt;&gt;""," -R","")</f>
        <v/>
      </c>
      <c r="X38" s="4">
        <f>IF(X39&lt;&gt;""," -R","")</f>
        <v/>
      </c>
      <c r="Z38" s="4">
        <f>IF(Z39&lt;&gt;""," -R","")</f>
        <v/>
      </c>
      <c r="AB38" s="4">
        <f>IF(AB39&lt;&gt;""," -R","")</f>
        <v/>
      </c>
      <c r="AD38" s="4">
        <f>IF(AD39&lt;&gt;""," -R","")</f>
        <v/>
      </c>
      <c r="AF38" s="4">
        <f>IF(AF39&lt;&gt;""," -R","")</f>
        <v/>
      </c>
      <c r="AH38" s="4">
        <f>IF(AH39&lt;&gt;""," -R","")</f>
        <v/>
      </c>
      <c r="AJ38" s="4">
        <f>IF(AJ39&lt;&gt;""," -R","")</f>
        <v/>
      </c>
      <c r="AL38" s="4">
        <f>IF(AL39&lt;&gt;""," -R","")</f>
        <v/>
      </c>
      <c r="AN38" s="4">
        <f>IF(AN39&lt;&gt;""," -R","")</f>
        <v/>
      </c>
      <c r="AP38" s="4">
        <f>IF(AP39&lt;&gt;""," -R","")</f>
        <v/>
      </c>
      <c r="AR38" s="4">
        <f>IF(AR39&lt;&gt;""," -R","")</f>
        <v/>
      </c>
      <c r="AT38" s="4">
        <f>IF(AT39&lt;&gt;""," -R","")</f>
        <v/>
      </c>
      <c r="AV38" s="4">
        <f>IF(AV39&lt;&gt;""," -R","")</f>
        <v/>
      </c>
      <c r="AX38" s="4">
        <f>IF(AX39&lt;&gt;""," -R","")</f>
        <v/>
      </c>
      <c r="AZ38" s="4">
        <f>IF(AZ39&lt;&gt;""," -R","")</f>
        <v/>
      </c>
      <c r="BB38" s="4">
        <f>IF(BB39&lt;&gt;""," -R","")</f>
        <v/>
      </c>
      <c r="BD38" s="4">
        <f>IF(BD39&lt;&gt;""," -R","")</f>
        <v/>
      </c>
      <c r="BF38" s="4">
        <f>IF(BF39&lt;&gt;""," -R","")</f>
        <v/>
      </c>
      <c r="BH38" s="4">
        <f>IF(BH39&lt;&gt;""," -R","")</f>
        <v/>
      </c>
      <c r="BJ38" s="4">
        <f>IF(BJ39&lt;&gt;""," -R","")</f>
        <v/>
      </c>
    </row>
    <row r="39">
      <c r="M39" s="4" t="n">
        <v>1.15</v>
      </c>
      <c r="N39" s="4">
        <f>IFERROR(VLOOKUP(M39,'CRUCE RIESGOS'!$C$8:$D$40,2,FALSE),"")</f>
        <v/>
      </c>
      <c r="O39" s="4" t="n">
        <v>2.15</v>
      </c>
      <c r="P39" s="4">
        <f>IFERROR(VLOOKUP(O39,'CRUCE RIESGOS'!$C$8:$D$40,2,FALSE),"")</f>
        <v/>
      </c>
      <c r="Q39" s="4" t="n">
        <v>3.15</v>
      </c>
      <c r="R39" s="4">
        <f>IFERROR(VLOOKUP(Q39,'CRUCE RIESGOS'!$C$8:$D$40,2,FALSE),"")</f>
        <v/>
      </c>
      <c r="S39" s="4" t="n">
        <v>4.15</v>
      </c>
      <c r="T39" s="4">
        <f>IFERROR(VLOOKUP(S39,'CRUCE RIESGOS'!$C$8:$D$40,2,FALSE),"")</f>
        <v/>
      </c>
      <c r="U39" s="4" t="n">
        <v>5.15</v>
      </c>
      <c r="V39" s="4">
        <f>IFERROR(VLOOKUP(U39,'CRUCE RIESGOS'!$C$8:$D$40,2,FALSE),"")</f>
        <v/>
      </c>
      <c r="W39" s="4" t="n">
        <v>6.15</v>
      </c>
      <c r="X39" s="4">
        <f>IFERROR(VLOOKUP(W39,'CRUCE RIESGOS'!$C$8:$D$40,2,FALSE),"")</f>
        <v/>
      </c>
      <c r="Y39" s="4" t="n">
        <v>7.15</v>
      </c>
      <c r="Z39" s="4">
        <f>IFERROR(VLOOKUP(Y39,'CRUCE RIESGOS'!$C$8:$D$40,2,FALSE),"")</f>
        <v/>
      </c>
      <c r="AA39" s="4" t="n">
        <v>8.15</v>
      </c>
      <c r="AB39" s="4">
        <f>IFERROR(VLOOKUP(AA39,'CRUCE RIESGOS'!$C$8:$D$40,2,FALSE),"")</f>
        <v/>
      </c>
      <c r="AC39" s="4" t="n">
        <v>9.15</v>
      </c>
      <c r="AD39" s="4">
        <f>IFERROR(VLOOKUP(AC39,'CRUCE RIESGOS'!$C$8:$D$40,2,FALSE),"")</f>
        <v/>
      </c>
      <c r="AE39" s="4" t="n">
        <v>10.15</v>
      </c>
      <c r="AF39" s="4">
        <f>IFERROR(VLOOKUP(AE39,'CRUCE RIESGOS'!$C$8:$D$40,2,FALSE),"")</f>
        <v/>
      </c>
      <c r="AG39" s="4" t="n">
        <v>11.15</v>
      </c>
      <c r="AH39" s="4">
        <f>IFERROR(VLOOKUP(AG39,'CRUCE RIESGOS'!$C$8:$D$40,2,FALSE),"")</f>
        <v/>
      </c>
      <c r="AI39" s="4" t="n">
        <v>12.15</v>
      </c>
      <c r="AJ39" s="4">
        <f>IFERROR(VLOOKUP(AI39,'CRUCE RIESGOS'!$C$8:$D$40,2,FALSE),"")</f>
        <v/>
      </c>
      <c r="AK39" s="4" t="n">
        <v>13.15</v>
      </c>
      <c r="AL39" s="4">
        <f>IFERROR(VLOOKUP(AK39,'CRUCE RIESGOS'!$C$8:$D$40,2,FALSE),"")</f>
        <v/>
      </c>
      <c r="AM39" s="4" t="n">
        <v>14.15</v>
      </c>
      <c r="AN39" s="4">
        <f>IFERROR(VLOOKUP(AM39,'CRUCE RIESGOS'!$C$8:$D$40,2,FALSE),"")</f>
        <v/>
      </c>
      <c r="AO39" s="4" t="n">
        <v>15.15</v>
      </c>
      <c r="AP39" s="4">
        <f>IFERROR(VLOOKUP(AO39,'CRUCE RIESGOS'!$C$8:$D$40,2,FALSE),"")</f>
        <v/>
      </c>
      <c r="AQ39" s="4" t="n">
        <v>16.15</v>
      </c>
      <c r="AR39" s="4">
        <f>IFERROR(VLOOKUP(AQ39,'CRUCE RIESGOS'!$C$8:$D$40,2,FALSE),"")</f>
        <v/>
      </c>
      <c r="AS39" s="4" t="n">
        <v>17.15</v>
      </c>
      <c r="AT39" s="4">
        <f>IFERROR(VLOOKUP(AS39,'CRUCE RIESGOS'!$C$8:$D$40,2,FALSE),"")</f>
        <v/>
      </c>
      <c r="AU39" s="4" t="n">
        <v>18.15</v>
      </c>
      <c r="AV39" s="4">
        <f>IFERROR(VLOOKUP(AU39,'CRUCE RIESGOS'!$C$8:$D$40,2,FALSE),"")</f>
        <v/>
      </c>
      <c r="AW39" s="4" t="n">
        <v>19.15</v>
      </c>
      <c r="AX39" s="4">
        <f>IFERROR(VLOOKUP(AW39,'CRUCE RIESGOS'!$C$8:$D$40,2,FALSE),"")</f>
        <v/>
      </c>
      <c r="AY39" s="4" t="n">
        <v>20.15</v>
      </c>
      <c r="AZ39" s="4">
        <f>IFERROR(VLOOKUP(AY39,'CRUCE RIESGOS'!$C$8:$D$40,2,FALSE),"")</f>
        <v/>
      </c>
      <c r="BA39" s="4" t="n">
        <v>21.15</v>
      </c>
      <c r="BB39" s="4">
        <f>IFERROR(VLOOKUP(BA39,'CRUCE RIESGOS'!$C$8:$D$40,2,FALSE),"")</f>
        <v/>
      </c>
      <c r="BC39" s="4" t="n">
        <v>22.15</v>
      </c>
      <c r="BD39" s="4">
        <f>IFERROR(VLOOKUP(BC39,'CRUCE RIESGOS'!$C$8:$D$40,2,FALSE),"")</f>
        <v/>
      </c>
      <c r="BE39" s="4" t="n">
        <v>23.15</v>
      </c>
      <c r="BF39" s="4">
        <f>IFERROR(VLOOKUP(BE39,'CRUCE RIESGOS'!$C$8:$D$40,2,FALSE),"")</f>
        <v/>
      </c>
      <c r="BG39" s="4" t="n">
        <v>24.15</v>
      </c>
      <c r="BH39" s="4">
        <f>IFERROR(VLOOKUP(BG39,'CRUCE RIESGOS'!$C$8:$D$40,2,FALSE),"")</f>
        <v/>
      </c>
      <c r="BI39" s="4" t="n">
        <v>25.15</v>
      </c>
      <c r="BJ39" s="4">
        <f>IFERROR(VLOOKUP(BI39,'CRUCE RIESGOS'!$C$8:$D$40,2,FALSE),"")</f>
        <v/>
      </c>
    </row>
    <row r="40">
      <c r="N40" s="4">
        <f>IF(N41&lt;&gt;""," -R","")</f>
        <v/>
      </c>
      <c r="P40" s="4">
        <f>IF(P41&lt;&gt;""," -R","")</f>
        <v/>
      </c>
      <c r="R40" s="4">
        <f>IF(R41&lt;&gt;""," -R","")</f>
        <v/>
      </c>
      <c r="T40" s="4">
        <f>IF(T41&lt;&gt;""," -R","")</f>
        <v/>
      </c>
      <c r="V40" s="4">
        <f>IF(V41&lt;&gt;""," -R","")</f>
        <v/>
      </c>
      <c r="X40" s="4">
        <f>IF(X41&lt;&gt;""," -R","")</f>
        <v/>
      </c>
      <c r="Z40" s="4">
        <f>IF(Z41&lt;&gt;""," -R","")</f>
        <v/>
      </c>
      <c r="AB40" s="4">
        <f>IF(AB41&lt;&gt;""," -R","")</f>
        <v/>
      </c>
      <c r="AD40" s="4">
        <f>IF(AD41&lt;&gt;""," -R","")</f>
        <v/>
      </c>
      <c r="AF40" s="4">
        <f>IF(AF41&lt;&gt;""," -R","")</f>
        <v/>
      </c>
      <c r="AH40" s="4">
        <f>IF(AH41&lt;&gt;""," -R","")</f>
        <v/>
      </c>
      <c r="AJ40" s="4">
        <f>IF(AJ41&lt;&gt;""," -R","")</f>
        <v/>
      </c>
      <c r="AL40" s="4">
        <f>IF(AL41&lt;&gt;""," -R","")</f>
        <v/>
      </c>
      <c r="AN40" s="4">
        <f>IF(AN41&lt;&gt;""," -R","")</f>
        <v/>
      </c>
      <c r="AP40" s="4">
        <f>IF(AP41&lt;&gt;""," -R","")</f>
        <v/>
      </c>
      <c r="AR40" s="4">
        <f>IF(AR41&lt;&gt;""," -R","")</f>
        <v/>
      </c>
      <c r="AT40" s="4">
        <f>IF(AT41&lt;&gt;""," -R","")</f>
        <v/>
      </c>
      <c r="AV40" s="4">
        <f>IF(AV41&lt;&gt;""," -R","")</f>
        <v/>
      </c>
      <c r="AX40" s="4">
        <f>IF(AX41&lt;&gt;""," -R","")</f>
        <v/>
      </c>
      <c r="AZ40" s="4">
        <f>IF(AZ41&lt;&gt;""," -R","")</f>
        <v/>
      </c>
      <c r="BB40" s="4">
        <f>IF(BB41&lt;&gt;""," -R","")</f>
        <v/>
      </c>
      <c r="BD40" s="4">
        <f>IF(BD41&lt;&gt;""," -R","")</f>
        <v/>
      </c>
      <c r="BF40" s="4">
        <f>IF(BF41&lt;&gt;""," -R","")</f>
        <v/>
      </c>
      <c r="BH40" s="4">
        <f>IF(BH41&lt;&gt;""," -R","")</f>
        <v/>
      </c>
      <c r="BJ40" s="4">
        <f>IF(BJ41&lt;&gt;""," -R","")</f>
        <v/>
      </c>
    </row>
    <row r="41">
      <c r="M41" s="4" t="n">
        <v>1.16</v>
      </c>
      <c r="N41" s="4">
        <f>IFERROR(VLOOKUP(M41,'CRUCE RIESGOS'!$C$8:$D$40,2,FALSE),"")</f>
        <v/>
      </c>
      <c r="O41" s="4" t="n">
        <v>2.16</v>
      </c>
      <c r="P41" s="4">
        <f>IFERROR(VLOOKUP(O41,'CRUCE RIESGOS'!$C$8:$D$40,2,FALSE),"")</f>
        <v/>
      </c>
      <c r="Q41" s="4" t="n">
        <v>3.16</v>
      </c>
      <c r="R41" s="4">
        <f>IFERROR(VLOOKUP(Q41,'CRUCE RIESGOS'!$C$8:$D$40,2,FALSE),"")</f>
        <v/>
      </c>
      <c r="S41" s="4" t="n">
        <v>4.16</v>
      </c>
      <c r="T41" s="4">
        <f>IFERROR(VLOOKUP(S41,'CRUCE RIESGOS'!$C$8:$D$40,2,FALSE),"")</f>
        <v/>
      </c>
      <c r="U41" s="4" t="n">
        <v>5.16</v>
      </c>
      <c r="V41" s="4">
        <f>IFERROR(VLOOKUP(U41,'CRUCE RIESGOS'!$C$8:$D$40,2,FALSE),"")</f>
        <v/>
      </c>
      <c r="W41" s="4" t="n">
        <v>6.16</v>
      </c>
      <c r="X41" s="4">
        <f>IFERROR(VLOOKUP(W41,'CRUCE RIESGOS'!$C$8:$D$40,2,FALSE),"")</f>
        <v/>
      </c>
      <c r="Y41" s="4" t="n">
        <v>7.16</v>
      </c>
      <c r="Z41" s="4">
        <f>IFERROR(VLOOKUP(Y41,'CRUCE RIESGOS'!$C$8:$D$40,2,FALSE),"")</f>
        <v/>
      </c>
      <c r="AA41" s="4" t="n">
        <v>8.16</v>
      </c>
      <c r="AB41" s="4">
        <f>IFERROR(VLOOKUP(AA41,'CRUCE RIESGOS'!$C$8:$D$40,2,FALSE),"")</f>
        <v/>
      </c>
      <c r="AC41" s="4" t="n">
        <v>9.16</v>
      </c>
      <c r="AD41" s="4">
        <f>IFERROR(VLOOKUP(AC41,'CRUCE RIESGOS'!$C$8:$D$40,2,FALSE),"")</f>
        <v/>
      </c>
      <c r="AE41" s="4" t="n">
        <v>10.16</v>
      </c>
      <c r="AF41" s="4">
        <f>IFERROR(VLOOKUP(AE41,'CRUCE RIESGOS'!$C$8:$D$40,2,FALSE),"")</f>
        <v/>
      </c>
      <c r="AG41" s="4" t="n">
        <v>11.16</v>
      </c>
      <c r="AH41" s="4">
        <f>IFERROR(VLOOKUP(AG41,'CRUCE RIESGOS'!$C$8:$D$40,2,FALSE),"")</f>
        <v/>
      </c>
      <c r="AI41" s="4" t="n">
        <v>12.16</v>
      </c>
      <c r="AJ41" s="4">
        <f>IFERROR(VLOOKUP(AI41,'CRUCE RIESGOS'!$C$8:$D$40,2,FALSE),"")</f>
        <v/>
      </c>
      <c r="AK41" s="4" t="n">
        <v>13.16</v>
      </c>
      <c r="AL41" s="4">
        <f>IFERROR(VLOOKUP(AK41,'CRUCE RIESGOS'!$C$8:$D$40,2,FALSE),"")</f>
        <v/>
      </c>
      <c r="AM41" s="4" t="n">
        <v>14.16</v>
      </c>
      <c r="AN41" s="4">
        <f>IFERROR(VLOOKUP(AM41,'CRUCE RIESGOS'!$C$8:$D$40,2,FALSE),"")</f>
        <v/>
      </c>
      <c r="AO41" s="4" t="n">
        <v>15.16</v>
      </c>
      <c r="AP41" s="4">
        <f>IFERROR(VLOOKUP(AO41,'CRUCE RIESGOS'!$C$8:$D$40,2,FALSE),"")</f>
        <v/>
      </c>
      <c r="AQ41" s="4" t="n">
        <v>16.16</v>
      </c>
      <c r="AR41" s="4">
        <f>IFERROR(VLOOKUP(AQ41,'CRUCE RIESGOS'!$C$8:$D$40,2,FALSE),"")</f>
        <v/>
      </c>
      <c r="AS41" s="4" t="n">
        <v>17.16</v>
      </c>
      <c r="AT41" s="4">
        <f>IFERROR(VLOOKUP(AS41,'CRUCE RIESGOS'!$C$8:$D$40,2,FALSE),"")</f>
        <v/>
      </c>
      <c r="AU41" s="4" t="n">
        <v>18.16</v>
      </c>
      <c r="AV41" s="4">
        <f>IFERROR(VLOOKUP(AU41,'CRUCE RIESGOS'!$C$8:$D$40,2,FALSE),"")</f>
        <v/>
      </c>
      <c r="AW41" s="4" t="n">
        <v>19.16</v>
      </c>
      <c r="AX41" s="4">
        <f>IFERROR(VLOOKUP(AW41,'CRUCE RIESGOS'!$C$8:$D$40,2,FALSE),"")</f>
        <v/>
      </c>
      <c r="AY41" s="4" t="n">
        <v>20.16</v>
      </c>
      <c r="AZ41" s="4">
        <f>IFERROR(VLOOKUP(AY41,'CRUCE RIESGOS'!$C$8:$D$40,2,FALSE),"")</f>
        <v/>
      </c>
      <c r="BA41" s="4" t="n">
        <v>21.16</v>
      </c>
      <c r="BB41" s="4">
        <f>IFERROR(VLOOKUP(BA41,'CRUCE RIESGOS'!$C$8:$D$40,2,FALSE),"")</f>
        <v/>
      </c>
      <c r="BC41" s="4" t="n">
        <v>22.16</v>
      </c>
      <c r="BD41" s="4">
        <f>IFERROR(VLOOKUP(BC41,'CRUCE RIESGOS'!$C$8:$D$40,2,FALSE),"")</f>
        <v/>
      </c>
      <c r="BE41" s="4" t="n">
        <v>23.16</v>
      </c>
      <c r="BF41" s="4">
        <f>IFERROR(VLOOKUP(BE41,'CRUCE RIESGOS'!$C$8:$D$40,2,FALSE),"")</f>
        <v/>
      </c>
      <c r="BG41" s="4" t="n">
        <v>24.16</v>
      </c>
      <c r="BH41" s="4">
        <f>IFERROR(VLOOKUP(BG41,'CRUCE RIESGOS'!$C$8:$D$40,2,FALSE),"")</f>
        <v/>
      </c>
      <c r="BI41" s="4" t="n">
        <v>25.16</v>
      </c>
      <c r="BJ41" s="4">
        <f>IFERROR(VLOOKUP(BI41,'CRUCE RIESGOS'!$C$8:$D$40,2,FALSE),"")</f>
        <v/>
      </c>
    </row>
    <row r="42">
      <c r="N42" s="4">
        <f>IF(N43&lt;&gt;""," -R","")</f>
        <v/>
      </c>
      <c r="P42" s="4">
        <f>IF(P43&lt;&gt;""," -R","")</f>
        <v/>
      </c>
      <c r="R42" s="4">
        <f>IF(R43&lt;&gt;""," -R","")</f>
        <v/>
      </c>
      <c r="T42" s="4">
        <f>IF(T43&lt;&gt;""," -R","")</f>
        <v/>
      </c>
      <c r="V42" s="4">
        <f>IF(V43&lt;&gt;""," -R","")</f>
        <v/>
      </c>
      <c r="X42" s="4">
        <f>IF(X43&lt;&gt;""," -R","")</f>
        <v/>
      </c>
      <c r="Z42" s="4">
        <f>IF(Z43&lt;&gt;""," -R","")</f>
        <v/>
      </c>
      <c r="AB42" s="4">
        <f>IF(AB43&lt;&gt;""," -R","")</f>
        <v/>
      </c>
      <c r="AD42" s="4">
        <f>IF(AD43&lt;&gt;""," -R","")</f>
        <v/>
      </c>
      <c r="AF42" s="4">
        <f>IF(AF43&lt;&gt;""," -R","")</f>
        <v/>
      </c>
      <c r="AH42" s="4">
        <f>IF(AH43&lt;&gt;""," -R","")</f>
        <v/>
      </c>
      <c r="AJ42" s="4">
        <f>IF(AJ43&lt;&gt;""," -R","")</f>
        <v/>
      </c>
      <c r="AL42" s="4">
        <f>IF(AL43&lt;&gt;""," -R","")</f>
        <v/>
      </c>
      <c r="AN42" s="4">
        <f>IF(AN43&lt;&gt;""," -R","")</f>
        <v/>
      </c>
      <c r="AP42" s="4">
        <f>IF(AP43&lt;&gt;""," -R","")</f>
        <v/>
      </c>
      <c r="AR42" s="4">
        <f>IF(AR43&lt;&gt;""," -R","")</f>
        <v/>
      </c>
      <c r="AT42" s="4">
        <f>IF(AT43&lt;&gt;""," -R","")</f>
        <v/>
      </c>
      <c r="AV42" s="4">
        <f>IF(AV43&lt;&gt;""," -R","")</f>
        <v/>
      </c>
      <c r="AX42" s="4">
        <f>IF(AX43&lt;&gt;""," -R","")</f>
        <v/>
      </c>
      <c r="AZ42" s="4">
        <f>IF(AZ43&lt;&gt;""," -R","")</f>
        <v/>
      </c>
      <c r="BB42" s="4">
        <f>IF(BB43&lt;&gt;""," -R","")</f>
        <v/>
      </c>
      <c r="BD42" s="4">
        <f>IF(BD43&lt;&gt;""," -R","")</f>
        <v/>
      </c>
      <c r="BF42" s="4">
        <f>IF(BF43&lt;&gt;""," -R","")</f>
        <v/>
      </c>
      <c r="BH42" s="4">
        <f>IF(BH43&lt;&gt;""," -R","")</f>
        <v/>
      </c>
      <c r="BJ42" s="4">
        <f>IF(BJ43&lt;&gt;""," -R","")</f>
        <v/>
      </c>
    </row>
    <row r="43">
      <c r="M43" s="4" t="n">
        <v>1.17</v>
      </c>
      <c r="N43" s="4">
        <f>IFERROR(VLOOKUP(M43,'CRUCE RIESGOS'!$C$8:$D$40,2,FALSE),"")</f>
        <v/>
      </c>
      <c r="O43" s="4" t="n">
        <v>2.17</v>
      </c>
      <c r="P43" s="4">
        <f>IFERROR(VLOOKUP(O43,'CRUCE RIESGOS'!$C$8:$D$40,2,FALSE),"")</f>
        <v/>
      </c>
      <c r="Q43" s="4" t="n">
        <v>3.17</v>
      </c>
      <c r="R43" s="4">
        <f>IFERROR(VLOOKUP(Q43,'CRUCE RIESGOS'!$C$8:$D$40,2,FALSE),"")</f>
        <v/>
      </c>
      <c r="S43" s="4" t="n">
        <v>4.17</v>
      </c>
      <c r="T43" s="4">
        <f>IFERROR(VLOOKUP(S43,'CRUCE RIESGOS'!$C$8:$D$40,2,FALSE),"")</f>
        <v/>
      </c>
      <c r="U43" s="4" t="n">
        <v>5.17</v>
      </c>
      <c r="V43" s="4">
        <f>IFERROR(VLOOKUP(U43,'CRUCE RIESGOS'!$C$8:$D$40,2,FALSE),"")</f>
        <v/>
      </c>
      <c r="W43" s="4" t="n">
        <v>6.17</v>
      </c>
      <c r="X43" s="4">
        <f>IFERROR(VLOOKUP(W43,'CRUCE RIESGOS'!$C$8:$D$40,2,FALSE),"")</f>
        <v/>
      </c>
      <c r="Y43" s="4" t="n">
        <v>7.17</v>
      </c>
      <c r="Z43" s="4">
        <f>IFERROR(VLOOKUP(Y43,'CRUCE RIESGOS'!$C$8:$D$40,2,FALSE),"")</f>
        <v/>
      </c>
      <c r="AA43" s="4" t="n">
        <v>8.17</v>
      </c>
      <c r="AB43" s="4">
        <f>IFERROR(VLOOKUP(AA43,'CRUCE RIESGOS'!$C$8:$D$40,2,FALSE),"")</f>
        <v/>
      </c>
      <c r="AC43" s="4" t="n">
        <v>9.17</v>
      </c>
      <c r="AD43" s="4">
        <f>IFERROR(VLOOKUP(AC43,'CRUCE RIESGOS'!$C$8:$D$40,2,FALSE),"")</f>
        <v/>
      </c>
      <c r="AE43" s="4" t="n">
        <v>10.17</v>
      </c>
      <c r="AF43" s="4">
        <f>IFERROR(VLOOKUP(AE43,'CRUCE RIESGOS'!$C$8:$D$40,2,FALSE),"")</f>
        <v/>
      </c>
      <c r="AG43" s="4" t="n">
        <v>11.17</v>
      </c>
      <c r="AH43" s="4">
        <f>IFERROR(VLOOKUP(AG43,'CRUCE RIESGOS'!$C$8:$D$40,2,FALSE),"")</f>
        <v/>
      </c>
      <c r="AI43" s="4" t="n">
        <v>12.17</v>
      </c>
      <c r="AJ43" s="4">
        <f>IFERROR(VLOOKUP(AI43,'CRUCE RIESGOS'!$C$8:$D$40,2,FALSE),"")</f>
        <v/>
      </c>
      <c r="AK43" s="4" t="n">
        <v>13.17</v>
      </c>
      <c r="AL43" s="4">
        <f>IFERROR(VLOOKUP(AK43,'CRUCE RIESGOS'!$C$8:$D$40,2,FALSE),"")</f>
        <v/>
      </c>
      <c r="AM43" s="4" t="n">
        <v>14.17</v>
      </c>
      <c r="AN43" s="4">
        <f>IFERROR(VLOOKUP(AM43,'CRUCE RIESGOS'!$C$8:$D$40,2,FALSE),"")</f>
        <v/>
      </c>
      <c r="AO43" s="4" t="n">
        <v>15.17</v>
      </c>
      <c r="AP43" s="4">
        <f>IFERROR(VLOOKUP(AO43,'CRUCE RIESGOS'!$C$8:$D$40,2,FALSE),"")</f>
        <v/>
      </c>
      <c r="AQ43" s="4" t="n">
        <v>16.17</v>
      </c>
      <c r="AR43" s="4">
        <f>IFERROR(VLOOKUP(AQ43,'CRUCE RIESGOS'!$C$8:$D$40,2,FALSE),"")</f>
        <v/>
      </c>
      <c r="AS43" s="4" t="n">
        <v>17.17</v>
      </c>
      <c r="AT43" s="4">
        <f>IFERROR(VLOOKUP(AS43,'CRUCE RIESGOS'!$C$8:$D$40,2,FALSE),"")</f>
        <v/>
      </c>
      <c r="AU43" s="4" t="n">
        <v>18.17</v>
      </c>
      <c r="AV43" s="4">
        <f>IFERROR(VLOOKUP(AU43,'CRUCE RIESGOS'!$C$8:$D$40,2,FALSE),"")</f>
        <v/>
      </c>
      <c r="AW43" s="4" t="n">
        <v>19.17</v>
      </c>
      <c r="AX43" s="4">
        <f>IFERROR(VLOOKUP(AW43,'CRUCE RIESGOS'!$C$8:$D$40,2,FALSE),"")</f>
        <v/>
      </c>
      <c r="AY43" s="4" t="n">
        <v>20.17</v>
      </c>
      <c r="AZ43" s="4">
        <f>IFERROR(VLOOKUP(AY43,'CRUCE RIESGOS'!$C$8:$D$40,2,FALSE),"")</f>
        <v/>
      </c>
      <c r="BA43" s="4" t="n">
        <v>21.17</v>
      </c>
      <c r="BB43" s="4">
        <f>IFERROR(VLOOKUP(BA43,'CRUCE RIESGOS'!$C$8:$D$40,2,FALSE),"")</f>
        <v/>
      </c>
      <c r="BC43" s="4" t="n">
        <v>22.17</v>
      </c>
      <c r="BD43" s="4">
        <f>IFERROR(VLOOKUP(BC43,'CRUCE RIESGOS'!$C$8:$D$40,2,FALSE),"")</f>
        <v/>
      </c>
      <c r="BE43" s="4" t="n">
        <v>23.17</v>
      </c>
      <c r="BF43" s="4">
        <f>IFERROR(VLOOKUP(BE43,'CRUCE RIESGOS'!$C$8:$D$40,2,FALSE),"")</f>
        <v/>
      </c>
      <c r="BG43" s="4" t="n">
        <v>24.17</v>
      </c>
      <c r="BH43" s="4">
        <f>IFERROR(VLOOKUP(BG43,'CRUCE RIESGOS'!$C$8:$D$40,2,FALSE),"")</f>
        <v/>
      </c>
      <c r="BI43" s="4" t="n">
        <v>25.17</v>
      </c>
      <c r="BJ43" s="4">
        <f>IFERROR(VLOOKUP(BI43,'CRUCE RIESGOS'!$C$8:$D$40,2,FALSE),"")</f>
        <v/>
      </c>
    </row>
    <row r="44">
      <c r="N44" s="4">
        <f>IF(N45&lt;&gt;""," -R","")</f>
        <v/>
      </c>
      <c r="P44" s="4">
        <f>IF(P45&lt;&gt;""," -R","")</f>
        <v/>
      </c>
      <c r="R44" s="4">
        <f>IF(R45&lt;&gt;""," -R","")</f>
        <v/>
      </c>
      <c r="T44" s="4">
        <f>IF(T45&lt;&gt;""," -R","")</f>
        <v/>
      </c>
      <c r="V44" s="4">
        <f>IF(V45&lt;&gt;""," -R","")</f>
        <v/>
      </c>
      <c r="X44" s="4">
        <f>IF(X45&lt;&gt;""," -R","")</f>
        <v/>
      </c>
      <c r="Z44" s="4">
        <f>IF(Z45&lt;&gt;""," -R","")</f>
        <v/>
      </c>
      <c r="AB44" s="4">
        <f>IF(AB45&lt;&gt;""," -R","")</f>
        <v/>
      </c>
      <c r="AD44" s="4">
        <f>IF(AD45&lt;&gt;""," -R","")</f>
        <v/>
      </c>
      <c r="AF44" s="4">
        <f>IF(AF45&lt;&gt;""," -R","")</f>
        <v/>
      </c>
      <c r="AH44" s="4">
        <f>IF(AH45&lt;&gt;""," -R","")</f>
        <v/>
      </c>
      <c r="AJ44" s="4">
        <f>IF(AJ45&lt;&gt;""," -R","")</f>
        <v/>
      </c>
      <c r="AL44" s="4">
        <f>IF(AL45&lt;&gt;""," -R","")</f>
        <v/>
      </c>
      <c r="AN44" s="4">
        <f>IF(AN45&lt;&gt;""," -R","")</f>
        <v/>
      </c>
      <c r="AP44" s="4">
        <f>IF(AP45&lt;&gt;""," -R","")</f>
        <v/>
      </c>
      <c r="AR44" s="4">
        <f>IF(AR45&lt;&gt;""," -R","")</f>
        <v/>
      </c>
      <c r="AT44" s="4">
        <f>IF(AT45&lt;&gt;""," -R","")</f>
        <v/>
      </c>
      <c r="AV44" s="4">
        <f>IF(AV45&lt;&gt;""," -R","")</f>
        <v/>
      </c>
      <c r="AX44" s="4">
        <f>IF(AX45&lt;&gt;""," -R","")</f>
        <v/>
      </c>
      <c r="AZ44" s="4">
        <f>IF(AZ45&lt;&gt;""," -R","")</f>
        <v/>
      </c>
      <c r="BB44" s="4">
        <f>IF(BB45&lt;&gt;""," -R","")</f>
        <v/>
      </c>
      <c r="BD44" s="4">
        <f>IF(BD45&lt;&gt;""," -R","")</f>
        <v/>
      </c>
      <c r="BF44" s="4">
        <f>IF(BF45&lt;&gt;""," -R","")</f>
        <v/>
      </c>
      <c r="BH44" s="4">
        <f>IF(BH45&lt;&gt;""," -R","")</f>
        <v/>
      </c>
      <c r="BJ44" s="4">
        <f>IF(BJ45&lt;&gt;""," -R","")</f>
        <v/>
      </c>
    </row>
    <row r="45">
      <c r="M45" s="4" t="n">
        <v>1.18</v>
      </c>
      <c r="N45" s="4">
        <f>IFERROR(VLOOKUP(M45,'CRUCE RIESGOS'!$C$8:$D$40,2,FALSE),"")</f>
        <v/>
      </c>
      <c r="O45" s="4" t="n">
        <v>2.18</v>
      </c>
      <c r="P45" s="4">
        <f>IFERROR(VLOOKUP(O45,'CRUCE RIESGOS'!$C$8:$D$40,2,FALSE),"")</f>
        <v/>
      </c>
      <c r="Q45" s="4" t="n">
        <v>3.18</v>
      </c>
      <c r="R45" s="4">
        <f>IFERROR(VLOOKUP(Q45,'CRUCE RIESGOS'!$C$8:$D$40,2,FALSE),"")</f>
        <v/>
      </c>
      <c r="S45" s="4" t="n">
        <v>4.18</v>
      </c>
      <c r="T45" s="4">
        <f>IFERROR(VLOOKUP(S45,'CRUCE RIESGOS'!$C$8:$D$40,2,FALSE),"")</f>
        <v/>
      </c>
      <c r="U45" s="4" t="n">
        <v>5.18</v>
      </c>
      <c r="V45" s="4">
        <f>IFERROR(VLOOKUP(U45,'CRUCE RIESGOS'!$C$8:$D$40,2,FALSE),"")</f>
        <v/>
      </c>
      <c r="W45" s="4" t="n">
        <v>6.18</v>
      </c>
      <c r="X45" s="4">
        <f>IFERROR(VLOOKUP(W45,'CRUCE RIESGOS'!$C$8:$D$40,2,FALSE),"")</f>
        <v/>
      </c>
      <c r="Y45" s="4" t="n">
        <v>7.18</v>
      </c>
      <c r="Z45" s="4">
        <f>IFERROR(VLOOKUP(Y45,'CRUCE RIESGOS'!$C$8:$D$40,2,FALSE),"")</f>
        <v/>
      </c>
      <c r="AA45" s="4" t="n">
        <v>8.18</v>
      </c>
      <c r="AB45" s="4">
        <f>IFERROR(VLOOKUP(AA45,'CRUCE RIESGOS'!$C$8:$D$40,2,FALSE),"")</f>
        <v/>
      </c>
      <c r="AC45" s="4" t="n">
        <v>9.18</v>
      </c>
      <c r="AD45" s="4">
        <f>IFERROR(VLOOKUP(AC45,'CRUCE RIESGOS'!$C$8:$D$40,2,FALSE),"")</f>
        <v/>
      </c>
      <c r="AE45" s="4" t="n">
        <v>10.18</v>
      </c>
      <c r="AF45" s="4">
        <f>IFERROR(VLOOKUP(AE45,'CRUCE RIESGOS'!$C$8:$D$40,2,FALSE),"")</f>
        <v/>
      </c>
      <c r="AG45" s="4" t="n">
        <v>11.18</v>
      </c>
      <c r="AH45" s="4">
        <f>IFERROR(VLOOKUP(AG45,'CRUCE RIESGOS'!$C$8:$D$40,2,FALSE),"")</f>
        <v/>
      </c>
      <c r="AI45" s="4" t="n">
        <v>12.18</v>
      </c>
      <c r="AJ45" s="4">
        <f>IFERROR(VLOOKUP(AI45,'CRUCE RIESGOS'!$C$8:$D$40,2,FALSE),"")</f>
        <v/>
      </c>
      <c r="AK45" s="4" t="n">
        <v>13.18</v>
      </c>
      <c r="AL45" s="4">
        <f>IFERROR(VLOOKUP(AK45,'CRUCE RIESGOS'!$C$8:$D$40,2,FALSE),"")</f>
        <v/>
      </c>
      <c r="AM45" s="4" t="n">
        <v>14.18</v>
      </c>
      <c r="AN45" s="4">
        <f>IFERROR(VLOOKUP(AM45,'CRUCE RIESGOS'!$C$8:$D$40,2,FALSE),"")</f>
        <v/>
      </c>
      <c r="AO45" s="4" t="n">
        <v>15.18</v>
      </c>
      <c r="AP45" s="4">
        <f>IFERROR(VLOOKUP(AO45,'CRUCE RIESGOS'!$C$8:$D$40,2,FALSE),"")</f>
        <v/>
      </c>
      <c r="AQ45" s="4" t="n">
        <v>16.18</v>
      </c>
      <c r="AR45" s="4">
        <f>IFERROR(VLOOKUP(AQ45,'CRUCE RIESGOS'!$C$8:$D$40,2,FALSE),"")</f>
        <v/>
      </c>
      <c r="AS45" s="4" t="n">
        <v>17.18</v>
      </c>
      <c r="AT45" s="4">
        <f>IFERROR(VLOOKUP(AS45,'CRUCE RIESGOS'!$C$8:$D$40,2,FALSE),"")</f>
        <v/>
      </c>
      <c r="AU45" s="4" t="n">
        <v>18.18</v>
      </c>
      <c r="AV45" s="4">
        <f>IFERROR(VLOOKUP(AU45,'CRUCE RIESGOS'!$C$8:$D$40,2,FALSE),"")</f>
        <v/>
      </c>
      <c r="AW45" s="4" t="n">
        <v>19.18</v>
      </c>
      <c r="AX45" s="4">
        <f>IFERROR(VLOOKUP(AW45,'CRUCE RIESGOS'!$C$8:$D$40,2,FALSE),"")</f>
        <v/>
      </c>
      <c r="AY45" s="4" t="n">
        <v>20.18</v>
      </c>
      <c r="AZ45" s="4">
        <f>IFERROR(VLOOKUP(AY45,'CRUCE RIESGOS'!$C$8:$D$40,2,FALSE),"")</f>
        <v/>
      </c>
      <c r="BA45" s="4" t="n">
        <v>21.18</v>
      </c>
      <c r="BB45" s="4">
        <f>IFERROR(VLOOKUP(BA45,'CRUCE RIESGOS'!$C$8:$D$40,2,FALSE),"")</f>
        <v/>
      </c>
      <c r="BC45" s="4" t="n">
        <v>22.18</v>
      </c>
      <c r="BD45" s="4">
        <f>IFERROR(VLOOKUP(BC45,'CRUCE RIESGOS'!$C$8:$D$40,2,FALSE),"")</f>
        <v/>
      </c>
      <c r="BE45" s="4" t="n">
        <v>23.18</v>
      </c>
      <c r="BF45" s="4">
        <f>IFERROR(VLOOKUP(BE45,'CRUCE RIESGOS'!$C$8:$D$40,2,FALSE),"")</f>
        <v/>
      </c>
      <c r="BG45" s="4" t="n">
        <v>24.18</v>
      </c>
      <c r="BH45" s="4">
        <f>IFERROR(VLOOKUP(BG45,'CRUCE RIESGOS'!$C$8:$D$40,2,FALSE),"")</f>
        <v/>
      </c>
      <c r="BI45" s="4" t="n">
        <v>25.18</v>
      </c>
      <c r="BJ45" s="4">
        <f>IFERROR(VLOOKUP(BI45,'CRUCE RIESGOS'!$C$8:$D$40,2,FALSE),"")</f>
        <v/>
      </c>
    </row>
    <row r="46">
      <c r="N46" s="4">
        <f>IF(N47&lt;&gt;""," -R","")</f>
        <v/>
      </c>
      <c r="P46" s="4">
        <f>IF(P47&lt;&gt;""," -R","")</f>
        <v/>
      </c>
      <c r="R46" s="4">
        <f>IF(R47&lt;&gt;""," -R","")</f>
        <v/>
      </c>
      <c r="T46" s="4">
        <f>IF(T47&lt;&gt;""," -R","")</f>
        <v/>
      </c>
      <c r="V46" s="4">
        <f>IF(V47&lt;&gt;""," -R","")</f>
        <v/>
      </c>
      <c r="X46" s="4">
        <f>IF(X47&lt;&gt;""," -R","")</f>
        <v/>
      </c>
      <c r="Z46" s="4">
        <f>IF(Z47&lt;&gt;""," -R","")</f>
        <v/>
      </c>
      <c r="AB46" s="4">
        <f>IF(AB47&lt;&gt;""," -R","")</f>
        <v/>
      </c>
      <c r="AD46" s="4">
        <f>IF(AD47&lt;&gt;""," -R","")</f>
        <v/>
      </c>
      <c r="AF46" s="4">
        <f>IF(AF47&lt;&gt;""," -R","")</f>
        <v/>
      </c>
      <c r="AH46" s="4">
        <f>IF(AH47&lt;&gt;""," -R","")</f>
        <v/>
      </c>
      <c r="AJ46" s="4">
        <f>IF(AJ47&lt;&gt;""," -R","")</f>
        <v/>
      </c>
      <c r="AL46" s="4">
        <f>IF(AL47&lt;&gt;""," -R","")</f>
        <v/>
      </c>
      <c r="AN46" s="4">
        <f>IF(AN47&lt;&gt;""," -R","")</f>
        <v/>
      </c>
      <c r="AP46" s="4">
        <f>IF(AP47&lt;&gt;""," -R","")</f>
        <v/>
      </c>
      <c r="AR46" s="4">
        <f>IF(AR47&lt;&gt;""," -R","")</f>
        <v/>
      </c>
      <c r="AT46" s="4">
        <f>IF(AT47&lt;&gt;""," -R","")</f>
        <v/>
      </c>
      <c r="AV46" s="4">
        <f>IF(AV47&lt;&gt;""," -R","")</f>
        <v/>
      </c>
      <c r="AX46" s="4">
        <f>IF(AX47&lt;&gt;""," -R","")</f>
        <v/>
      </c>
      <c r="AZ46" s="4">
        <f>IF(AZ47&lt;&gt;""," -R","")</f>
        <v/>
      </c>
      <c r="BB46" s="4">
        <f>IF(BB47&lt;&gt;""," -R","")</f>
        <v/>
      </c>
      <c r="BD46" s="4">
        <f>IF(BD47&lt;&gt;""," -R","")</f>
        <v/>
      </c>
      <c r="BF46" s="4">
        <f>IF(BF47&lt;&gt;""," -R","")</f>
        <v/>
      </c>
      <c r="BH46" s="4">
        <f>IF(BH47&lt;&gt;""," -R","")</f>
        <v/>
      </c>
      <c r="BJ46" s="4">
        <f>IF(BJ47&lt;&gt;""," -R","")</f>
        <v/>
      </c>
    </row>
    <row r="47">
      <c r="M47" s="4" t="n">
        <v>1.19</v>
      </c>
      <c r="N47" s="4">
        <f>IFERROR(VLOOKUP(M47,'CRUCE RIESGOS'!$C$8:$D$40,2,FALSE),"")</f>
        <v/>
      </c>
      <c r="O47" s="4" t="n">
        <v>2.19</v>
      </c>
      <c r="P47" s="4">
        <f>IFERROR(VLOOKUP(O47,'CRUCE RIESGOS'!$C$8:$D$40,2,FALSE),"")</f>
        <v/>
      </c>
      <c r="Q47" s="4" t="n">
        <v>3.19</v>
      </c>
      <c r="R47" s="4">
        <f>IFERROR(VLOOKUP(Q47,'CRUCE RIESGOS'!$C$8:$D$40,2,FALSE),"")</f>
        <v/>
      </c>
      <c r="S47" s="4" t="n">
        <v>4.19</v>
      </c>
      <c r="T47" s="4">
        <f>IFERROR(VLOOKUP(S47,'CRUCE RIESGOS'!$C$8:$D$40,2,FALSE),"")</f>
        <v/>
      </c>
      <c r="U47" s="4" t="n">
        <v>5.19</v>
      </c>
      <c r="V47" s="4">
        <f>IFERROR(VLOOKUP(U47,'CRUCE RIESGOS'!$C$8:$D$40,2,FALSE),"")</f>
        <v/>
      </c>
      <c r="W47" s="4" t="n">
        <v>6.19</v>
      </c>
      <c r="X47" s="4">
        <f>IFERROR(VLOOKUP(W47,'CRUCE RIESGOS'!$C$8:$D$40,2,FALSE),"")</f>
        <v/>
      </c>
      <c r="Y47" s="4" t="n">
        <v>7.19</v>
      </c>
      <c r="Z47" s="4">
        <f>IFERROR(VLOOKUP(Y47,'CRUCE RIESGOS'!$C$8:$D$40,2,FALSE),"")</f>
        <v/>
      </c>
      <c r="AA47" s="4" t="n">
        <v>8.19</v>
      </c>
      <c r="AB47" s="4">
        <f>IFERROR(VLOOKUP(AA47,'CRUCE RIESGOS'!$C$8:$D$40,2,FALSE),"")</f>
        <v/>
      </c>
      <c r="AC47" s="4" t="n">
        <v>9.19</v>
      </c>
      <c r="AD47" s="4">
        <f>IFERROR(VLOOKUP(AC47,'CRUCE RIESGOS'!$C$8:$D$40,2,FALSE),"")</f>
        <v/>
      </c>
      <c r="AE47" s="4" t="n">
        <v>10.19</v>
      </c>
      <c r="AF47" s="4">
        <f>IFERROR(VLOOKUP(AE47,'CRUCE RIESGOS'!$C$8:$D$40,2,FALSE),"")</f>
        <v/>
      </c>
      <c r="AG47" s="4" t="n">
        <v>11.19</v>
      </c>
      <c r="AH47" s="4">
        <f>IFERROR(VLOOKUP(AG47,'CRUCE RIESGOS'!$C$8:$D$40,2,FALSE),"")</f>
        <v/>
      </c>
      <c r="AI47" s="4" t="n">
        <v>12.19</v>
      </c>
      <c r="AJ47" s="4">
        <f>IFERROR(VLOOKUP(AI47,'CRUCE RIESGOS'!$C$8:$D$40,2,FALSE),"")</f>
        <v/>
      </c>
      <c r="AK47" s="4" t="n">
        <v>13.19</v>
      </c>
      <c r="AL47" s="4">
        <f>IFERROR(VLOOKUP(AK47,'CRUCE RIESGOS'!$C$8:$D$40,2,FALSE),"")</f>
        <v/>
      </c>
      <c r="AM47" s="4" t="n">
        <v>14.19</v>
      </c>
      <c r="AN47" s="4">
        <f>IFERROR(VLOOKUP(AM47,'CRUCE RIESGOS'!$C$8:$D$40,2,FALSE),"")</f>
        <v/>
      </c>
      <c r="AO47" s="4" t="n">
        <v>15.19</v>
      </c>
      <c r="AP47" s="4">
        <f>IFERROR(VLOOKUP(AO47,'CRUCE RIESGOS'!$C$8:$D$40,2,FALSE),"")</f>
        <v/>
      </c>
      <c r="AQ47" s="4" t="n">
        <v>16.19</v>
      </c>
      <c r="AR47" s="4">
        <f>IFERROR(VLOOKUP(AQ47,'CRUCE RIESGOS'!$C$8:$D$40,2,FALSE),"")</f>
        <v/>
      </c>
      <c r="AS47" s="4" t="n">
        <v>17.19</v>
      </c>
      <c r="AT47" s="4">
        <f>IFERROR(VLOOKUP(AS47,'CRUCE RIESGOS'!$C$8:$D$40,2,FALSE),"")</f>
        <v/>
      </c>
      <c r="AU47" s="4" t="n">
        <v>18.19</v>
      </c>
      <c r="AV47" s="4">
        <f>IFERROR(VLOOKUP(AU47,'CRUCE RIESGOS'!$C$8:$D$40,2,FALSE),"")</f>
        <v/>
      </c>
      <c r="AW47" s="4" t="n">
        <v>19.19</v>
      </c>
      <c r="AX47" s="4">
        <f>IFERROR(VLOOKUP(AW47,'CRUCE RIESGOS'!$C$8:$D$40,2,FALSE),"")</f>
        <v/>
      </c>
      <c r="AY47" s="4" t="n">
        <v>20.19</v>
      </c>
      <c r="AZ47" s="4">
        <f>IFERROR(VLOOKUP(AY47,'CRUCE RIESGOS'!$C$8:$D$40,2,FALSE),"")</f>
        <v/>
      </c>
      <c r="BA47" s="4" t="n">
        <v>21.19</v>
      </c>
      <c r="BB47" s="4">
        <f>IFERROR(VLOOKUP(BA47,'CRUCE RIESGOS'!$C$8:$D$40,2,FALSE),"")</f>
        <v/>
      </c>
      <c r="BC47" s="4" t="n">
        <v>22.19</v>
      </c>
      <c r="BD47" s="4">
        <f>IFERROR(VLOOKUP(BC47,'CRUCE RIESGOS'!$C$8:$D$40,2,FALSE),"")</f>
        <v/>
      </c>
      <c r="BE47" s="4" t="n">
        <v>23.19</v>
      </c>
      <c r="BF47" s="4">
        <f>IFERROR(VLOOKUP(BE47,'CRUCE RIESGOS'!$C$8:$D$40,2,FALSE),"")</f>
        <v/>
      </c>
      <c r="BG47" s="4" t="n">
        <v>24.19</v>
      </c>
      <c r="BH47" s="4">
        <f>IFERROR(VLOOKUP(BG47,'CRUCE RIESGOS'!$C$8:$D$40,2,FALSE),"")</f>
        <v/>
      </c>
      <c r="BI47" s="4" t="n">
        <v>25.19</v>
      </c>
      <c r="BJ47" s="4">
        <f>IFERROR(VLOOKUP(BI47,'CRUCE RIESGOS'!$C$8:$D$40,2,FALSE),"")</f>
        <v/>
      </c>
    </row>
    <row r="48">
      <c r="N48" s="4">
        <f>IF(N49&lt;&gt;""," -R","")</f>
        <v/>
      </c>
      <c r="P48" s="4">
        <f>IF(P49&lt;&gt;""," -R","")</f>
        <v/>
      </c>
      <c r="R48" s="4">
        <f>IF(R49&lt;&gt;""," -R","")</f>
        <v/>
      </c>
      <c r="T48" s="4">
        <f>IF(T49&lt;&gt;""," -R","")</f>
        <v/>
      </c>
      <c r="V48" s="4">
        <f>IF(V49&lt;&gt;""," -R","")</f>
        <v/>
      </c>
      <c r="X48" s="4">
        <f>IF(X49&lt;&gt;""," -R","")</f>
        <v/>
      </c>
      <c r="Z48" s="4">
        <f>IF(Z49&lt;&gt;""," -R","")</f>
        <v/>
      </c>
      <c r="AB48" s="4">
        <f>IF(AB49&lt;&gt;""," -R","")</f>
        <v/>
      </c>
      <c r="AD48" s="4">
        <f>IF(AD49&lt;&gt;""," -R","")</f>
        <v/>
      </c>
      <c r="AF48" s="4">
        <f>IF(AF49&lt;&gt;""," -R","")</f>
        <v/>
      </c>
      <c r="AH48" s="4">
        <f>IF(AH49&lt;&gt;""," -R","")</f>
        <v/>
      </c>
      <c r="AJ48" s="4">
        <f>IF(AJ49&lt;&gt;""," -R","")</f>
        <v/>
      </c>
      <c r="AL48" s="4">
        <f>IF(AL49&lt;&gt;""," -R","")</f>
        <v/>
      </c>
      <c r="AN48" s="4">
        <f>IF(AN49&lt;&gt;""," -R","")</f>
        <v/>
      </c>
      <c r="AP48" s="4">
        <f>IF(AP49&lt;&gt;""," -R","")</f>
        <v/>
      </c>
      <c r="AR48" s="4">
        <f>IF(AR49&lt;&gt;""," -R","")</f>
        <v/>
      </c>
      <c r="AT48" s="4">
        <f>IF(AT49&lt;&gt;""," -R","")</f>
        <v/>
      </c>
      <c r="AV48" s="4">
        <f>IF(AV49&lt;&gt;""," -R","")</f>
        <v/>
      </c>
      <c r="AX48" s="4">
        <f>IF(AX49&lt;&gt;""," -R","")</f>
        <v/>
      </c>
      <c r="AZ48" s="4">
        <f>IF(AZ49&lt;&gt;""," -R","")</f>
        <v/>
      </c>
      <c r="BB48" s="4">
        <f>IF(BB49&lt;&gt;""," -R","")</f>
        <v/>
      </c>
      <c r="BD48" s="4">
        <f>IF(BD49&lt;&gt;""," -R","")</f>
        <v/>
      </c>
      <c r="BF48" s="4">
        <f>IF(BF49&lt;&gt;""," -R","")</f>
        <v/>
      </c>
      <c r="BH48" s="4">
        <f>IF(BH49&lt;&gt;""," -R","")</f>
        <v/>
      </c>
      <c r="BJ48" s="4">
        <f>IF(BJ49&lt;&gt;""," -R","")</f>
        <v/>
      </c>
    </row>
    <row r="49">
      <c r="M49" s="4" t="n">
        <v>1.2</v>
      </c>
      <c r="N49" s="4">
        <f>IFERROR(VLOOKUP(M49,'CRUCE RIESGOS'!$C$8:$D$40,2,FALSE),"")</f>
        <v/>
      </c>
      <c r="O49" s="4" t="n">
        <v>2.2</v>
      </c>
      <c r="P49" s="4">
        <f>IFERROR(VLOOKUP(O49,'CRUCE RIESGOS'!$C$8:$D$40,2,FALSE),"")</f>
        <v/>
      </c>
      <c r="Q49" s="4" t="n">
        <v>3.2</v>
      </c>
      <c r="R49" s="4">
        <f>IFERROR(VLOOKUP(Q49,'CRUCE RIESGOS'!$C$8:$D$40,2,FALSE),"")</f>
        <v/>
      </c>
      <c r="S49" s="4" t="n">
        <v>4.2</v>
      </c>
      <c r="T49" s="4">
        <f>IFERROR(VLOOKUP(S49,'CRUCE RIESGOS'!$C$8:$D$40,2,FALSE),"")</f>
        <v/>
      </c>
      <c r="U49" s="4" t="n">
        <v>5.2</v>
      </c>
      <c r="V49" s="4">
        <f>IFERROR(VLOOKUP(U49,'CRUCE RIESGOS'!$C$8:$D$40,2,FALSE),"")</f>
        <v/>
      </c>
      <c r="W49" s="4" t="n">
        <v>6.2</v>
      </c>
      <c r="X49" s="4">
        <f>IFERROR(VLOOKUP(W49,'CRUCE RIESGOS'!$C$8:$D$40,2,FALSE),"")</f>
        <v/>
      </c>
      <c r="Y49" s="4" t="n">
        <v>7.2</v>
      </c>
      <c r="Z49" s="4">
        <f>IFERROR(VLOOKUP(Y49,'CRUCE RIESGOS'!$C$8:$D$40,2,FALSE),"")</f>
        <v/>
      </c>
      <c r="AA49" s="4" t="n">
        <v>8.199999999999999</v>
      </c>
      <c r="AB49" s="4">
        <f>IFERROR(VLOOKUP(AA49,'CRUCE RIESGOS'!$C$8:$D$40,2,FALSE),"")</f>
        <v/>
      </c>
      <c r="AC49" s="4" t="n">
        <v>9.199999999999999</v>
      </c>
      <c r="AD49" s="4">
        <f>IFERROR(VLOOKUP(AC49,'CRUCE RIESGOS'!$C$8:$D$40,2,FALSE),"")</f>
        <v/>
      </c>
      <c r="AE49" s="4" t="n">
        <v>10.2</v>
      </c>
      <c r="AF49" s="4">
        <f>IFERROR(VLOOKUP(AE49,'CRUCE RIESGOS'!$C$8:$D$40,2,FALSE),"")</f>
        <v/>
      </c>
      <c r="AG49" s="4" t="n">
        <v>11.2</v>
      </c>
      <c r="AH49" s="4">
        <f>IFERROR(VLOOKUP(AG49,'CRUCE RIESGOS'!$C$8:$D$40,2,FALSE),"")</f>
        <v/>
      </c>
      <c r="AI49" s="4" t="n">
        <v>12.2</v>
      </c>
      <c r="AJ49" s="4">
        <f>IFERROR(VLOOKUP(AI49,'CRUCE RIESGOS'!$C$8:$D$40,2,FALSE),"")</f>
        <v/>
      </c>
      <c r="AK49" s="4" t="n">
        <v>13.2</v>
      </c>
      <c r="AL49" s="4">
        <f>IFERROR(VLOOKUP(AK49,'CRUCE RIESGOS'!$C$8:$D$40,2,FALSE),"")</f>
        <v/>
      </c>
      <c r="AM49" s="4" t="n">
        <v>14.2</v>
      </c>
      <c r="AN49" s="4">
        <f>IFERROR(VLOOKUP(AM49,'CRUCE RIESGOS'!$C$8:$D$40,2,FALSE),"")</f>
        <v/>
      </c>
      <c r="AO49" s="4" t="n">
        <v>15.2</v>
      </c>
      <c r="AP49" s="4">
        <f>IFERROR(VLOOKUP(AO49,'CRUCE RIESGOS'!$C$8:$D$40,2,FALSE),"")</f>
        <v/>
      </c>
      <c r="AQ49" s="4" t="n">
        <v>16.2</v>
      </c>
      <c r="AR49" s="4">
        <f>IFERROR(VLOOKUP(AQ49,'CRUCE RIESGOS'!$C$8:$D$40,2,FALSE),"")</f>
        <v/>
      </c>
      <c r="AS49" s="4" t="n">
        <v>17.2</v>
      </c>
      <c r="AT49" s="4">
        <f>IFERROR(VLOOKUP(AS49,'CRUCE RIESGOS'!$C$8:$D$40,2,FALSE),"")</f>
        <v/>
      </c>
      <c r="AU49" s="4" t="n">
        <v>18.2</v>
      </c>
      <c r="AV49" s="4">
        <f>IFERROR(VLOOKUP(AU49,'CRUCE RIESGOS'!$C$8:$D$40,2,FALSE),"")</f>
        <v/>
      </c>
      <c r="AW49" s="4" t="n">
        <v>19.2</v>
      </c>
      <c r="AX49" s="4">
        <f>IFERROR(VLOOKUP(AW49,'CRUCE RIESGOS'!$C$8:$D$40,2,FALSE),"")</f>
        <v/>
      </c>
      <c r="AY49" s="4" t="n">
        <v>20.2</v>
      </c>
      <c r="AZ49" s="4">
        <f>IFERROR(VLOOKUP(AY49,'CRUCE RIESGOS'!$C$8:$D$40,2,FALSE),"")</f>
        <v/>
      </c>
      <c r="BA49" s="4" t="n">
        <v>21.2</v>
      </c>
      <c r="BB49" s="4">
        <f>IFERROR(VLOOKUP(BA49,'CRUCE RIESGOS'!$C$8:$D$40,2,FALSE),"")</f>
        <v/>
      </c>
      <c r="BC49" s="4" t="n">
        <v>22.2</v>
      </c>
      <c r="BD49" s="4">
        <f>IFERROR(VLOOKUP(BC49,'CRUCE RIESGOS'!$C$8:$D$40,2,FALSE),"")</f>
        <v/>
      </c>
      <c r="BE49" s="4" t="n">
        <v>23.2</v>
      </c>
      <c r="BF49" s="4">
        <f>IFERROR(VLOOKUP(BE49,'CRUCE RIESGOS'!$C$8:$D$40,2,FALSE),"")</f>
        <v/>
      </c>
      <c r="BG49" s="4" t="n">
        <v>24.2</v>
      </c>
      <c r="BH49" s="4">
        <f>IFERROR(VLOOKUP(BG49,'CRUCE RIESGOS'!$C$8:$D$40,2,FALSE),"")</f>
        <v/>
      </c>
      <c r="BI49" s="4" t="n">
        <v>25.2</v>
      </c>
      <c r="BJ49" s="4">
        <f>IFERROR(VLOOKUP(BI49,'CRUCE RIESGOS'!$C$8:$D$40,2,FALSE),"")</f>
        <v/>
      </c>
    </row>
    <row r="50">
      <c r="N50" s="4">
        <f>IF(N51&lt;&gt;""," -R","")</f>
        <v/>
      </c>
      <c r="P50" s="4">
        <f>IF(P51&lt;&gt;""," -R","")</f>
        <v/>
      </c>
      <c r="R50" s="4">
        <f>IF(R51&lt;&gt;""," -R","")</f>
        <v/>
      </c>
      <c r="T50" s="4">
        <f>IF(T51&lt;&gt;""," -R","")</f>
        <v/>
      </c>
      <c r="V50" s="4">
        <f>IF(V51&lt;&gt;""," -R","")</f>
        <v/>
      </c>
      <c r="X50" s="4">
        <f>IF(X51&lt;&gt;""," -R","")</f>
        <v/>
      </c>
      <c r="Z50" s="4">
        <f>IF(Z51&lt;&gt;""," -R","")</f>
        <v/>
      </c>
      <c r="AB50" s="4">
        <f>IF(AB51&lt;&gt;""," -R","")</f>
        <v/>
      </c>
      <c r="AD50" s="4">
        <f>IF(AD51&lt;&gt;""," -R","")</f>
        <v/>
      </c>
      <c r="AF50" s="4">
        <f>IF(AF51&lt;&gt;""," -R","")</f>
        <v/>
      </c>
      <c r="AH50" s="4">
        <f>IF(AH51&lt;&gt;""," -R","")</f>
        <v/>
      </c>
      <c r="AJ50" s="4">
        <f>IF(AJ51&lt;&gt;""," -R","")</f>
        <v/>
      </c>
      <c r="AL50" s="4">
        <f>IF(AL51&lt;&gt;""," -R","")</f>
        <v/>
      </c>
      <c r="AN50" s="4">
        <f>IF(AN51&lt;&gt;""," -R","")</f>
        <v/>
      </c>
      <c r="AP50" s="4">
        <f>IF(AP51&lt;&gt;""," -R","")</f>
        <v/>
      </c>
      <c r="AR50" s="4">
        <f>IF(AR51&lt;&gt;""," -R","")</f>
        <v/>
      </c>
      <c r="AT50" s="4">
        <f>IF(AT51&lt;&gt;""," -R","")</f>
        <v/>
      </c>
      <c r="AV50" s="4">
        <f>IF(AV51&lt;&gt;""," -R","")</f>
        <v/>
      </c>
      <c r="AX50" s="4">
        <f>IF(AX51&lt;&gt;""," -R","")</f>
        <v/>
      </c>
      <c r="AZ50" s="4">
        <f>IF(AZ51&lt;&gt;""," -R","")</f>
        <v/>
      </c>
      <c r="BB50" s="4">
        <f>IF(BB51&lt;&gt;""," -R","")</f>
        <v/>
      </c>
      <c r="BD50" s="4">
        <f>IF(BD51&lt;&gt;""," -R","")</f>
        <v/>
      </c>
      <c r="BF50" s="4">
        <f>IF(BF51&lt;&gt;""," -R","")</f>
        <v/>
      </c>
      <c r="BH50" s="4">
        <f>IF(BH51&lt;&gt;""," -R","")</f>
        <v/>
      </c>
      <c r="BJ50" s="4">
        <f>IF(BJ51&lt;&gt;""," -R","")</f>
        <v/>
      </c>
    </row>
    <row r="51">
      <c r="M51" s="4" t="n">
        <v>1.21</v>
      </c>
      <c r="N51" s="4">
        <f>IFERROR(VLOOKUP(M51,'CRUCE RIESGOS'!$C$8:$D$40,2,FALSE),"")</f>
        <v/>
      </c>
      <c r="O51" s="4" t="n">
        <v>2.21</v>
      </c>
      <c r="P51" s="4">
        <f>IFERROR(VLOOKUP(O51,'CRUCE RIESGOS'!$C$8:$D$40,2,FALSE),"")</f>
        <v/>
      </c>
      <c r="Q51" s="4" t="n">
        <v>3.21</v>
      </c>
      <c r="R51" s="4">
        <f>IFERROR(VLOOKUP(Q51,'CRUCE RIESGOS'!$C$8:$D$40,2,FALSE),"")</f>
        <v/>
      </c>
      <c r="S51" s="4" t="n">
        <v>4.21</v>
      </c>
      <c r="T51" s="4">
        <f>IFERROR(VLOOKUP(S51,'CRUCE RIESGOS'!$C$8:$D$40,2,FALSE),"")</f>
        <v/>
      </c>
      <c r="U51" s="4" t="n">
        <v>5.21</v>
      </c>
      <c r="V51" s="4">
        <f>IFERROR(VLOOKUP(U51,'CRUCE RIESGOS'!$C$8:$D$40,2,FALSE),"")</f>
        <v/>
      </c>
      <c r="W51" s="4" t="n">
        <v>6.21</v>
      </c>
      <c r="X51" s="4">
        <f>IFERROR(VLOOKUP(W51,'CRUCE RIESGOS'!$C$8:$D$40,2,FALSE),"")</f>
        <v/>
      </c>
      <c r="Y51" s="4" t="n">
        <v>7.21</v>
      </c>
      <c r="Z51" s="4">
        <f>IFERROR(VLOOKUP(Y51,'CRUCE RIESGOS'!$C$8:$D$40,2,FALSE),"")</f>
        <v/>
      </c>
      <c r="AA51" s="4" t="n">
        <v>8.210000000000001</v>
      </c>
      <c r="AB51" s="4">
        <f>IFERROR(VLOOKUP(AA51,'CRUCE RIESGOS'!$C$8:$D$40,2,FALSE),"")</f>
        <v/>
      </c>
      <c r="AC51" s="4" t="n">
        <v>9.210000000000001</v>
      </c>
      <c r="AD51" s="4">
        <f>IFERROR(VLOOKUP(AC51,'CRUCE RIESGOS'!$C$8:$D$40,2,FALSE),"")</f>
        <v/>
      </c>
      <c r="AE51" s="4" t="n">
        <v>10.21</v>
      </c>
      <c r="AF51" s="4">
        <f>IFERROR(VLOOKUP(AE51,'CRUCE RIESGOS'!$C$8:$D$40,2,FALSE),"")</f>
        <v/>
      </c>
      <c r="AG51" s="4" t="n">
        <v>11.21</v>
      </c>
      <c r="AH51" s="4">
        <f>IFERROR(VLOOKUP(AG51,'CRUCE RIESGOS'!$C$8:$D$40,2,FALSE),"")</f>
        <v/>
      </c>
      <c r="AI51" s="4" t="n">
        <v>12.21</v>
      </c>
      <c r="AJ51" s="4">
        <f>IFERROR(VLOOKUP(AI51,'CRUCE RIESGOS'!$C$8:$D$40,2,FALSE),"")</f>
        <v/>
      </c>
      <c r="AK51" s="4" t="n">
        <v>13.21</v>
      </c>
      <c r="AL51" s="4">
        <f>IFERROR(VLOOKUP(AK51,'CRUCE RIESGOS'!$C$8:$D$40,2,FALSE),"")</f>
        <v/>
      </c>
      <c r="AM51" s="4" t="n">
        <v>14.21</v>
      </c>
      <c r="AN51" s="4">
        <f>IFERROR(VLOOKUP(AM51,'CRUCE RIESGOS'!$C$8:$D$40,2,FALSE),"")</f>
        <v/>
      </c>
      <c r="AO51" s="4" t="n">
        <v>15.21</v>
      </c>
      <c r="AP51" s="4">
        <f>IFERROR(VLOOKUP(AO51,'CRUCE RIESGOS'!$C$8:$D$40,2,FALSE),"")</f>
        <v/>
      </c>
      <c r="AQ51" s="4" t="n">
        <v>16.21</v>
      </c>
      <c r="AR51" s="4">
        <f>IFERROR(VLOOKUP(AQ51,'CRUCE RIESGOS'!$C$8:$D$40,2,FALSE),"")</f>
        <v/>
      </c>
      <c r="AS51" s="4" t="n">
        <v>17.21</v>
      </c>
      <c r="AT51" s="4">
        <f>IFERROR(VLOOKUP(AS51,'CRUCE RIESGOS'!$C$8:$D$40,2,FALSE),"")</f>
        <v/>
      </c>
      <c r="AU51" s="4" t="n">
        <v>18.21</v>
      </c>
      <c r="AV51" s="4">
        <f>IFERROR(VLOOKUP(AU51,'CRUCE RIESGOS'!$C$8:$D$40,2,FALSE),"")</f>
        <v/>
      </c>
      <c r="AW51" s="4" t="n">
        <v>19.21</v>
      </c>
      <c r="AX51" s="4">
        <f>IFERROR(VLOOKUP(AW51,'CRUCE RIESGOS'!$C$8:$D$40,2,FALSE),"")</f>
        <v/>
      </c>
      <c r="AY51" s="4" t="n">
        <v>20.21</v>
      </c>
      <c r="AZ51" s="4">
        <f>IFERROR(VLOOKUP(AY51,'CRUCE RIESGOS'!$C$8:$D$40,2,FALSE),"")</f>
        <v/>
      </c>
      <c r="BA51" s="4" t="n">
        <v>21.21</v>
      </c>
      <c r="BB51" s="4">
        <f>IFERROR(VLOOKUP(BA51,'CRUCE RIESGOS'!$C$8:$D$40,2,FALSE),"")</f>
        <v/>
      </c>
      <c r="BC51" s="4" t="n">
        <v>22.21</v>
      </c>
      <c r="BD51" s="4">
        <f>IFERROR(VLOOKUP(BC51,'CRUCE RIESGOS'!$C$8:$D$40,2,FALSE),"")</f>
        <v/>
      </c>
      <c r="BE51" s="4" t="n">
        <v>23.21</v>
      </c>
      <c r="BF51" s="4">
        <f>IFERROR(VLOOKUP(BE51,'CRUCE RIESGOS'!$C$8:$D$40,2,FALSE),"")</f>
        <v/>
      </c>
      <c r="BG51" s="4" t="n">
        <v>24.21</v>
      </c>
      <c r="BH51" s="4">
        <f>IFERROR(VLOOKUP(BG51,'CRUCE RIESGOS'!$C$8:$D$40,2,FALSE),"")</f>
        <v/>
      </c>
      <c r="BI51" s="4" t="n">
        <v>25.21</v>
      </c>
      <c r="BJ51" s="4">
        <f>IFERROR(VLOOKUP(BI51,'CRUCE RIESGOS'!$C$8:$D$40,2,FALSE),"")</f>
        <v/>
      </c>
    </row>
    <row r="52">
      <c r="N52" s="4">
        <f>IF(N53&lt;&gt;""," -R","")</f>
        <v/>
      </c>
      <c r="P52" s="4">
        <f>IF(P53&lt;&gt;""," -R","")</f>
        <v/>
      </c>
      <c r="R52" s="4">
        <f>IF(R53&lt;&gt;""," -R","")</f>
        <v/>
      </c>
      <c r="T52" s="4">
        <f>IF(T53&lt;&gt;""," -R","")</f>
        <v/>
      </c>
      <c r="V52" s="4">
        <f>IF(V53&lt;&gt;""," -R","")</f>
        <v/>
      </c>
      <c r="X52" s="4">
        <f>IF(X53&lt;&gt;""," -R","")</f>
        <v/>
      </c>
      <c r="Z52" s="4">
        <f>IF(Z53&lt;&gt;""," -R","")</f>
        <v/>
      </c>
      <c r="AB52" s="4">
        <f>IF(AB53&lt;&gt;""," -R","")</f>
        <v/>
      </c>
      <c r="AD52" s="4">
        <f>IF(AD53&lt;&gt;""," -R","")</f>
        <v/>
      </c>
      <c r="AF52" s="4">
        <f>IF(AF53&lt;&gt;""," -R","")</f>
        <v/>
      </c>
      <c r="AH52" s="4">
        <f>IF(AH53&lt;&gt;""," -R","")</f>
        <v/>
      </c>
      <c r="AJ52" s="4">
        <f>IF(AJ53&lt;&gt;""," -R","")</f>
        <v/>
      </c>
      <c r="AL52" s="4">
        <f>IF(AL53&lt;&gt;""," -R","")</f>
        <v/>
      </c>
      <c r="AN52" s="4">
        <f>IF(AN53&lt;&gt;""," -R","")</f>
        <v/>
      </c>
      <c r="AP52" s="4">
        <f>IF(AP53&lt;&gt;""," -R","")</f>
        <v/>
      </c>
      <c r="AR52" s="4">
        <f>IF(AR53&lt;&gt;""," -R","")</f>
        <v/>
      </c>
      <c r="AT52" s="4">
        <f>IF(AT53&lt;&gt;""," -R","")</f>
        <v/>
      </c>
      <c r="AV52" s="4">
        <f>IF(AV53&lt;&gt;""," -R","")</f>
        <v/>
      </c>
      <c r="AX52" s="4">
        <f>IF(AX53&lt;&gt;""," -R","")</f>
        <v/>
      </c>
      <c r="AZ52" s="4">
        <f>IF(AZ53&lt;&gt;""," -R","")</f>
        <v/>
      </c>
      <c r="BB52" s="4">
        <f>IF(BB53&lt;&gt;""," -R","")</f>
        <v/>
      </c>
      <c r="BD52" s="4">
        <f>IF(BD53&lt;&gt;""," -R","")</f>
        <v/>
      </c>
      <c r="BF52" s="4">
        <f>IF(BF53&lt;&gt;""," -R","")</f>
        <v/>
      </c>
      <c r="BH52" s="4">
        <f>IF(BH53&lt;&gt;""," -R","")</f>
        <v/>
      </c>
      <c r="BJ52" s="4">
        <f>IF(BJ53&lt;&gt;""," -R","")</f>
        <v/>
      </c>
    </row>
    <row r="53">
      <c r="M53" s="4" t="n">
        <v>1.22</v>
      </c>
      <c r="N53" s="4">
        <f>IFERROR(VLOOKUP(M53,'CRUCE RIESGOS'!$C$8:$D$40,2,FALSE),"")</f>
        <v/>
      </c>
      <c r="O53" s="4" t="n">
        <v>2.22</v>
      </c>
      <c r="P53" s="4">
        <f>IFERROR(VLOOKUP(O53,'CRUCE RIESGOS'!$C$8:$D$40,2,FALSE),"")</f>
        <v/>
      </c>
      <c r="Q53" s="4" t="n">
        <v>3.22</v>
      </c>
      <c r="R53" s="4">
        <f>IFERROR(VLOOKUP(Q53,'CRUCE RIESGOS'!$C$8:$D$40,2,FALSE),"")</f>
        <v/>
      </c>
      <c r="S53" s="4" t="n">
        <v>4.22</v>
      </c>
      <c r="T53" s="4">
        <f>IFERROR(VLOOKUP(S53,'CRUCE RIESGOS'!$C$8:$D$40,2,FALSE),"")</f>
        <v/>
      </c>
      <c r="U53" s="4" t="n">
        <v>5.22</v>
      </c>
      <c r="V53" s="4">
        <f>IFERROR(VLOOKUP(U53,'CRUCE RIESGOS'!$C$8:$D$40,2,FALSE),"")</f>
        <v/>
      </c>
      <c r="W53" s="4" t="n">
        <v>6.22</v>
      </c>
      <c r="X53" s="4">
        <f>IFERROR(VLOOKUP(W53,'CRUCE RIESGOS'!$C$8:$D$40,2,FALSE),"")</f>
        <v/>
      </c>
      <c r="Y53" s="4" t="n">
        <v>7.22</v>
      </c>
      <c r="Z53" s="4">
        <f>IFERROR(VLOOKUP(Y53,'CRUCE RIESGOS'!$C$8:$D$40,2,FALSE),"")</f>
        <v/>
      </c>
      <c r="AA53" s="4" t="n">
        <v>8.220000000000001</v>
      </c>
      <c r="AB53" s="4">
        <f>IFERROR(VLOOKUP(AA53,'CRUCE RIESGOS'!$C$8:$D$40,2,FALSE),"")</f>
        <v/>
      </c>
      <c r="AC53" s="4" t="n">
        <v>9.220000000000001</v>
      </c>
      <c r="AD53" s="4">
        <f>IFERROR(VLOOKUP(AC53,'CRUCE RIESGOS'!$C$8:$D$40,2,FALSE),"")</f>
        <v/>
      </c>
      <c r="AE53" s="4" t="n">
        <v>10.22</v>
      </c>
      <c r="AF53" s="4">
        <f>IFERROR(VLOOKUP(AE53,'CRUCE RIESGOS'!$C$8:$D$40,2,FALSE),"")</f>
        <v/>
      </c>
      <c r="AG53" s="4" t="n">
        <v>11.22</v>
      </c>
      <c r="AH53" s="4">
        <f>IFERROR(VLOOKUP(AG53,'CRUCE RIESGOS'!$C$8:$D$40,2,FALSE),"")</f>
        <v/>
      </c>
      <c r="AI53" s="4" t="n">
        <v>12.22</v>
      </c>
      <c r="AJ53" s="4">
        <f>IFERROR(VLOOKUP(AI53,'CRUCE RIESGOS'!$C$8:$D$40,2,FALSE),"")</f>
        <v/>
      </c>
      <c r="AK53" s="4" t="n">
        <v>13.22</v>
      </c>
      <c r="AL53" s="4">
        <f>IFERROR(VLOOKUP(AK53,'CRUCE RIESGOS'!$C$8:$D$40,2,FALSE),"")</f>
        <v/>
      </c>
      <c r="AM53" s="4" t="n">
        <v>14.22</v>
      </c>
      <c r="AN53" s="4">
        <f>IFERROR(VLOOKUP(AM53,'CRUCE RIESGOS'!$C$8:$D$40,2,FALSE),"")</f>
        <v/>
      </c>
      <c r="AO53" s="4" t="n">
        <v>15.22</v>
      </c>
      <c r="AP53" s="4">
        <f>IFERROR(VLOOKUP(AO53,'CRUCE RIESGOS'!$C$8:$D$40,2,FALSE),"")</f>
        <v/>
      </c>
      <c r="AQ53" s="4" t="n">
        <v>16.22</v>
      </c>
      <c r="AR53" s="4">
        <f>IFERROR(VLOOKUP(AQ53,'CRUCE RIESGOS'!$C$8:$D$40,2,FALSE),"")</f>
        <v/>
      </c>
      <c r="AS53" s="4" t="n">
        <v>17.22</v>
      </c>
      <c r="AT53" s="4">
        <f>IFERROR(VLOOKUP(AS53,'CRUCE RIESGOS'!$C$8:$D$40,2,FALSE),"")</f>
        <v/>
      </c>
      <c r="AU53" s="4" t="n">
        <v>18.22</v>
      </c>
      <c r="AV53" s="4">
        <f>IFERROR(VLOOKUP(AU53,'CRUCE RIESGOS'!$C$8:$D$40,2,FALSE),"")</f>
        <v/>
      </c>
      <c r="AW53" s="4" t="n">
        <v>19.22</v>
      </c>
      <c r="AX53" s="4">
        <f>IFERROR(VLOOKUP(AW53,'CRUCE RIESGOS'!$C$8:$D$40,2,FALSE),"")</f>
        <v/>
      </c>
      <c r="AY53" s="4" t="n">
        <v>20.22</v>
      </c>
      <c r="AZ53" s="4">
        <f>IFERROR(VLOOKUP(AY53,'CRUCE RIESGOS'!$C$8:$D$40,2,FALSE),"")</f>
        <v/>
      </c>
      <c r="BA53" s="4" t="n">
        <v>21.22</v>
      </c>
      <c r="BB53" s="4">
        <f>IFERROR(VLOOKUP(BA53,'CRUCE RIESGOS'!$C$8:$D$40,2,FALSE),"")</f>
        <v/>
      </c>
      <c r="BC53" s="4" t="n">
        <v>22.22</v>
      </c>
      <c r="BD53" s="4">
        <f>IFERROR(VLOOKUP(BC53,'CRUCE RIESGOS'!$C$8:$D$40,2,FALSE),"")</f>
        <v/>
      </c>
      <c r="BE53" s="4" t="n">
        <v>23.22</v>
      </c>
      <c r="BF53" s="4">
        <f>IFERROR(VLOOKUP(BE53,'CRUCE RIESGOS'!$C$8:$D$40,2,FALSE),"")</f>
        <v/>
      </c>
      <c r="BG53" s="4" t="n">
        <v>24.22</v>
      </c>
      <c r="BH53" s="4">
        <f>IFERROR(VLOOKUP(BG53,'CRUCE RIESGOS'!$C$8:$D$40,2,FALSE),"")</f>
        <v/>
      </c>
      <c r="BI53" s="4" t="n">
        <v>25.22</v>
      </c>
      <c r="BJ53" s="4">
        <f>IFERROR(VLOOKUP(BI53,'CRUCE RIESGOS'!$C$8:$D$40,2,FALSE),"")</f>
        <v/>
      </c>
    </row>
    <row r="54">
      <c r="N54" s="4">
        <f>IF(N55&lt;&gt;""," -R","")</f>
        <v/>
      </c>
      <c r="P54" s="4">
        <f>IF(P55&lt;&gt;""," -R","")</f>
        <v/>
      </c>
      <c r="R54" s="4">
        <f>IF(R55&lt;&gt;""," -R","")</f>
        <v/>
      </c>
      <c r="T54" s="4">
        <f>IF(T55&lt;&gt;""," -R","")</f>
        <v/>
      </c>
      <c r="V54" s="4">
        <f>IF(V55&lt;&gt;""," -R","")</f>
        <v/>
      </c>
      <c r="X54" s="4">
        <f>IF(X55&lt;&gt;""," -R","")</f>
        <v/>
      </c>
      <c r="Z54" s="4">
        <f>IF(Z55&lt;&gt;""," -R","")</f>
        <v/>
      </c>
      <c r="AB54" s="4">
        <f>IF(AB55&lt;&gt;""," -R","")</f>
        <v/>
      </c>
      <c r="AD54" s="4">
        <f>IF(AD55&lt;&gt;""," -R","")</f>
        <v/>
      </c>
      <c r="AF54" s="4">
        <f>IF(AF55&lt;&gt;""," -R","")</f>
        <v/>
      </c>
      <c r="AH54" s="4">
        <f>IF(AH55&lt;&gt;""," -R","")</f>
        <v/>
      </c>
      <c r="AJ54" s="4">
        <f>IF(AJ55&lt;&gt;""," -R","")</f>
        <v/>
      </c>
      <c r="AL54" s="4">
        <f>IF(AL55&lt;&gt;""," -R","")</f>
        <v/>
      </c>
      <c r="AN54" s="4">
        <f>IF(AN55&lt;&gt;""," -R","")</f>
        <v/>
      </c>
      <c r="AP54" s="4">
        <f>IF(AP55&lt;&gt;""," -R","")</f>
        <v/>
      </c>
      <c r="AR54" s="4">
        <f>IF(AR55&lt;&gt;""," -R","")</f>
        <v/>
      </c>
      <c r="AT54" s="4">
        <f>IF(AT55&lt;&gt;""," -R","")</f>
        <v/>
      </c>
      <c r="AV54" s="4">
        <f>IF(AV55&lt;&gt;""," -R","")</f>
        <v/>
      </c>
      <c r="AX54" s="4">
        <f>IF(AX55&lt;&gt;""," -R","")</f>
        <v/>
      </c>
      <c r="AZ54" s="4">
        <f>IF(AZ55&lt;&gt;""," -R","")</f>
        <v/>
      </c>
      <c r="BB54" s="4">
        <f>IF(BB55&lt;&gt;""," -R","")</f>
        <v/>
      </c>
      <c r="BD54" s="4">
        <f>IF(BD55&lt;&gt;""," -R","")</f>
        <v/>
      </c>
      <c r="BF54" s="4">
        <f>IF(BF55&lt;&gt;""," -R","")</f>
        <v/>
      </c>
      <c r="BH54" s="4">
        <f>IF(BH55&lt;&gt;""," -R","")</f>
        <v/>
      </c>
      <c r="BJ54" s="4">
        <f>IF(BJ55&lt;&gt;""," -R","")</f>
        <v/>
      </c>
    </row>
    <row r="55">
      <c r="M55" s="4" t="n">
        <v>1.23</v>
      </c>
      <c r="N55" s="4">
        <f>IFERROR(VLOOKUP(M55,'CRUCE RIESGOS'!$C$8:$D$40,2,FALSE),"")</f>
        <v/>
      </c>
      <c r="O55" s="4" t="n">
        <v>2.23</v>
      </c>
      <c r="P55" s="4">
        <f>IFERROR(VLOOKUP(O55,'CRUCE RIESGOS'!$C$8:$D$40,2,FALSE),"")</f>
        <v/>
      </c>
      <c r="Q55" s="4" t="n">
        <v>3.23</v>
      </c>
      <c r="R55" s="4">
        <f>IFERROR(VLOOKUP(Q55,'CRUCE RIESGOS'!$C$8:$D$40,2,FALSE),"")</f>
        <v/>
      </c>
      <c r="S55" s="4" t="n">
        <v>4.23</v>
      </c>
      <c r="T55" s="4">
        <f>IFERROR(VLOOKUP(S55,'CRUCE RIESGOS'!$C$8:$D$40,2,FALSE),"")</f>
        <v/>
      </c>
      <c r="U55" s="4" t="n">
        <v>5.23</v>
      </c>
      <c r="V55" s="4">
        <f>IFERROR(VLOOKUP(U55,'CRUCE RIESGOS'!$C$8:$D$40,2,FALSE),"")</f>
        <v/>
      </c>
      <c r="W55" s="4" t="n">
        <v>6.23</v>
      </c>
      <c r="X55" s="4">
        <f>IFERROR(VLOOKUP(W55,'CRUCE RIESGOS'!$C$8:$D$40,2,FALSE),"")</f>
        <v/>
      </c>
      <c r="Y55" s="4" t="n">
        <v>7.23</v>
      </c>
      <c r="Z55" s="4">
        <f>IFERROR(VLOOKUP(Y55,'CRUCE RIESGOS'!$C$8:$D$40,2,FALSE),"")</f>
        <v/>
      </c>
      <c r="AA55" s="4" t="n">
        <v>8.23</v>
      </c>
      <c r="AB55" s="4">
        <f>IFERROR(VLOOKUP(AA55,'CRUCE RIESGOS'!$C$8:$D$40,2,FALSE),"")</f>
        <v/>
      </c>
      <c r="AC55" s="4" t="n">
        <v>9.23</v>
      </c>
      <c r="AD55" s="4">
        <f>IFERROR(VLOOKUP(AC55,'CRUCE RIESGOS'!$C$8:$D$40,2,FALSE),"")</f>
        <v/>
      </c>
      <c r="AE55" s="4" t="n">
        <v>10.23</v>
      </c>
      <c r="AF55" s="4">
        <f>IFERROR(VLOOKUP(AE55,'CRUCE RIESGOS'!$C$8:$D$40,2,FALSE),"")</f>
        <v/>
      </c>
      <c r="AG55" s="4" t="n">
        <v>11.23</v>
      </c>
      <c r="AH55" s="4">
        <f>IFERROR(VLOOKUP(AG55,'CRUCE RIESGOS'!$C$8:$D$40,2,FALSE),"")</f>
        <v/>
      </c>
      <c r="AI55" s="4" t="n">
        <v>12.23</v>
      </c>
      <c r="AJ55" s="4">
        <f>IFERROR(VLOOKUP(AI55,'CRUCE RIESGOS'!$C$8:$D$40,2,FALSE),"")</f>
        <v/>
      </c>
      <c r="AK55" s="4" t="n">
        <v>13.23</v>
      </c>
      <c r="AL55" s="4">
        <f>IFERROR(VLOOKUP(AK55,'CRUCE RIESGOS'!$C$8:$D$40,2,FALSE),"")</f>
        <v/>
      </c>
      <c r="AM55" s="4" t="n">
        <v>14.23</v>
      </c>
      <c r="AN55" s="4">
        <f>IFERROR(VLOOKUP(AM55,'CRUCE RIESGOS'!$C$8:$D$40,2,FALSE),"")</f>
        <v/>
      </c>
      <c r="AO55" s="4" t="n">
        <v>15.23</v>
      </c>
      <c r="AP55" s="4">
        <f>IFERROR(VLOOKUP(AO55,'CRUCE RIESGOS'!$C$8:$D$40,2,FALSE),"")</f>
        <v/>
      </c>
      <c r="AQ55" s="4" t="n">
        <v>16.23</v>
      </c>
      <c r="AR55" s="4">
        <f>IFERROR(VLOOKUP(AQ55,'CRUCE RIESGOS'!$C$8:$D$40,2,FALSE),"")</f>
        <v/>
      </c>
      <c r="AS55" s="4" t="n">
        <v>17.23</v>
      </c>
      <c r="AT55" s="4">
        <f>IFERROR(VLOOKUP(AS55,'CRUCE RIESGOS'!$C$8:$D$40,2,FALSE),"")</f>
        <v/>
      </c>
      <c r="AU55" s="4" t="n">
        <v>18.23</v>
      </c>
      <c r="AV55" s="4">
        <f>IFERROR(VLOOKUP(AU55,'CRUCE RIESGOS'!$C$8:$D$40,2,FALSE),"")</f>
        <v/>
      </c>
      <c r="AW55" s="4" t="n">
        <v>19.23</v>
      </c>
      <c r="AX55" s="4">
        <f>IFERROR(VLOOKUP(AW55,'CRUCE RIESGOS'!$C$8:$D$40,2,FALSE),"")</f>
        <v/>
      </c>
      <c r="AY55" s="4" t="n">
        <v>20.23</v>
      </c>
      <c r="AZ55" s="4">
        <f>IFERROR(VLOOKUP(AY55,'CRUCE RIESGOS'!$C$8:$D$40,2,FALSE),"")</f>
        <v/>
      </c>
      <c r="BA55" s="4" t="n">
        <v>21.23</v>
      </c>
      <c r="BB55" s="4">
        <f>IFERROR(VLOOKUP(BA55,'CRUCE RIESGOS'!$C$8:$D$40,2,FALSE),"")</f>
        <v/>
      </c>
      <c r="BC55" s="4" t="n">
        <v>22.23</v>
      </c>
      <c r="BD55" s="4">
        <f>IFERROR(VLOOKUP(BC55,'CRUCE RIESGOS'!$C$8:$D$40,2,FALSE),"")</f>
        <v/>
      </c>
      <c r="BE55" s="4" t="n">
        <v>23.23</v>
      </c>
      <c r="BF55" s="4">
        <f>IFERROR(VLOOKUP(BE55,'CRUCE RIESGOS'!$C$8:$D$40,2,FALSE),"")</f>
        <v/>
      </c>
      <c r="BG55" s="4" t="n">
        <v>24.23</v>
      </c>
      <c r="BH55" s="4">
        <f>IFERROR(VLOOKUP(BG55,'CRUCE RIESGOS'!$C$8:$D$40,2,FALSE),"")</f>
        <v/>
      </c>
      <c r="BI55" s="4" t="n">
        <v>25.23</v>
      </c>
      <c r="BJ55" s="4">
        <f>IFERROR(VLOOKUP(BI55,'CRUCE RIESGOS'!$C$8:$D$40,2,FALSE),"")</f>
        <v/>
      </c>
    </row>
    <row r="56">
      <c r="N56" s="4">
        <f>IF(N57&lt;&gt;""," -R","")</f>
        <v/>
      </c>
      <c r="P56" s="4">
        <f>IF(P57&lt;&gt;""," -R","")</f>
        <v/>
      </c>
      <c r="R56" s="4">
        <f>IF(R57&lt;&gt;""," -R","")</f>
        <v/>
      </c>
      <c r="T56" s="4">
        <f>IF(T57&lt;&gt;""," -R","")</f>
        <v/>
      </c>
      <c r="V56" s="4">
        <f>IF(V57&lt;&gt;""," -R","")</f>
        <v/>
      </c>
      <c r="X56" s="4">
        <f>IF(X57&lt;&gt;""," -R","")</f>
        <v/>
      </c>
      <c r="Z56" s="4">
        <f>IF(Z57&lt;&gt;""," -R","")</f>
        <v/>
      </c>
      <c r="AB56" s="4">
        <f>IF(AB57&lt;&gt;""," -R","")</f>
        <v/>
      </c>
      <c r="AD56" s="4">
        <f>IF(AD57&lt;&gt;""," -R","")</f>
        <v/>
      </c>
      <c r="AF56" s="4">
        <f>IF(AF57&lt;&gt;""," -R","")</f>
        <v/>
      </c>
      <c r="AH56" s="4">
        <f>IF(AH57&lt;&gt;""," -R","")</f>
        <v/>
      </c>
      <c r="AJ56" s="4">
        <f>IF(AJ57&lt;&gt;""," -R","")</f>
        <v/>
      </c>
      <c r="AL56" s="4">
        <f>IF(AL57&lt;&gt;""," -R","")</f>
        <v/>
      </c>
      <c r="AN56" s="4">
        <f>IF(AN57&lt;&gt;""," -R","")</f>
        <v/>
      </c>
      <c r="AP56" s="4">
        <f>IF(AP57&lt;&gt;""," -R","")</f>
        <v/>
      </c>
      <c r="AR56" s="4">
        <f>IF(AR57&lt;&gt;""," -R","")</f>
        <v/>
      </c>
      <c r="AT56" s="4">
        <f>IF(AT57&lt;&gt;""," -R","")</f>
        <v/>
      </c>
      <c r="AV56" s="4">
        <f>IF(AV57&lt;&gt;""," -R","")</f>
        <v/>
      </c>
      <c r="AX56" s="4">
        <f>IF(AX57&lt;&gt;""," -R","")</f>
        <v/>
      </c>
      <c r="AZ56" s="4">
        <f>IF(AZ57&lt;&gt;""," -R","")</f>
        <v/>
      </c>
      <c r="BB56" s="4">
        <f>IF(BB57&lt;&gt;""," -R","")</f>
        <v/>
      </c>
      <c r="BD56" s="4">
        <f>IF(BD57&lt;&gt;""," -R","")</f>
        <v/>
      </c>
      <c r="BF56" s="4">
        <f>IF(BF57&lt;&gt;""," -R","")</f>
        <v/>
      </c>
      <c r="BH56" s="4">
        <f>IF(BH57&lt;&gt;""," -R","")</f>
        <v/>
      </c>
      <c r="BJ56" s="4">
        <f>IF(BJ57&lt;&gt;""," -R","")</f>
        <v/>
      </c>
    </row>
    <row r="57">
      <c r="M57" s="4" t="n">
        <v>1.24</v>
      </c>
      <c r="N57" s="4">
        <f>IFERROR(VLOOKUP(M57,'CRUCE RIESGOS'!$C$8:$D$40,2,FALSE),"")</f>
        <v/>
      </c>
      <c r="O57" s="4" t="n">
        <v>2.24</v>
      </c>
      <c r="P57" s="4">
        <f>IFERROR(VLOOKUP(O57,'CRUCE RIESGOS'!$C$8:$D$40,2,FALSE),"")</f>
        <v/>
      </c>
      <c r="Q57" s="4" t="n">
        <v>3.24</v>
      </c>
      <c r="R57" s="4">
        <f>IFERROR(VLOOKUP(Q57,'CRUCE RIESGOS'!$C$8:$D$40,2,FALSE),"")</f>
        <v/>
      </c>
      <c r="S57" s="4" t="n">
        <v>4.24</v>
      </c>
      <c r="T57" s="4">
        <f>IFERROR(VLOOKUP(S57,'CRUCE RIESGOS'!$C$8:$D$40,2,FALSE),"")</f>
        <v/>
      </c>
      <c r="U57" s="4" t="n">
        <v>5.24</v>
      </c>
      <c r="V57" s="4">
        <f>IFERROR(VLOOKUP(U57,'CRUCE RIESGOS'!$C$8:$D$40,2,FALSE),"")</f>
        <v/>
      </c>
      <c r="W57" s="4" t="n">
        <v>6.24</v>
      </c>
      <c r="X57" s="4">
        <f>IFERROR(VLOOKUP(W57,'CRUCE RIESGOS'!$C$8:$D$40,2,FALSE),"")</f>
        <v/>
      </c>
      <c r="Y57" s="4" t="n">
        <v>7.24</v>
      </c>
      <c r="Z57" s="4">
        <f>IFERROR(VLOOKUP(Y57,'CRUCE RIESGOS'!$C$8:$D$40,2,FALSE),"")</f>
        <v/>
      </c>
      <c r="AA57" s="4" t="n">
        <v>8.24</v>
      </c>
      <c r="AB57" s="4">
        <f>IFERROR(VLOOKUP(AA57,'CRUCE RIESGOS'!$C$8:$D$40,2,FALSE),"")</f>
        <v/>
      </c>
      <c r="AC57" s="4" t="n">
        <v>9.24</v>
      </c>
      <c r="AD57" s="4">
        <f>IFERROR(VLOOKUP(AC57,'CRUCE RIESGOS'!$C$8:$D$40,2,FALSE),"")</f>
        <v/>
      </c>
      <c r="AE57" s="4" t="n">
        <v>10.24</v>
      </c>
      <c r="AF57" s="4">
        <f>IFERROR(VLOOKUP(AE57,'CRUCE RIESGOS'!$C$8:$D$40,2,FALSE),"")</f>
        <v/>
      </c>
      <c r="AG57" s="4" t="n">
        <v>11.24</v>
      </c>
      <c r="AH57" s="4">
        <f>IFERROR(VLOOKUP(AG57,'CRUCE RIESGOS'!$C$8:$D$40,2,FALSE),"")</f>
        <v/>
      </c>
      <c r="AI57" s="4" t="n">
        <v>12.24</v>
      </c>
      <c r="AJ57" s="4">
        <f>IFERROR(VLOOKUP(AI57,'CRUCE RIESGOS'!$C$8:$D$40,2,FALSE),"")</f>
        <v/>
      </c>
      <c r="AK57" s="4" t="n">
        <v>13.24</v>
      </c>
      <c r="AL57" s="4">
        <f>IFERROR(VLOOKUP(AK57,'CRUCE RIESGOS'!$C$8:$D$40,2,FALSE),"")</f>
        <v/>
      </c>
      <c r="AM57" s="4" t="n">
        <v>14.24</v>
      </c>
      <c r="AN57" s="4">
        <f>IFERROR(VLOOKUP(AM57,'CRUCE RIESGOS'!$C$8:$D$40,2,FALSE),"")</f>
        <v/>
      </c>
      <c r="AO57" s="4" t="n">
        <v>15.24</v>
      </c>
      <c r="AP57" s="4">
        <f>IFERROR(VLOOKUP(AO57,'CRUCE RIESGOS'!$C$8:$D$40,2,FALSE),"")</f>
        <v/>
      </c>
      <c r="AQ57" s="4" t="n">
        <v>16.24</v>
      </c>
      <c r="AR57" s="4">
        <f>IFERROR(VLOOKUP(AQ57,'CRUCE RIESGOS'!$C$8:$D$40,2,FALSE),"")</f>
        <v/>
      </c>
      <c r="AS57" s="4" t="n">
        <v>17.24</v>
      </c>
      <c r="AT57" s="4">
        <f>IFERROR(VLOOKUP(AS57,'CRUCE RIESGOS'!$C$8:$D$40,2,FALSE),"")</f>
        <v/>
      </c>
      <c r="AU57" s="4" t="n">
        <v>18.24</v>
      </c>
      <c r="AV57" s="4">
        <f>IFERROR(VLOOKUP(AU57,'CRUCE RIESGOS'!$C$8:$D$40,2,FALSE),"")</f>
        <v/>
      </c>
      <c r="AW57" s="4" t="n">
        <v>19.24</v>
      </c>
      <c r="AX57" s="4">
        <f>IFERROR(VLOOKUP(AW57,'CRUCE RIESGOS'!$C$8:$D$40,2,FALSE),"")</f>
        <v/>
      </c>
      <c r="AY57" s="4" t="n">
        <v>20.24</v>
      </c>
      <c r="AZ57" s="4">
        <f>IFERROR(VLOOKUP(AY57,'CRUCE RIESGOS'!$C$8:$D$40,2,FALSE),"")</f>
        <v/>
      </c>
      <c r="BA57" s="4" t="n">
        <v>21.24</v>
      </c>
      <c r="BB57" s="4">
        <f>IFERROR(VLOOKUP(BA57,'CRUCE RIESGOS'!$C$8:$D$40,2,FALSE),"")</f>
        <v/>
      </c>
      <c r="BC57" s="4" t="n">
        <v>22.24</v>
      </c>
      <c r="BD57" s="4">
        <f>IFERROR(VLOOKUP(BC57,'CRUCE RIESGOS'!$C$8:$D$40,2,FALSE),"")</f>
        <v/>
      </c>
      <c r="BE57" s="4" t="n">
        <v>23.24</v>
      </c>
      <c r="BF57" s="4">
        <f>IFERROR(VLOOKUP(BE57,'CRUCE RIESGOS'!$C$8:$D$40,2,FALSE),"")</f>
        <v/>
      </c>
      <c r="BG57" s="4" t="n">
        <v>24.24</v>
      </c>
      <c r="BH57" s="4">
        <f>IFERROR(VLOOKUP(BG57,'CRUCE RIESGOS'!$C$8:$D$40,2,FALSE),"")</f>
        <v/>
      </c>
      <c r="BI57" s="4" t="n">
        <v>25.24</v>
      </c>
      <c r="BJ57" s="4">
        <f>IFERROR(VLOOKUP(BI57,'CRUCE RIESGOS'!$C$8:$D$40,2,FALSE),"")</f>
        <v/>
      </c>
    </row>
    <row r="58">
      <c r="N58" s="4">
        <f>IF(N59&lt;&gt;""," -R","")</f>
        <v/>
      </c>
      <c r="P58" s="4">
        <f>IF(P59&lt;&gt;""," -R","")</f>
        <v/>
      </c>
      <c r="R58" s="4">
        <f>IF(R59&lt;&gt;""," -R","")</f>
        <v/>
      </c>
      <c r="T58" s="4">
        <f>IF(T59&lt;&gt;""," -R","")</f>
        <v/>
      </c>
      <c r="V58" s="4">
        <f>IF(V59&lt;&gt;""," -R","")</f>
        <v/>
      </c>
      <c r="X58" s="4">
        <f>IF(X59&lt;&gt;""," -R","")</f>
        <v/>
      </c>
      <c r="Z58" s="4">
        <f>IF(Z59&lt;&gt;""," -R","")</f>
        <v/>
      </c>
      <c r="AB58" s="4">
        <f>IF(AB59&lt;&gt;""," -R","")</f>
        <v/>
      </c>
      <c r="AD58" s="4">
        <f>IF(AD59&lt;&gt;""," -R","")</f>
        <v/>
      </c>
      <c r="AF58" s="4">
        <f>IF(AF59&lt;&gt;""," -R","")</f>
        <v/>
      </c>
      <c r="AH58" s="4">
        <f>IF(AH59&lt;&gt;""," -R","")</f>
        <v/>
      </c>
      <c r="AJ58" s="4">
        <f>IF(AJ59&lt;&gt;""," -R","")</f>
        <v/>
      </c>
      <c r="AL58" s="4">
        <f>IF(AL59&lt;&gt;""," -R","")</f>
        <v/>
      </c>
      <c r="AN58" s="4">
        <f>IF(AN59&lt;&gt;""," -R","")</f>
        <v/>
      </c>
      <c r="AP58" s="4">
        <f>IF(AP59&lt;&gt;""," -R","")</f>
        <v/>
      </c>
      <c r="AR58" s="4">
        <f>IF(AR59&lt;&gt;""," -R","")</f>
        <v/>
      </c>
      <c r="AT58" s="4">
        <f>IF(AT59&lt;&gt;""," -R","")</f>
        <v/>
      </c>
      <c r="AV58" s="4">
        <f>IF(AV59&lt;&gt;""," -R","")</f>
        <v/>
      </c>
      <c r="AX58" s="4">
        <f>IF(AX59&lt;&gt;""," -R","")</f>
        <v/>
      </c>
      <c r="AZ58" s="4">
        <f>IF(AZ59&lt;&gt;""," -R","")</f>
        <v/>
      </c>
      <c r="BB58" s="4">
        <f>IF(BB59&lt;&gt;""," -R","")</f>
        <v/>
      </c>
      <c r="BD58" s="4">
        <f>IF(BD59&lt;&gt;""," -R","")</f>
        <v/>
      </c>
      <c r="BF58" s="4">
        <f>IF(BF59&lt;&gt;""," -R","")</f>
        <v/>
      </c>
      <c r="BH58" s="4">
        <f>IF(BH59&lt;&gt;""," -R","")</f>
        <v/>
      </c>
      <c r="BJ58" s="4">
        <f>IF(BJ59&lt;&gt;""," -R","")</f>
        <v/>
      </c>
    </row>
    <row r="59">
      <c r="M59" s="4" t="n">
        <v>1.25</v>
      </c>
      <c r="N59" s="4">
        <f>IFERROR(VLOOKUP(M59,'CRUCE RIESGOS'!$C$8:$D$40,2,FALSE),"")</f>
        <v/>
      </c>
      <c r="O59" s="4" t="n">
        <v>2.25</v>
      </c>
      <c r="P59" s="4">
        <f>IFERROR(VLOOKUP(O59,'CRUCE RIESGOS'!$C$8:$D$40,2,FALSE),"")</f>
        <v/>
      </c>
      <c r="Q59" s="4" t="n">
        <v>3.25</v>
      </c>
      <c r="R59" s="4">
        <f>IFERROR(VLOOKUP(Q59,'CRUCE RIESGOS'!$C$8:$D$40,2,FALSE),"")</f>
        <v/>
      </c>
      <c r="S59" s="4" t="n">
        <v>4.25</v>
      </c>
      <c r="T59" s="4">
        <f>IFERROR(VLOOKUP(S59,'CRUCE RIESGOS'!$C$8:$D$40,2,FALSE),"")</f>
        <v/>
      </c>
      <c r="U59" s="4" t="n">
        <v>5.25</v>
      </c>
      <c r="V59" s="4">
        <f>IFERROR(VLOOKUP(U59,'CRUCE RIESGOS'!$C$8:$D$40,2,FALSE),"")</f>
        <v/>
      </c>
      <c r="W59" s="4" t="n">
        <v>6.25</v>
      </c>
      <c r="X59" s="4">
        <f>IFERROR(VLOOKUP(W59,'CRUCE RIESGOS'!$C$8:$D$40,2,FALSE),"")</f>
        <v/>
      </c>
      <c r="Y59" s="4" t="n">
        <v>7.25</v>
      </c>
      <c r="Z59" s="4">
        <f>IFERROR(VLOOKUP(Y59,'CRUCE RIESGOS'!$C$8:$D$40,2,FALSE),"")</f>
        <v/>
      </c>
      <c r="AA59" s="4" t="n">
        <v>8.25</v>
      </c>
      <c r="AB59" s="4">
        <f>IFERROR(VLOOKUP(AA59,'CRUCE RIESGOS'!$C$8:$D$40,2,FALSE),"")</f>
        <v/>
      </c>
      <c r="AC59" s="4" t="n">
        <v>9.25</v>
      </c>
      <c r="AD59" s="4">
        <f>IFERROR(VLOOKUP(AC59,'CRUCE RIESGOS'!$C$8:$D$40,2,FALSE),"")</f>
        <v/>
      </c>
      <c r="AE59" s="4" t="n">
        <v>10.25</v>
      </c>
      <c r="AF59" s="4">
        <f>IFERROR(VLOOKUP(AE59,'CRUCE RIESGOS'!$C$8:$D$40,2,FALSE),"")</f>
        <v/>
      </c>
      <c r="AG59" s="4" t="n">
        <v>11.25</v>
      </c>
      <c r="AH59" s="4">
        <f>IFERROR(VLOOKUP(AG59,'CRUCE RIESGOS'!$C$8:$D$40,2,FALSE),"")</f>
        <v/>
      </c>
      <c r="AI59" s="4" t="n">
        <v>12.25</v>
      </c>
      <c r="AJ59" s="4">
        <f>IFERROR(VLOOKUP(AI59,'CRUCE RIESGOS'!$C$8:$D$40,2,FALSE),"")</f>
        <v/>
      </c>
      <c r="AK59" s="4" t="n">
        <v>13.25</v>
      </c>
      <c r="AL59" s="4">
        <f>IFERROR(VLOOKUP(AK59,'CRUCE RIESGOS'!$C$8:$D$40,2,FALSE),"")</f>
        <v/>
      </c>
      <c r="AM59" s="4" t="n">
        <v>14.25</v>
      </c>
      <c r="AN59" s="4">
        <f>IFERROR(VLOOKUP(AM59,'CRUCE RIESGOS'!$C$8:$D$40,2,FALSE),"")</f>
        <v/>
      </c>
      <c r="AO59" s="4" t="n">
        <v>15.25</v>
      </c>
      <c r="AP59" s="4">
        <f>IFERROR(VLOOKUP(AO59,'CRUCE RIESGOS'!$C$8:$D$40,2,FALSE),"")</f>
        <v/>
      </c>
      <c r="AQ59" s="4" t="n">
        <v>16.25</v>
      </c>
      <c r="AR59" s="4">
        <f>IFERROR(VLOOKUP(AQ59,'CRUCE RIESGOS'!$C$8:$D$40,2,FALSE),"")</f>
        <v/>
      </c>
      <c r="AS59" s="4" t="n">
        <v>17.25</v>
      </c>
      <c r="AT59" s="4">
        <f>IFERROR(VLOOKUP(AS59,'CRUCE RIESGOS'!$C$8:$D$40,2,FALSE),"")</f>
        <v/>
      </c>
      <c r="AU59" s="4" t="n">
        <v>18.25</v>
      </c>
      <c r="AV59" s="4">
        <f>IFERROR(VLOOKUP(AU59,'CRUCE RIESGOS'!$C$8:$D$40,2,FALSE),"")</f>
        <v/>
      </c>
      <c r="AW59" s="4" t="n">
        <v>19.25</v>
      </c>
      <c r="AX59" s="4">
        <f>IFERROR(VLOOKUP(AW59,'CRUCE RIESGOS'!$C$8:$D$40,2,FALSE),"")</f>
        <v/>
      </c>
      <c r="AY59" s="4" t="n">
        <v>20.25</v>
      </c>
      <c r="AZ59" s="4">
        <f>IFERROR(VLOOKUP(AY59,'CRUCE RIESGOS'!$C$8:$D$40,2,FALSE),"")</f>
        <v/>
      </c>
      <c r="BA59" s="4" t="n">
        <v>21.25</v>
      </c>
      <c r="BB59" s="4">
        <f>IFERROR(VLOOKUP(BA59,'CRUCE RIESGOS'!$C$8:$D$40,2,FALSE),"")</f>
        <v/>
      </c>
      <c r="BC59" s="4" t="n">
        <v>22.25</v>
      </c>
      <c r="BD59" s="4">
        <f>IFERROR(VLOOKUP(BC59,'CRUCE RIESGOS'!$C$8:$D$40,2,FALSE),"")</f>
        <v/>
      </c>
      <c r="BE59" s="4" t="n">
        <v>23.25</v>
      </c>
      <c r="BF59" s="4">
        <f>IFERROR(VLOOKUP(BE59,'CRUCE RIESGOS'!$C$8:$D$40,2,FALSE),"")</f>
        <v/>
      </c>
      <c r="BG59" s="4" t="n">
        <v>24.25</v>
      </c>
      <c r="BH59" s="4">
        <f>IFERROR(VLOOKUP(BG59,'CRUCE RIESGOS'!$C$8:$D$40,2,FALSE),"")</f>
        <v/>
      </c>
      <c r="BI59" s="4" t="n">
        <v>25.25</v>
      </c>
      <c r="BJ59" s="4">
        <f>IFERROR(VLOOKUP(BI59,'CRUCE RIESGOS'!$C$8:$D$40,2,FALSE),"")</f>
        <v/>
      </c>
    </row>
    <row r="60">
      <c r="N60" s="4">
        <f>IF(N61&lt;&gt;""," -R","")</f>
        <v/>
      </c>
      <c r="P60" s="4">
        <f>IF(P61&lt;&gt;""," -R","")</f>
        <v/>
      </c>
      <c r="R60" s="4">
        <f>IF(R61&lt;&gt;""," -R","")</f>
        <v/>
      </c>
      <c r="T60" s="4">
        <f>IF(T61&lt;&gt;""," -R","")</f>
        <v/>
      </c>
      <c r="V60" s="4">
        <f>IF(V61&lt;&gt;""," -R","")</f>
        <v/>
      </c>
      <c r="X60" s="4">
        <f>IF(X61&lt;&gt;""," -R","")</f>
        <v/>
      </c>
      <c r="Z60" s="4">
        <f>IF(Z61&lt;&gt;""," -R","")</f>
        <v/>
      </c>
      <c r="AB60" s="4">
        <f>IF(AB61&lt;&gt;""," -R","")</f>
        <v/>
      </c>
      <c r="AD60" s="4">
        <f>IF(AD61&lt;&gt;""," -R","")</f>
        <v/>
      </c>
      <c r="AF60" s="4">
        <f>IF(AF61&lt;&gt;""," -R","")</f>
        <v/>
      </c>
      <c r="AH60" s="4">
        <f>IF(AH61&lt;&gt;""," -R","")</f>
        <v/>
      </c>
      <c r="AJ60" s="4">
        <f>IF(AJ61&lt;&gt;""," -R","")</f>
        <v/>
      </c>
      <c r="AL60" s="4">
        <f>IF(AL61&lt;&gt;""," -R","")</f>
        <v/>
      </c>
      <c r="AN60" s="4">
        <f>IF(AN61&lt;&gt;""," -R","")</f>
        <v/>
      </c>
      <c r="AP60" s="4">
        <f>IF(AP61&lt;&gt;""," -R","")</f>
        <v/>
      </c>
      <c r="AR60" s="4">
        <f>IF(AR61&lt;&gt;""," -R","")</f>
        <v/>
      </c>
      <c r="AT60" s="4">
        <f>IF(AT61&lt;&gt;""," -R","")</f>
        <v/>
      </c>
      <c r="AV60" s="4">
        <f>IF(AV61&lt;&gt;""," -R","")</f>
        <v/>
      </c>
      <c r="AX60" s="4">
        <f>IF(AX61&lt;&gt;""," -R","")</f>
        <v/>
      </c>
      <c r="AZ60" s="4">
        <f>IF(AZ61&lt;&gt;""," -R","")</f>
        <v/>
      </c>
      <c r="BB60" s="4">
        <f>IF(BB61&lt;&gt;""," -R","")</f>
        <v/>
      </c>
      <c r="BD60" s="4">
        <f>IF(BD61&lt;&gt;""," -R","")</f>
        <v/>
      </c>
      <c r="BF60" s="4">
        <f>IF(BF61&lt;&gt;""," -R","")</f>
        <v/>
      </c>
      <c r="BH60" s="4">
        <f>IF(BH61&lt;&gt;""," -R","")</f>
        <v/>
      </c>
      <c r="BJ60" s="4">
        <f>IF(BJ61&lt;&gt;""," -R","")</f>
        <v/>
      </c>
    </row>
    <row r="61">
      <c r="M61" s="4" t="n">
        <v>1.26</v>
      </c>
      <c r="N61" s="4">
        <f>IFERROR(VLOOKUP(M61,'CRUCE RIESGOS'!$C$8:$D$40,2,FALSE),"")</f>
        <v/>
      </c>
      <c r="O61" s="4" t="n">
        <v>2.26</v>
      </c>
      <c r="P61" s="4">
        <f>IFERROR(VLOOKUP(O61,'CRUCE RIESGOS'!$C$8:$D$40,2,FALSE),"")</f>
        <v/>
      </c>
      <c r="Q61" s="4" t="n">
        <v>3.26</v>
      </c>
      <c r="R61" s="4">
        <f>IFERROR(VLOOKUP(Q61,'CRUCE RIESGOS'!$C$8:$D$40,2,FALSE),"")</f>
        <v/>
      </c>
      <c r="S61" s="4" t="n">
        <v>4.26</v>
      </c>
      <c r="T61" s="4">
        <f>IFERROR(VLOOKUP(S61,'CRUCE RIESGOS'!$C$8:$D$40,2,FALSE),"")</f>
        <v/>
      </c>
      <c r="U61" s="4" t="n">
        <v>5.26</v>
      </c>
      <c r="V61" s="4">
        <f>IFERROR(VLOOKUP(U61,'CRUCE RIESGOS'!$C$8:$D$40,2,FALSE),"")</f>
        <v/>
      </c>
      <c r="W61" s="4" t="n">
        <v>6.26</v>
      </c>
      <c r="X61" s="4">
        <f>IFERROR(VLOOKUP(W61,'CRUCE RIESGOS'!$C$8:$D$40,2,FALSE),"")</f>
        <v/>
      </c>
      <c r="Y61" s="4" t="n">
        <v>7.26</v>
      </c>
      <c r="Z61" s="4">
        <f>IFERROR(VLOOKUP(Y61,'CRUCE RIESGOS'!$C$8:$D$40,2,FALSE),"")</f>
        <v/>
      </c>
      <c r="AA61" s="4" t="n">
        <v>8.26</v>
      </c>
      <c r="AB61" s="4">
        <f>IFERROR(VLOOKUP(AA61,'CRUCE RIESGOS'!$C$8:$D$40,2,FALSE),"")</f>
        <v/>
      </c>
      <c r="AC61" s="4" t="n">
        <v>9.26</v>
      </c>
      <c r="AD61" s="4">
        <f>IFERROR(VLOOKUP(AC61,'CRUCE RIESGOS'!$C$8:$D$40,2,FALSE),"")</f>
        <v/>
      </c>
      <c r="AE61" s="4" t="n">
        <v>10.26</v>
      </c>
      <c r="AF61" s="4">
        <f>IFERROR(VLOOKUP(AE61,'CRUCE RIESGOS'!$C$8:$D$40,2,FALSE),"")</f>
        <v/>
      </c>
      <c r="AG61" s="4" t="n">
        <v>11.26</v>
      </c>
      <c r="AH61" s="4">
        <f>IFERROR(VLOOKUP(AG61,'CRUCE RIESGOS'!$C$8:$D$40,2,FALSE),"")</f>
        <v/>
      </c>
      <c r="AI61" s="4" t="n">
        <v>12.26</v>
      </c>
      <c r="AJ61" s="4">
        <f>IFERROR(VLOOKUP(AI61,'CRUCE RIESGOS'!$C$8:$D$40,2,FALSE),"")</f>
        <v/>
      </c>
      <c r="AK61" s="4" t="n">
        <v>13.26</v>
      </c>
      <c r="AL61" s="4">
        <f>IFERROR(VLOOKUP(AK61,'CRUCE RIESGOS'!$C$8:$D$40,2,FALSE),"")</f>
        <v/>
      </c>
      <c r="AM61" s="4" t="n">
        <v>14.26</v>
      </c>
      <c r="AN61" s="4">
        <f>IFERROR(VLOOKUP(AM61,'CRUCE RIESGOS'!$C$8:$D$40,2,FALSE),"")</f>
        <v/>
      </c>
      <c r="AO61" s="4" t="n">
        <v>15.26</v>
      </c>
      <c r="AP61" s="4">
        <f>IFERROR(VLOOKUP(AO61,'CRUCE RIESGOS'!$C$8:$D$40,2,FALSE),"")</f>
        <v/>
      </c>
      <c r="AQ61" s="4" t="n">
        <v>16.26</v>
      </c>
      <c r="AR61" s="4">
        <f>IFERROR(VLOOKUP(AQ61,'CRUCE RIESGOS'!$C$8:$D$40,2,FALSE),"")</f>
        <v/>
      </c>
      <c r="AS61" s="4" t="n">
        <v>17.26</v>
      </c>
      <c r="AT61" s="4">
        <f>IFERROR(VLOOKUP(AS61,'CRUCE RIESGOS'!$C$8:$D$40,2,FALSE),"")</f>
        <v/>
      </c>
      <c r="AU61" s="4" t="n">
        <v>18.26</v>
      </c>
      <c r="AV61" s="4">
        <f>IFERROR(VLOOKUP(AU61,'CRUCE RIESGOS'!$C$8:$D$40,2,FALSE),"")</f>
        <v/>
      </c>
      <c r="AW61" s="4" t="n">
        <v>19.26</v>
      </c>
      <c r="AX61" s="4">
        <f>IFERROR(VLOOKUP(AW61,'CRUCE RIESGOS'!$C$8:$D$40,2,FALSE),"")</f>
        <v/>
      </c>
      <c r="AY61" s="4" t="n">
        <v>20.26</v>
      </c>
      <c r="AZ61" s="4">
        <f>IFERROR(VLOOKUP(AY61,'CRUCE RIESGOS'!$C$8:$D$40,2,FALSE),"")</f>
        <v/>
      </c>
      <c r="BA61" s="4" t="n">
        <v>21.26</v>
      </c>
      <c r="BB61" s="4">
        <f>IFERROR(VLOOKUP(BA61,'CRUCE RIESGOS'!$C$8:$D$40,2,FALSE),"")</f>
        <v/>
      </c>
      <c r="BC61" s="4" t="n">
        <v>22.26</v>
      </c>
      <c r="BD61" s="4">
        <f>IFERROR(VLOOKUP(BC61,'CRUCE RIESGOS'!$C$8:$D$40,2,FALSE),"")</f>
        <v/>
      </c>
      <c r="BE61" s="4" t="n">
        <v>23.26</v>
      </c>
      <c r="BF61" s="4">
        <f>IFERROR(VLOOKUP(BE61,'CRUCE RIESGOS'!$C$8:$D$40,2,FALSE),"")</f>
        <v/>
      </c>
      <c r="BG61" s="4" t="n">
        <v>24.26</v>
      </c>
      <c r="BH61" s="4">
        <f>IFERROR(VLOOKUP(BG61,'CRUCE RIESGOS'!$C$8:$D$40,2,FALSE),"")</f>
        <v/>
      </c>
      <c r="BI61" s="4" t="n">
        <v>25.26</v>
      </c>
      <c r="BJ61" s="4">
        <f>IFERROR(VLOOKUP(BI61,'CRUCE RIESGOS'!$C$8:$D$40,2,FALSE),"")</f>
        <v/>
      </c>
    </row>
    <row r="62">
      <c r="N62" s="4">
        <f>IF(N63&lt;&gt;""," -R","")</f>
        <v/>
      </c>
      <c r="P62" s="4">
        <f>IF(P63&lt;&gt;""," -R","")</f>
        <v/>
      </c>
      <c r="R62" s="4">
        <f>IF(R63&lt;&gt;""," -R","")</f>
        <v/>
      </c>
      <c r="T62" s="4">
        <f>IF(T63&lt;&gt;""," -R","")</f>
        <v/>
      </c>
      <c r="V62" s="4">
        <f>IF(V63&lt;&gt;""," -R","")</f>
        <v/>
      </c>
      <c r="X62" s="4">
        <f>IF(X63&lt;&gt;""," -R","")</f>
        <v/>
      </c>
      <c r="Z62" s="4">
        <f>IF(Z63&lt;&gt;""," -R","")</f>
        <v/>
      </c>
      <c r="AB62" s="4">
        <f>IF(AB63&lt;&gt;""," -R","")</f>
        <v/>
      </c>
      <c r="AD62" s="4">
        <f>IF(AD63&lt;&gt;""," -R","")</f>
        <v/>
      </c>
      <c r="AF62" s="4">
        <f>IF(AF63&lt;&gt;""," -R","")</f>
        <v/>
      </c>
      <c r="AH62" s="4">
        <f>IF(AH63&lt;&gt;""," -R","")</f>
        <v/>
      </c>
      <c r="AJ62" s="4">
        <f>IF(AJ63&lt;&gt;""," -R","")</f>
        <v/>
      </c>
      <c r="AL62" s="4">
        <f>IF(AL63&lt;&gt;""," -R","")</f>
        <v/>
      </c>
      <c r="AN62" s="4">
        <f>IF(AN63&lt;&gt;""," -R","")</f>
        <v/>
      </c>
      <c r="AP62" s="4">
        <f>IF(AP63&lt;&gt;""," -R","")</f>
        <v/>
      </c>
      <c r="AR62" s="4">
        <f>IF(AR63&lt;&gt;""," -R","")</f>
        <v/>
      </c>
      <c r="AT62" s="4">
        <f>IF(AT63&lt;&gt;""," -R","")</f>
        <v/>
      </c>
      <c r="AV62" s="4">
        <f>IF(AV63&lt;&gt;""," -R","")</f>
        <v/>
      </c>
      <c r="AX62" s="4">
        <f>IF(AX63&lt;&gt;""," -R","")</f>
        <v/>
      </c>
      <c r="AZ62" s="4">
        <f>IF(AZ63&lt;&gt;""," -R","")</f>
        <v/>
      </c>
      <c r="BB62" s="4">
        <f>IF(BB63&lt;&gt;""," -R","")</f>
        <v/>
      </c>
      <c r="BD62" s="4">
        <f>IF(BD63&lt;&gt;""," -R","")</f>
        <v/>
      </c>
      <c r="BF62" s="4">
        <f>IF(BF63&lt;&gt;""," -R","")</f>
        <v/>
      </c>
      <c r="BH62" s="4">
        <f>IF(BH63&lt;&gt;""," -R","")</f>
        <v/>
      </c>
      <c r="BJ62" s="4">
        <f>IF(BJ63&lt;&gt;""," -R","")</f>
        <v/>
      </c>
    </row>
    <row r="63">
      <c r="M63" s="4" t="n">
        <v>1.27</v>
      </c>
      <c r="N63" s="4">
        <f>IFERROR(VLOOKUP(M63,'CRUCE RIESGOS'!$C$8:$D$40,2,FALSE),"")</f>
        <v/>
      </c>
      <c r="O63" s="4" t="n">
        <v>2.27000000000001</v>
      </c>
      <c r="P63" s="4">
        <f>IFERROR(VLOOKUP(O63,'CRUCE RIESGOS'!$C$8:$D$40,2,FALSE),"")</f>
        <v/>
      </c>
      <c r="Q63" s="4" t="n">
        <v>3.27000000000002</v>
      </c>
      <c r="R63" s="4">
        <f>IFERROR(VLOOKUP(Q63,'CRUCE RIESGOS'!$C$8:$D$40,2,FALSE),"")</f>
        <v/>
      </c>
      <c r="S63" s="4" t="n">
        <v>4.27000000000003</v>
      </c>
      <c r="T63" s="4">
        <f>IFERROR(VLOOKUP(S63,'CRUCE RIESGOS'!$C$8:$D$40,2,FALSE),"")</f>
        <v/>
      </c>
      <c r="U63" s="4" t="n">
        <v>5.27000000000004</v>
      </c>
      <c r="V63" s="4">
        <f>IFERROR(VLOOKUP(U63,'CRUCE RIESGOS'!$C$8:$D$40,2,FALSE),"")</f>
        <v/>
      </c>
      <c r="W63" s="4" t="n">
        <v>6.27000000000005</v>
      </c>
      <c r="X63" s="4">
        <f>IFERROR(VLOOKUP(W63,'CRUCE RIESGOS'!$C$8:$D$40,2,FALSE),"")</f>
        <v/>
      </c>
      <c r="Y63" s="4" t="n">
        <v>7.27000000000006</v>
      </c>
      <c r="Z63" s="4">
        <f>IFERROR(VLOOKUP(Y63,'CRUCE RIESGOS'!$C$8:$D$40,2,FALSE),"")</f>
        <v/>
      </c>
      <c r="AA63" s="4" t="n">
        <v>8.270000000000071</v>
      </c>
      <c r="AB63" s="4">
        <f>IFERROR(VLOOKUP(AA63,'CRUCE RIESGOS'!$C$8:$D$40,2,FALSE),"")</f>
        <v/>
      </c>
      <c r="AC63" s="4" t="n">
        <v>9.27000000000008</v>
      </c>
      <c r="AD63" s="4">
        <f>IFERROR(VLOOKUP(AC63,'CRUCE RIESGOS'!$C$8:$D$40,2,FALSE),"")</f>
        <v/>
      </c>
      <c r="AE63" s="4" t="n">
        <v>10.2700000000001</v>
      </c>
      <c r="AF63" s="4">
        <f>IFERROR(VLOOKUP(AE63,'CRUCE RIESGOS'!$C$8:$D$40,2,FALSE),"")</f>
        <v/>
      </c>
      <c r="AG63" s="4" t="n">
        <v>11.2700000000001</v>
      </c>
      <c r="AH63" s="4">
        <f>IFERROR(VLOOKUP(AG63,'CRUCE RIESGOS'!$C$8:$D$40,2,FALSE),"")</f>
        <v/>
      </c>
      <c r="AI63" s="4" t="n">
        <v>12.2700000000001</v>
      </c>
      <c r="AJ63" s="4">
        <f>IFERROR(VLOOKUP(AI63,'CRUCE RIESGOS'!$C$8:$D$40,2,FALSE),"")</f>
        <v/>
      </c>
      <c r="AK63" s="4" t="n">
        <v>13.2700000000001</v>
      </c>
      <c r="AL63" s="4">
        <f>IFERROR(VLOOKUP(AK63,'CRUCE RIESGOS'!$C$8:$D$40,2,FALSE),"")</f>
        <v/>
      </c>
      <c r="AM63" s="4" t="n">
        <v>14.2700000000001</v>
      </c>
      <c r="AN63" s="4">
        <f>IFERROR(VLOOKUP(AM63,'CRUCE RIESGOS'!$C$8:$D$40,2,FALSE),"")</f>
        <v/>
      </c>
      <c r="AO63" s="4" t="n">
        <v>15.2700000000001</v>
      </c>
      <c r="AP63" s="4">
        <f>IFERROR(VLOOKUP(AO63,'CRUCE RIESGOS'!$C$8:$D$40,2,FALSE),"")</f>
        <v/>
      </c>
      <c r="AQ63" s="4" t="n">
        <v>16.2700000000001</v>
      </c>
      <c r="AR63" s="4">
        <f>IFERROR(VLOOKUP(AQ63,'CRUCE RIESGOS'!$C$8:$D$40,2,FALSE),"")</f>
        <v/>
      </c>
      <c r="AS63" s="4" t="n">
        <v>17.2700000000002</v>
      </c>
      <c r="AT63" s="4">
        <f>IFERROR(VLOOKUP(AS63,'CRUCE RIESGOS'!$C$8:$D$40,2,FALSE),"")</f>
        <v/>
      </c>
      <c r="AU63" s="4" t="n">
        <v>18.2700000000002</v>
      </c>
      <c r="AV63" s="4">
        <f>IFERROR(VLOOKUP(AU63,'CRUCE RIESGOS'!$C$8:$D$40,2,FALSE),"")</f>
        <v/>
      </c>
      <c r="AW63" s="4" t="n">
        <v>19.2700000000002</v>
      </c>
      <c r="AX63" s="4">
        <f>IFERROR(VLOOKUP(AW63,'CRUCE RIESGOS'!$C$8:$D$40,2,FALSE),"")</f>
        <v/>
      </c>
      <c r="AY63" s="4" t="n">
        <v>20.2700000000002</v>
      </c>
      <c r="AZ63" s="4">
        <f>IFERROR(VLOOKUP(AY63,'CRUCE RIESGOS'!$C$8:$D$40,2,FALSE),"")</f>
        <v/>
      </c>
      <c r="BA63" s="4" t="n">
        <v>21.2700000000002</v>
      </c>
      <c r="BB63" s="4">
        <f>IFERROR(VLOOKUP(BA63,'CRUCE RIESGOS'!$C$8:$D$40,2,FALSE),"")</f>
        <v/>
      </c>
      <c r="BC63" s="4" t="n">
        <v>22.2700000000002</v>
      </c>
      <c r="BD63" s="4">
        <f>IFERROR(VLOOKUP(BC63,'CRUCE RIESGOS'!$C$8:$D$40,2,FALSE),"")</f>
        <v/>
      </c>
      <c r="BE63" s="4" t="n">
        <v>23.2700000000002</v>
      </c>
      <c r="BF63" s="4">
        <f>IFERROR(VLOOKUP(BE63,'CRUCE RIESGOS'!$C$8:$D$40,2,FALSE),"")</f>
        <v/>
      </c>
      <c r="BG63" s="4" t="n">
        <v>24.2700000000002</v>
      </c>
      <c r="BH63" s="4">
        <f>IFERROR(VLOOKUP(BG63,'CRUCE RIESGOS'!$C$8:$D$40,2,FALSE),"")</f>
        <v/>
      </c>
      <c r="BI63" s="4" t="n">
        <v>25.2700000000002</v>
      </c>
      <c r="BJ63" s="4">
        <f>IFERROR(VLOOKUP(BI63,'CRUCE RIESGOS'!$C$8:$D$40,2,FALSE),"")</f>
        <v/>
      </c>
    </row>
    <row r="64">
      <c r="N64" s="4">
        <f>IF(N65&lt;&gt;""," -R","")</f>
        <v/>
      </c>
      <c r="P64" s="4">
        <f>IF(P65&lt;&gt;""," -R","")</f>
        <v/>
      </c>
      <c r="R64" s="4">
        <f>IF(R65&lt;&gt;""," -R","")</f>
        <v/>
      </c>
      <c r="T64" s="4">
        <f>IF(T65&lt;&gt;""," -R","")</f>
        <v/>
      </c>
      <c r="V64" s="4">
        <f>IF(V65&lt;&gt;""," -R","")</f>
        <v/>
      </c>
      <c r="X64" s="4">
        <f>IF(X65&lt;&gt;""," -R","")</f>
        <v/>
      </c>
      <c r="Z64" s="4">
        <f>IF(Z65&lt;&gt;""," -R","")</f>
        <v/>
      </c>
      <c r="AB64" s="4">
        <f>IF(AB65&lt;&gt;""," -R","")</f>
        <v/>
      </c>
      <c r="AD64" s="4">
        <f>IF(AD65&lt;&gt;""," -R","")</f>
        <v/>
      </c>
      <c r="AF64" s="4">
        <f>IF(AF65&lt;&gt;""," -R","")</f>
        <v/>
      </c>
      <c r="AH64" s="4">
        <f>IF(AH65&lt;&gt;""," -R","")</f>
        <v/>
      </c>
      <c r="AJ64" s="4">
        <f>IF(AJ65&lt;&gt;""," -R","")</f>
        <v/>
      </c>
      <c r="AL64" s="4">
        <f>IF(AL65&lt;&gt;""," -R","")</f>
        <v/>
      </c>
      <c r="AN64" s="4">
        <f>IF(AN65&lt;&gt;""," -R","")</f>
        <v/>
      </c>
      <c r="AP64" s="4">
        <f>IF(AP65&lt;&gt;""," -R","")</f>
        <v/>
      </c>
      <c r="AR64" s="4">
        <f>IF(AR65&lt;&gt;""," -R","")</f>
        <v/>
      </c>
      <c r="AT64" s="4">
        <f>IF(AT65&lt;&gt;""," -R","")</f>
        <v/>
      </c>
      <c r="AV64" s="4">
        <f>IF(AV65&lt;&gt;""," -R","")</f>
        <v/>
      </c>
      <c r="AX64" s="4">
        <f>IF(AX65&lt;&gt;""," -R","")</f>
        <v/>
      </c>
      <c r="AZ64" s="4">
        <f>IF(AZ65&lt;&gt;""," -R","")</f>
        <v/>
      </c>
      <c r="BB64" s="4">
        <f>IF(BB65&lt;&gt;""," -R","")</f>
        <v/>
      </c>
      <c r="BD64" s="4">
        <f>IF(BD65&lt;&gt;""," -R","")</f>
        <v/>
      </c>
      <c r="BF64" s="4">
        <f>IF(BF65&lt;&gt;""," -R","")</f>
        <v/>
      </c>
      <c r="BH64" s="4">
        <f>IF(BH65&lt;&gt;""," -R","")</f>
        <v/>
      </c>
      <c r="BJ64" s="4">
        <f>IF(BJ65&lt;&gt;""," -R","")</f>
        <v/>
      </c>
    </row>
    <row r="65">
      <c r="M65" s="4" t="n">
        <v>1.28</v>
      </c>
      <c r="N65" s="4">
        <f>IFERROR(VLOOKUP(M65,'CRUCE RIESGOS'!$C$8:$D$40,2,FALSE),"")</f>
        <v/>
      </c>
      <c r="O65" s="4" t="n">
        <v>2.28000000000001</v>
      </c>
      <c r="P65" s="4">
        <f>IFERROR(VLOOKUP(O65,'CRUCE RIESGOS'!$C$8:$D$40,2,FALSE),"")</f>
        <v/>
      </c>
      <c r="Q65" s="4" t="n">
        <v>3.28000000000002</v>
      </c>
      <c r="R65" s="4">
        <f>IFERROR(VLOOKUP(Q65,'CRUCE RIESGOS'!$C$8:$D$40,2,FALSE),"")</f>
        <v/>
      </c>
      <c r="S65" s="4" t="n">
        <v>4.28000000000003</v>
      </c>
      <c r="T65" s="4">
        <f>IFERROR(VLOOKUP(S65,'CRUCE RIESGOS'!$C$8:$D$40,2,FALSE),"")</f>
        <v/>
      </c>
      <c r="U65" s="4" t="n">
        <v>5.28000000000004</v>
      </c>
      <c r="V65" s="4">
        <f>IFERROR(VLOOKUP(U65,'CRUCE RIESGOS'!$C$8:$D$40,2,FALSE),"")</f>
        <v/>
      </c>
      <c r="W65" s="4" t="n">
        <v>6.28000000000005</v>
      </c>
      <c r="X65" s="4">
        <f>IFERROR(VLOOKUP(W65,'CRUCE RIESGOS'!$C$8:$D$40,2,FALSE),"")</f>
        <v/>
      </c>
      <c r="Y65" s="4" t="n">
        <v>7.28000000000006</v>
      </c>
      <c r="Z65" s="4">
        <f>IFERROR(VLOOKUP(Y65,'CRUCE RIESGOS'!$C$8:$D$40,2,FALSE),"")</f>
        <v/>
      </c>
      <c r="AA65" s="4" t="n">
        <v>8.28000000000007</v>
      </c>
      <c r="AB65" s="4">
        <f>IFERROR(VLOOKUP(AA65,'CRUCE RIESGOS'!$C$8:$D$40,2,FALSE),"")</f>
        <v/>
      </c>
      <c r="AC65" s="4" t="n">
        <v>9.280000000000079</v>
      </c>
      <c r="AD65" s="4">
        <f>IFERROR(VLOOKUP(AC65,'CRUCE RIESGOS'!$C$8:$D$40,2,FALSE),"")</f>
        <v/>
      </c>
      <c r="AE65" s="4" t="n">
        <v>10.2800000000001</v>
      </c>
      <c r="AF65" s="4">
        <f>IFERROR(VLOOKUP(AE65,'CRUCE RIESGOS'!$C$8:$D$40,2,FALSE),"")</f>
        <v/>
      </c>
      <c r="AG65" s="4" t="n">
        <v>11.2800000000001</v>
      </c>
      <c r="AH65" s="4">
        <f>IFERROR(VLOOKUP(AG65,'CRUCE RIESGOS'!$C$8:$D$40,2,FALSE),"")</f>
        <v/>
      </c>
      <c r="AI65" s="4" t="n">
        <v>12.2800000000001</v>
      </c>
      <c r="AJ65" s="4">
        <f>IFERROR(VLOOKUP(AI65,'CRUCE RIESGOS'!$C$8:$D$40,2,FALSE),"")</f>
        <v/>
      </c>
      <c r="AK65" s="4" t="n">
        <v>13.2800000000001</v>
      </c>
      <c r="AL65" s="4">
        <f>IFERROR(VLOOKUP(AK65,'CRUCE RIESGOS'!$C$8:$D$40,2,FALSE),"")</f>
        <v/>
      </c>
      <c r="AM65" s="4" t="n">
        <v>14.2800000000001</v>
      </c>
      <c r="AN65" s="4">
        <f>IFERROR(VLOOKUP(AM65,'CRUCE RIESGOS'!$C$8:$D$40,2,FALSE),"")</f>
        <v/>
      </c>
      <c r="AO65" s="4" t="n">
        <v>15.2800000000001</v>
      </c>
      <c r="AP65" s="4">
        <f>IFERROR(VLOOKUP(AO65,'CRUCE RIESGOS'!$C$8:$D$40,2,FALSE),"")</f>
        <v/>
      </c>
      <c r="AQ65" s="4" t="n">
        <v>16.2800000000001</v>
      </c>
      <c r="AR65" s="4">
        <f>IFERROR(VLOOKUP(AQ65,'CRUCE RIESGOS'!$C$8:$D$40,2,FALSE),"")</f>
        <v/>
      </c>
      <c r="AS65" s="4" t="n">
        <v>17.2800000000002</v>
      </c>
      <c r="AT65" s="4">
        <f>IFERROR(VLOOKUP(AS65,'CRUCE RIESGOS'!$C$8:$D$40,2,FALSE),"")</f>
        <v/>
      </c>
      <c r="AU65" s="4" t="n">
        <v>18.2800000000002</v>
      </c>
      <c r="AV65" s="4">
        <f>IFERROR(VLOOKUP(AU65,'CRUCE RIESGOS'!$C$8:$D$40,2,FALSE),"")</f>
        <v/>
      </c>
      <c r="AW65" s="4" t="n">
        <v>19.2800000000002</v>
      </c>
      <c r="AX65" s="4">
        <f>IFERROR(VLOOKUP(AW65,'CRUCE RIESGOS'!$C$8:$D$40,2,FALSE),"")</f>
        <v/>
      </c>
      <c r="AY65" s="4" t="n">
        <v>20.2800000000002</v>
      </c>
      <c r="AZ65" s="4">
        <f>IFERROR(VLOOKUP(AY65,'CRUCE RIESGOS'!$C$8:$D$40,2,FALSE),"")</f>
        <v/>
      </c>
      <c r="BA65" s="4" t="n">
        <v>21.2800000000002</v>
      </c>
      <c r="BB65" s="4">
        <f>IFERROR(VLOOKUP(BA65,'CRUCE RIESGOS'!$C$8:$D$40,2,FALSE),"")</f>
        <v/>
      </c>
      <c r="BC65" s="4" t="n">
        <v>22.2800000000002</v>
      </c>
      <c r="BD65" s="4">
        <f>IFERROR(VLOOKUP(BC65,'CRUCE RIESGOS'!$C$8:$D$40,2,FALSE),"")</f>
        <v/>
      </c>
      <c r="BE65" s="4" t="n">
        <v>23.2800000000002</v>
      </c>
      <c r="BF65" s="4">
        <f>IFERROR(VLOOKUP(BE65,'CRUCE RIESGOS'!$C$8:$D$40,2,FALSE),"")</f>
        <v/>
      </c>
      <c r="BG65" s="4" t="n">
        <v>24.2800000000002</v>
      </c>
      <c r="BH65" s="4">
        <f>IFERROR(VLOOKUP(BG65,'CRUCE RIESGOS'!$C$8:$D$40,2,FALSE),"")</f>
        <v/>
      </c>
      <c r="BI65" s="4" t="n">
        <v>25.2800000000002</v>
      </c>
      <c r="BJ65" s="4">
        <f>IFERROR(VLOOKUP(BI65,'CRUCE RIESGOS'!$C$8:$D$40,2,FALSE),"")</f>
        <v/>
      </c>
    </row>
    <row r="66">
      <c r="N66" s="4">
        <f>IF(N67&lt;&gt;""," -R","")</f>
        <v/>
      </c>
      <c r="P66" s="4">
        <f>IF(P67&lt;&gt;""," -R","")</f>
        <v/>
      </c>
      <c r="R66" s="4">
        <f>IF(R67&lt;&gt;""," -R","")</f>
        <v/>
      </c>
      <c r="T66" s="4">
        <f>IF(T67&lt;&gt;""," -R","")</f>
        <v/>
      </c>
      <c r="V66" s="4">
        <f>IF(V67&lt;&gt;""," -R","")</f>
        <v/>
      </c>
      <c r="X66" s="4">
        <f>IF(X67&lt;&gt;""," -R","")</f>
        <v/>
      </c>
      <c r="Z66" s="4">
        <f>IF(Z67&lt;&gt;""," -R","")</f>
        <v/>
      </c>
      <c r="AB66" s="4">
        <f>IF(AB67&lt;&gt;""," -R","")</f>
        <v/>
      </c>
      <c r="AD66" s="4">
        <f>IF(AD67&lt;&gt;""," -R","")</f>
        <v/>
      </c>
      <c r="AF66" s="4">
        <f>IF(AF67&lt;&gt;""," -R","")</f>
        <v/>
      </c>
      <c r="AH66" s="4">
        <f>IF(AH67&lt;&gt;""," -R","")</f>
        <v/>
      </c>
      <c r="AJ66" s="4">
        <f>IF(AJ67&lt;&gt;""," -R","")</f>
        <v/>
      </c>
      <c r="AL66" s="4">
        <f>IF(AL67&lt;&gt;""," -R","")</f>
        <v/>
      </c>
      <c r="AN66" s="4">
        <f>IF(AN67&lt;&gt;""," -R","")</f>
        <v/>
      </c>
      <c r="AP66" s="4">
        <f>IF(AP67&lt;&gt;""," -R","")</f>
        <v/>
      </c>
      <c r="AR66" s="4">
        <f>IF(AR67&lt;&gt;""," -R","")</f>
        <v/>
      </c>
      <c r="AT66" s="4">
        <f>IF(AT67&lt;&gt;""," -R","")</f>
        <v/>
      </c>
      <c r="AV66" s="4">
        <f>IF(AV67&lt;&gt;""," -R","")</f>
        <v/>
      </c>
      <c r="AX66" s="4">
        <f>IF(AX67&lt;&gt;""," -R","")</f>
        <v/>
      </c>
      <c r="AZ66" s="4">
        <f>IF(AZ67&lt;&gt;""," -R","")</f>
        <v/>
      </c>
      <c r="BB66" s="4">
        <f>IF(BB67&lt;&gt;""," -R","")</f>
        <v/>
      </c>
      <c r="BD66" s="4">
        <f>IF(BD67&lt;&gt;""," -R","")</f>
        <v/>
      </c>
      <c r="BF66" s="4">
        <f>IF(BF67&lt;&gt;""," -R","")</f>
        <v/>
      </c>
      <c r="BH66" s="4">
        <f>IF(BH67&lt;&gt;""," -R","")</f>
        <v/>
      </c>
      <c r="BJ66" s="4">
        <f>IF(BJ67&lt;&gt;""," -R","")</f>
        <v/>
      </c>
    </row>
    <row r="67">
      <c r="M67" s="4" t="n">
        <v>1.29</v>
      </c>
      <c r="N67" s="4">
        <f>IFERROR(VLOOKUP(M67,'CRUCE RIESGOS'!$C$8:$D$40,2,FALSE),"")</f>
        <v/>
      </c>
      <c r="O67" s="4" t="n">
        <v>2.29000000000001</v>
      </c>
      <c r="P67" s="4">
        <f>IFERROR(VLOOKUP(O67,'CRUCE RIESGOS'!$C$8:$D$40,2,FALSE),"")</f>
        <v/>
      </c>
      <c r="Q67" s="4" t="n">
        <v>3.29000000000002</v>
      </c>
      <c r="R67" s="4">
        <f>IFERROR(VLOOKUP(Q67,'CRUCE RIESGOS'!$C$8:$D$40,2,FALSE),"")</f>
        <v/>
      </c>
      <c r="S67" s="4" t="n">
        <v>4.29000000000003</v>
      </c>
      <c r="T67" s="4">
        <f>IFERROR(VLOOKUP(S67,'CRUCE RIESGOS'!$C$8:$D$40,2,FALSE),"")</f>
        <v/>
      </c>
      <c r="U67" s="4" t="n">
        <v>5.29000000000004</v>
      </c>
      <c r="V67" s="4">
        <f>IFERROR(VLOOKUP(U67,'CRUCE RIESGOS'!$C$8:$D$40,2,FALSE),"")</f>
        <v/>
      </c>
      <c r="W67" s="4" t="n">
        <v>6.29000000000005</v>
      </c>
      <c r="X67" s="4">
        <f>IFERROR(VLOOKUP(W67,'CRUCE RIESGOS'!$C$8:$D$40,2,FALSE),"")</f>
        <v/>
      </c>
      <c r="Y67" s="4" t="n">
        <v>7.29000000000006</v>
      </c>
      <c r="Z67" s="4">
        <f>IFERROR(VLOOKUP(Y67,'CRUCE RIESGOS'!$C$8:$D$40,2,FALSE),"")</f>
        <v/>
      </c>
      <c r="AA67" s="4" t="n">
        <v>8.29000000000007</v>
      </c>
      <c r="AB67" s="4">
        <f>IFERROR(VLOOKUP(AA67,'CRUCE RIESGOS'!$C$8:$D$40,2,FALSE),"")</f>
        <v/>
      </c>
      <c r="AC67" s="4" t="n">
        <v>9.290000000000081</v>
      </c>
      <c r="AD67" s="4">
        <f>IFERROR(VLOOKUP(AC67,'CRUCE RIESGOS'!$C$8:$D$40,2,FALSE),"")</f>
        <v/>
      </c>
      <c r="AE67" s="4" t="n">
        <v>10.2900000000001</v>
      </c>
      <c r="AF67" s="4">
        <f>IFERROR(VLOOKUP(AE67,'CRUCE RIESGOS'!$C$8:$D$40,2,FALSE),"")</f>
        <v/>
      </c>
      <c r="AG67" s="4" t="n">
        <v>11.2900000000001</v>
      </c>
      <c r="AH67" s="4">
        <f>IFERROR(VLOOKUP(AG67,'CRUCE RIESGOS'!$C$8:$D$40,2,FALSE),"")</f>
        <v/>
      </c>
      <c r="AI67" s="4" t="n">
        <v>12.2900000000001</v>
      </c>
      <c r="AJ67" s="4">
        <f>IFERROR(VLOOKUP(AI67,'CRUCE RIESGOS'!$C$8:$D$40,2,FALSE),"")</f>
        <v/>
      </c>
      <c r="AK67" s="4" t="n">
        <v>13.2900000000001</v>
      </c>
      <c r="AL67" s="4">
        <f>IFERROR(VLOOKUP(AK67,'CRUCE RIESGOS'!$C$8:$D$40,2,FALSE),"")</f>
        <v/>
      </c>
      <c r="AM67" s="4" t="n">
        <v>14.2900000000001</v>
      </c>
      <c r="AN67" s="4">
        <f>IFERROR(VLOOKUP(AM67,'CRUCE RIESGOS'!$C$8:$D$40,2,FALSE),"")</f>
        <v/>
      </c>
      <c r="AO67" s="4" t="n">
        <v>15.2900000000001</v>
      </c>
      <c r="AP67" s="4">
        <f>IFERROR(VLOOKUP(AO67,'CRUCE RIESGOS'!$C$8:$D$40,2,FALSE),"")</f>
        <v/>
      </c>
      <c r="AQ67" s="4" t="n">
        <v>16.2900000000001</v>
      </c>
      <c r="AR67" s="4">
        <f>IFERROR(VLOOKUP(AQ67,'CRUCE RIESGOS'!$C$8:$D$40,2,FALSE),"")</f>
        <v/>
      </c>
      <c r="AS67" s="4" t="n">
        <v>17.2900000000002</v>
      </c>
      <c r="AT67" s="4">
        <f>IFERROR(VLOOKUP(AS67,'CRUCE RIESGOS'!$C$8:$D$40,2,FALSE),"")</f>
        <v/>
      </c>
      <c r="AU67" s="4" t="n">
        <v>18.2900000000002</v>
      </c>
      <c r="AV67" s="4">
        <f>IFERROR(VLOOKUP(AU67,'CRUCE RIESGOS'!$C$8:$D$40,2,FALSE),"")</f>
        <v/>
      </c>
      <c r="AW67" s="4" t="n">
        <v>19.2900000000002</v>
      </c>
      <c r="AX67" s="4">
        <f>IFERROR(VLOOKUP(AW67,'CRUCE RIESGOS'!$C$8:$D$40,2,FALSE),"")</f>
        <v/>
      </c>
      <c r="AY67" s="4" t="n">
        <v>20.2900000000002</v>
      </c>
      <c r="AZ67" s="4">
        <f>IFERROR(VLOOKUP(AY67,'CRUCE RIESGOS'!$C$8:$D$40,2,FALSE),"")</f>
        <v/>
      </c>
      <c r="BA67" s="4" t="n">
        <v>21.2900000000002</v>
      </c>
      <c r="BB67" s="4">
        <f>IFERROR(VLOOKUP(BA67,'CRUCE RIESGOS'!$C$8:$D$40,2,FALSE),"")</f>
        <v/>
      </c>
      <c r="BC67" s="4" t="n">
        <v>22.2900000000002</v>
      </c>
      <c r="BD67" s="4">
        <f>IFERROR(VLOOKUP(BC67,'CRUCE RIESGOS'!$C$8:$D$40,2,FALSE),"")</f>
        <v/>
      </c>
      <c r="BE67" s="4" t="n">
        <v>23.2900000000002</v>
      </c>
      <c r="BF67" s="4">
        <f>IFERROR(VLOOKUP(BE67,'CRUCE RIESGOS'!$C$8:$D$40,2,FALSE),"")</f>
        <v/>
      </c>
      <c r="BG67" s="4" t="n">
        <v>24.2900000000002</v>
      </c>
      <c r="BH67" s="4">
        <f>IFERROR(VLOOKUP(BG67,'CRUCE RIESGOS'!$C$8:$D$40,2,FALSE),"")</f>
        <v/>
      </c>
      <c r="BI67" s="4" t="n">
        <v>25.2900000000002</v>
      </c>
      <c r="BJ67" s="4">
        <f>IFERROR(VLOOKUP(BI67,'CRUCE RIESGOS'!$C$8:$D$40,2,FALSE),"")</f>
        <v/>
      </c>
    </row>
    <row r="68">
      <c r="N68" s="4">
        <f>IF(N69&lt;&gt;""," -R","")</f>
        <v/>
      </c>
      <c r="P68" s="4">
        <f>IF(P69&lt;&gt;""," -R","")</f>
        <v/>
      </c>
      <c r="R68" s="4">
        <f>IF(R69&lt;&gt;""," -R","")</f>
        <v/>
      </c>
      <c r="T68" s="4">
        <f>IF(T69&lt;&gt;""," -R","")</f>
        <v/>
      </c>
      <c r="V68" s="4">
        <f>IF(V69&lt;&gt;""," -R","")</f>
        <v/>
      </c>
      <c r="X68" s="4">
        <f>IF(X69&lt;&gt;""," -R","")</f>
        <v/>
      </c>
      <c r="Z68" s="4">
        <f>IF(Z69&lt;&gt;""," -R","")</f>
        <v/>
      </c>
      <c r="AB68" s="4">
        <f>IF(AB69&lt;&gt;""," -R","")</f>
        <v/>
      </c>
      <c r="AD68" s="4">
        <f>IF(AD69&lt;&gt;""," -R","")</f>
        <v/>
      </c>
      <c r="AF68" s="4">
        <f>IF(AF69&lt;&gt;""," -R","")</f>
        <v/>
      </c>
      <c r="AH68" s="4">
        <f>IF(AH69&lt;&gt;""," -R","")</f>
        <v/>
      </c>
      <c r="AJ68" s="4">
        <f>IF(AJ69&lt;&gt;""," -R","")</f>
        <v/>
      </c>
      <c r="AL68" s="4">
        <f>IF(AL69&lt;&gt;""," -R","")</f>
        <v/>
      </c>
      <c r="AN68" s="4">
        <f>IF(AN69&lt;&gt;""," -R","")</f>
        <v/>
      </c>
      <c r="AP68" s="4">
        <f>IF(AP69&lt;&gt;""," -R","")</f>
        <v/>
      </c>
      <c r="AR68" s="4">
        <f>IF(AR69&lt;&gt;""," -R","")</f>
        <v/>
      </c>
      <c r="AT68" s="4">
        <f>IF(AT69&lt;&gt;""," -R","")</f>
        <v/>
      </c>
      <c r="AV68" s="4">
        <f>IF(AV69&lt;&gt;""," -R","")</f>
        <v/>
      </c>
      <c r="AX68" s="4">
        <f>IF(AX69&lt;&gt;""," -R","")</f>
        <v/>
      </c>
      <c r="AZ68" s="4">
        <f>IF(AZ69&lt;&gt;""," -R","")</f>
        <v/>
      </c>
      <c r="BB68" s="4">
        <f>IF(BB69&lt;&gt;""," -R","")</f>
        <v/>
      </c>
      <c r="BD68" s="4">
        <f>IF(BD69&lt;&gt;""," -R","")</f>
        <v/>
      </c>
      <c r="BF68" s="4">
        <f>IF(BF69&lt;&gt;""," -R","")</f>
        <v/>
      </c>
      <c r="BH68" s="4">
        <f>IF(BH69&lt;&gt;""," -R","")</f>
        <v/>
      </c>
      <c r="BJ68" s="4">
        <f>IF(BJ69&lt;&gt;""," -R","")</f>
        <v/>
      </c>
    </row>
    <row r="69">
      <c r="M69" s="4" t="n">
        <v>1.3</v>
      </c>
      <c r="N69" s="4">
        <f>IFERROR(VLOOKUP(M69,'CRUCE RIESGOS'!$C$8:$D$40,2,FALSE),"")</f>
        <v/>
      </c>
      <c r="O69" s="4" t="n">
        <v>2.30000000000001</v>
      </c>
      <c r="P69" s="4">
        <f>IFERROR(VLOOKUP(O69,'CRUCE RIESGOS'!$C$8:$D$40,2,FALSE),"")</f>
        <v/>
      </c>
      <c r="Q69" s="4" t="n">
        <v>3.30000000000002</v>
      </c>
      <c r="R69" s="4">
        <f>IFERROR(VLOOKUP(Q69,'CRUCE RIESGOS'!$C$8:$D$40,2,FALSE),"")</f>
        <v/>
      </c>
      <c r="S69" s="4" t="n">
        <v>4.30000000000003</v>
      </c>
      <c r="T69" s="4">
        <f>IFERROR(VLOOKUP(S69,'CRUCE RIESGOS'!$C$8:$D$40,2,FALSE),"")</f>
        <v/>
      </c>
      <c r="U69" s="4" t="n">
        <v>5.30000000000004</v>
      </c>
      <c r="V69" s="4">
        <f>IFERROR(VLOOKUP(U69,'CRUCE RIESGOS'!$C$8:$D$40,2,FALSE),"")</f>
        <v/>
      </c>
      <c r="W69" s="4" t="n">
        <v>6.30000000000005</v>
      </c>
      <c r="X69" s="4">
        <f>IFERROR(VLOOKUP(W69,'CRUCE RIESGOS'!$C$8:$D$40,2,FALSE),"")</f>
        <v/>
      </c>
      <c r="Y69" s="4" t="n">
        <v>7.30000000000006</v>
      </c>
      <c r="Z69" s="4">
        <f>IFERROR(VLOOKUP(Y69,'CRUCE RIESGOS'!$C$8:$D$40,2,FALSE),"")</f>
        <v/>
      </c>
      <c r="AA69" s="4" t="n">
        <v>8.30000000000007</v>
      </c>
      <c r="AB69" s="4">
        <f>IFERROR(VLOOKUP(AA69,'CRUCE RIESGOS'!$C$8:$D$40,2,FALSE),"")</f>
        <v/>
      </c>
      <c r="AC69" s="4" t="n">
        <v>9.300000000000081</v>
      </c>
      <c r="AD69" s="4">
        <f>IFERROR(VLOOKUP(AC69,'CRUCE RIESGOS'!$C$8:$D$40,2,FALSE),"")</f>
        <v/>
      </c>
      <c r="AE69" s="4" t="n">
        <v>10.3000000000001</v>
      </c>
      <c r="AF69" s="4">
        <f>IFERROR(VLOOKUP(AE69,'CRUCE RIESGOS'!$C$8:$D$40,2,FALSE),"")</f>
        <v/>
      </c>
      <c r="AG69" s="4" t="n">
        <v>11.3000000000001</v>
      </c>
      <c r="AH69" s="4">
        <f>IFERROR(VLOOKUP(AG69,'CRUCE RIESGOS'!$C$8:$D$40,2,FALSE),"")</f>
        <v/>
      </c>
      <c r="AI69" s="4" t="n">
        <v>12.3000000000001</v>
      </c>
      <c r="AJ69" s="4">
        <f>IFERROR(VLOOKUP(AI69,'CRUCE RIESGOS'!$C$8:$D$40,2,FALSE),"")</f>
        <v/>
      </c>
      <c r="AK69" s="4" t="n">
        <v>13.3000000000001</v>
      </c>
      <c r="AL69" s="4">
        <f>IFERROR(VLOOKUP(AK69,'CRUCE RIESGOS'!$C$8:$D$40,2,FALSE),"")</f>
        <v/>
      </c>
      <c r="AM69" s="4" t="n">
        <v>14.3000000000001</v>
      </c>
      <c r="AN69" s="4">
        <f>IFERROR(VLOOKUP(AM69,'CRUCE RIESGOS'!$C$8:$D$40,2,FALSE),"")</f>
        <v/>
      </c>
      <c r="AO69" s="4" t="n">
        <v>15.3000000000001</v>
      </c>
      <c r="AP69" s="4">
        <f>IFERROR(VLOOKUP(AO69,'CRUCE RIESGOS'!$C$8:$D$40,2,FALSE),"")</f>
        <v/>
      </c>
      <c r="AQ69" s="4" t="n">
        <v>16.3000000000001</v>
      </c>
      <c r="AR69" s="4">
        <f>IFERROR(VLOOKUP(AQ69,'CRUCE RIESGOS'!$C$8:$D$40,2,FALSE),"")</f>
        <v/>
      </c>
      <c r="AS69" s="4" t="n">
        <v>17.3000000000002</v>
      </c>
      <c r="AT69" s="4">
        <f>IFERROR(VLOOKUP(AS69,'CRUCE RIESGOS'!$C$8:$D$40,2,FALSE),"")</f>
        <v/>
      </c>
      <c r="AU69" s="4" t="n">
        <v>18.3000000000002</v>
      </c>
      <c r="AV69" s="4">
        <f>IFERROR(VLOOKUP(AU69,'CRUCE RIESGOS'!$C$8:$D$40,2,FALSE),"")</f>
        <v/>
      </c>
      <c r="AW69" s="4" t="n">
        <v>19.3000000000002</v>
      </c>
      <c r="AX69" s="4">
        <f>IFERROR(VLOOKUP(AW69,'CRUCE RIESGOS'!$C$8:$D$40,2,FALSE),"")</f>
        <v/>
      </c>
      <c r="AY69" s="4" t="n">
        <v>20.3000000000002</v>
      </c>
      <c r="AZ69" s="4">
        <f>IFERROR(VLOOKUP(AY69,'CRUCE RIESGOS'!$C$8:$D$40,2,FALSE),"")</f>
        <v/>
      </c>
      <c r="BA69" s="4" t="n">
        <v>21.3000000000002</v>
      </c>
      <c r="BB69" s="4">
        <f>IFERROR(VLOOKUP(BA69,'CRUCE RIESGOS'!$C$8:$D$40,2,FALSE),"")</f>
        <v/>
      </c>
      <c r="BC69" s="4" t="n">
        <v>22.3000000000002</v>
      </c>
      <c r="BD69" s="4">
        <f>IFERROR(VLOOKUP(BC69,'CRUCE RIESGOS'!$C$8:$D$40,2,FALSE),"")</f>
        <v/>
      </c>
      <c r="BE69" s="4" t="n">
        <v>23.3000000000002</v>
      </c>
      <c r="BF69" s="4">
        <f>IFERROR(VLOOKUP(BE69,'CRUCE RIESGOS'!$C$8:$D$40,2,FALSE),"")</f>
        <v/>
      </c>
      <c r="BG69" s="4" t="n">
        <v>24.3000000000002</v>
      </c>
      <c r="BH69" s="4">
        <f>IFERROR(VLOOKUP(BG69,'CRUCE RIESGOS'!$C$8:$D$40,2,FALSE),"")</f>
        <v/>
      </c>
      <c r="BI69" s="4" t="n">
        <v>25.3000000000002</v>
      </c>
      <c r="BJ69" s="4">
        <f>IFERROR(VLOOKUP(BI69,'CRUCE RIESGOS'!$C$8:$D$40,2,FALSE),"")</f>
        <v/>
      </c>
    </row>
    <row r="70">
      <c r="N70" s="4">
        <f>IF(N71&lt;&gt;""," -R","")</f>
        <v/>
      </c>
      <c r="P70" s="4">
        <f>IF(P71&lt;&gt;""," -R","")</f>
        <v/>
      </c>
      <c r="R70" s="4">
        <f>IF(R71&lt;&gt;""," -R","")</f>
        <v/>
      </c>
      <c r="T70" s="4">
        <f>IF(T71&lt;&gt;""," -R","")</f>
        <v/>
      </c>
      <c r="V70" s="4">
        <f>IF(V71&lt;&gt;""," -R","")</f>
        <v/>
      </c>
      <c r="X70" s="4">
        <f>IF(X71&lt;&gt;""," -R","")</f>
        <v/>
      </c>
      <c r="Z70" s="4">
        <f>IF(Z71&lt;&gt;""," -R","")</f>
        <v/>
      </c>
      <c r="AB70" s="4">
        <f>IF(AB71&lt;&gt;""," -R","")</f>
        <v/>
      </c>
      <c r="AD70" s="4">
        <f>IF(AD71&lt;&gt;""," -R","")</f>
        <v/>
      </c>
      <c r="AF70" s="4">
        <f>IF(AF71&lt;&gt;""," -R","")</f>
        <v/>
      </c>
      <c r="AH70" s="4">
        <f>IF(AH71&lt;&gt;""," -R","")</f>
        <v/>
      </c>
      <c r="AJ70" s="4">
        <f>IF(AJ71&lt;&gt;""," -R","")</f>
        <v/>
      </c>
      <c r="AL70" s="4">
        <f>IF(AL71&lt;&gt;""," -R","")</f>
        <v/>
      </c>
      <c r="AN70" s="4">
        <f>IF(AN71&lt;&gt;""," -R","")</f>
        <v/>
      </c>
      <c r="AP70" s="4">
        <f>IF(AP71&lt;&gt;""," -R","")</f>
        <v/>
      </c>
      <c r="AR70" s="4">
        <f>IF(AR71&lt;&gt;""," -R","")</f>
        <v/>
      </c>
      <c r="AT70" s="4">
        <f>IF(AT71&lt;&gt;""," -R","")</f>
        <v/>
      </c>
      <c r="AV70" s="4">
        <f>IF(AV71&lt;&gt;""," -R","")</f>
        <v/>
      </c>
      <c r="AX70" s="4">
        <f>IF(AX71&lt;&gt;""," -R","")</f>
        <v/>
      </c>
      <c r="AZ70" s="4">
        <f>IF(AZ71&lt;&gt;""," -R","")</f>
        <v/>
      </c>
      <c r="BB70" s="4">
        <f>IF(BB71&lt;&gt;""," -R","")</f>
        <v/>
      </c>
      <c r="BD70" s="4">
        <f>IF(BD71&lt;&gt;""," -R","")</f>
        <v/>
      </c>
      <c r="BF70" s="4">
        <f>IF(BF71&lt;&gt;""," -R","")</f>
        <v/>
      </c>
      <c r="BH70" s="4">
        <f>IF(BH71&lt;&gt;""," -R","")</f>
        <v/>
      </c>
      <c r="BJ70" s="4">
        <f>IF(BJ71&lt;&gt;""," -R","")</f>
        <v/>
      </c>
    </row>
    <row r="71">
      <c r="M71" s="4" t="n">
        <v>1.31</v>
      </c>
      <c r="N71" s="4">
        <f>IFERROR(VLOOKUP(M71,'CRUCE RIESGOS'!$C$8:$D$40,2,FALSE),"")</f>
        <v/>
      </c>
      <c r="O71" s="4" t="n">
        <v>2.31000000000001</v>
      </c>
      <c r="P71" s="4">
        <f>IFERROR(VLOOKUP(O71,'CRUCE RIESGOS'!$C$8:$D$40,2,FALSE),"")</f>
        <v/>
      </c>
      <c r="Q71" s="4" t="n">
        <v>3.31000000000002</v>
      </c>
      <c r="R71" s="4">
        <f>IFERROR(VLOOKUP(Q71,'CRUCE RIESGOS'!$C$8:$D$40,2,FALSE),"")</f>
        <v/>
      </c>
      <c r="S71" s="4" t="n">
        <v>4.31000000000003</v>
      </c>
      <c r="T71" s="4">
        <f>IFERROR(VLOOKUP(S71,'CRUCE RIESGOS'!$C$8:$D$40,2,FALSE),"")</f>
        <v/>
      </c>
      <c r="U71" s="4" t="n">
        <v>5.31000000000004</v>
      </c>
      <c r="V71" s="4">
        <f>IFERROR(VLOOKUP(U71,'CRUCE RIESGOS'!$C$8:$D$40,2,FALSE),"")</f>
        <v/>
      </c>
      <c r="W71" s="4" t="n">
        <v>6.31000000000005</v>
      </c>
      <c r="X71" s="4">
        <f>IFERROR(VLOOKUP(W71,'CRUCE RIESGOS'!$C$8:$D$40,2,FALSE),"")</f>
        <v/>
      </c>
      <c r="Y71" s="4" t="n">
        <v>7.31000000000006</v>
      </c>
      <c r="Z71" s="4">
        <f>IFERROR(VLOOKUP(Y71,'CRUCE RIESGOS'!$C$8:$D$40,2,FALSE),"")</f>
        <v/>
      </c>
      <c r="AA71" s="4" t="n">
        <v>8.31000000000007</v>
      </c>
      <c r="AB71" s="4">
        <f>IFERROR(VLOOKUP(AA71,'CRUCE RIESGOS'!$C$8:$D$40,2,FALSE),"")</f>
        <v/>
      </c>
      <c r="AC71" s="4" t="n">
        <v>9.31000000000008</v>
      </c>
      <c r="AD71" s="4">
        <f>IFERROR(VLOOKUP(AC71,'CRUCE RIESGOS'!$C$8:$D$40,2,FALSE),"")</f>
        <v/>
      </c>
      <c r="AE71" s="4" t="n">
        <v>10.3100000000001</v>
      </c>
      <c r="AF71" s="4">
        <f>IFERROR(VLOOKUP(AE71,'CRUCE RIESGOS'!$C$8:$D$40,2,FALSE),"")</f>
        <v/>
      </c>
      <c r="AG71" s="4" t="n">
        <v>11.3100000000001</v>
      </c>
      <c r="AH71" s="4">
        <f>IFERROR(VLOOKUP(AG71,'CRUCE RIESGOS'!$C$8:$D$40,2,FALSE),"")</f>
        <v/>
      </c>
      <c r="AI71" s="4" t="n">
        <v>12.3100000000001</v>
      </c>
      <c r="AJ71" s="4">
        <f>IFERROR(VLOOKUP(AI71,'CRUCE RIESGOS'!$C$8:$D$40,2,FALSE),"")</f>
        <v/>
      </c>
      <c r="AK71" s="4" t="n">
        <v>13.3100000000001</v>
      </c>
      <c r="AL71" s="4">
        <f>IFERROR(VLOOKUP(AK71,'CRUCE RIESGOS'!$C$8:$D$40,2,FALSE),"")</f>
        <v/>
      </c>
      <c r="AM71" s="4" t="n">
        <v>14.3100000000001</v>
      </c>
      <c r="AN71" s="4">
        <f>IFERROR(VLOOKUP(AM71,'CRUCE RIESGOS'!$C$8:$D$40,2,FALSE),"")</f>
        <v/>
      </c>
      <c r="AO71" s="4" t="n">
        <v>15.3100000000001</v>
      </c>
      <c r="AP71" s="4">
        <f>IFERROR(VLOOKUP(AO71,'CRUCE RIESGOS'!$C$8:$D$40,2,FALSE),"")</f>
        <v/>
      </c>
      <c r="AQ71" s="4" t="n">
        <v>16.3100000000001</v>
      </c>
      <c r="AR71" s="4">
        <f>IFERROR(VLOOKUP(AQ71,'CRUCE RIESGOS'!$C$8:$D$40,2,FALSE),"")</f>
        <v/>
      </c>
      <c r="AS71" s="4" t="n">
        <v>17.3100000000002</v>
      </c>
      <c r="AT71" s="4">
        <f>IFERROR(VLOOKUP(AS71,'CRUCE RIESGOS'!$C$8:$D$40,2,FALSE),"")</f>
        <v/>
      </c>
      <c r="AU71" s="4" t="n">
        <v>18.3100000000002</v>
      </c>
      <c r="AV71" s="4">
        <f>IFERROR(VLOOKUP(AU71,'CRUCE RIESGOS'!$C$8:$D$40,2,FALSE),"")</f>
        <v/>
      </c>
      <c r="AW71" s="4" t="n">
        <v>19.3100000000002</v>
      </c>
      <c r="AX71" s="4">
        <f>IFERROR(VLOOKUP(AW71,'CRUCE RIESGOS'!$C$8:$D$40,2,FALSE),"")</f>
        <v/>
      </c>
      <c r="AY71" s="4" t="n">
        <v>20.3100000000002</v>
      </c>
      <c r="AZ71" s="4">
        <f>IFERROR(VLOOKUP(AY71,'CRUCE RIESGOS'!$C$8:$D$40,2,FALSE),"")</f>
        <v/>
      </c>
      <c r="BA71" s="4" t="n">
        <v>21.3100000000002</v>
      </c>
      <c r="BB71" s="4">
        <f>IFERROR(VLOOKUP(BA71,'CRUCE RIESGOS'!$C$8:$D$40,2,FALSE),"")</f>
        <v/>
      </c>
      <c r="BC71" s="4" t="n">
        <v>22.3100000000002</v>
      </c>
      <c r="BD71" s="4">
        <f>IFERROR(VLOOKUP(BC71,'CRUCE RIESGOS'!$C$8:$D$40,2,FALSE),"")</f>
        <v/>
      </c>
      <c r="BE71" s="4" t="n">
        <v>23.3100000000002</v>
      </c>
      <c r="BF71" s="4">
        <f>IFERROR(VLOOKUP(BE71,'CRUCE RIESGOS'!$C$8:$D$40,2,FALSE),"")</f>
        <v/>
      </c>
      <c r="BG71" s="4" t="n">
        <v>24.3100000000002</v>
      </c>
      <c r="BH71" s="4">
        <f>IFERROR(VLOOKUP(BG71,'CRUCE RIESGOS'!$C$8:$D$40,2,FALSE),"")</f>
        <v/>
      </c>
      <c r="BI71" s="4" t="n">
        <v>25.3100000000002</v>
      </c>
      <c r="BJ71" s="4">
        <f>IFERROR(VLOOKUP(BI71,'CRUCE RIESGOS'!$C$8:$D$40,2,FALSE),"")</f>
        <v/>
      </c>
    </row>
    <row r="72">
      <c r="N72" s="4">
        <f>IF(N73&lt;&gt;""," -R","")</f>
        <v/>
      </c>
      <c r="P72" s="4">
        <f>IF(P73&lt;&gt;""," -R","")</f>
        <v/>
      </c>
      <c r="R72" s="4">
        <f>IF(R73&lt;&gt;""," -R","")</f>
        <v/>
      </c>
      <c r="T72" s="4">
        <f>IF(T73&lt;&gt;""," -R","")</f>
        <v/>
      </c>
      <c r="V72" s="4">
        <f>IF(V73&lt;&gt;""," -R","")</f>
        <v/>
      </c>
      <c r="X72" s="4">
        <f>IF(X73&lt;&gt;""," -R","")</f>
        <v/>
      </c>
      <c r="Z72" s="4">
        <f>IF(Z73&lt;&gt;""," -R","")</f>
        <v/>
      </c>
      <c r="AB72" s="4">
        <f>IF(AB73&lt;&gt;""," -R","")</f>
        <v/>
      </c>
      <c r="AD72" s="4">
        <f>IF(AD73&lt;&gt;""," -R","")</f>
        <v/>
      </c>
      <c r="AF72" s="4">
        <f>IF(AF73&lt;&gt;""," -R","")</f>
        <v/>
      </c>
      <c r="AH72" s="4">
        <f>IF(AH73&lt;&gt;""," -R","")</f>
        <v/>
      </c>
      <c r="AJ72" s="4">
        <f>IF(AJ73&lt;&gt;""," -R","")</f>
        <v/>
      </c>
      <c r="AL72" s="4">
        <f>IF(AL73&lt;&gt;""," -R","")</f>
        <v/>
      </c>
      <c r="AN72" s="4">
        <f>IF(AN73&lt;&gt;""," -R","")</f>
        <v/>
      </c>
      <c r="AP72" s="4">
        <f>IF(AP73&lt;&gt;""," -R","")</f>
        <v/>
      </c>
      <c r="AR72" s="4">
        <f>IF(AR73&lt;&gt;""," -R","")</f>
        <v/>
      </c>
      <c r="AT72" s="4">
        <f>IF(AT73&lt;&gt;""," -R","")</f>
        <v/>
      </c>
      <c r="AV72" s="4">
        <f>IF(AV73&lt;&gt;""," -R","")</f>
        <v/>
      </c>
      <c r="AX72" s="4">
        <f>IF(AX73&lt;&gt;""," -R","")</f>
        <v/>
      </c>
      <c r="AZ72" s="4">
        <f>IF(AZ73&lt;&gt;""," -R","")</f>
        <v/>
      </c>
      <c r="BB72" s="4">
        <f>IF(BB73&lt;&gt;""," -R","")</f>
        <v/>
      </c>
      <c r="BD72" s="4">
        <f>IF(BD73&lt;&gt;""," -R","")</f>
        <v/>
      </c>
      <c r="BF72" s="4">
        <f>IF(BF73&lt;&gt;""," -R","")</f>
        <v/>
      </c>
      <c r="BH72" s="4">
        <f>IF(BH73&lt;&gt;""," -R","")</f>
        <v/>
      </c>
      <c r="BJ72" s="4">
        <f>IF(BJ73&lt;&gt;""," -R","")</f>
        <v/>
      </c>
    </row>
    <row r="73">
      <c r="M73" s="4" t="n">
        <v>1.32</v>
      </c>
      <c r="N73" s="4">
        <f>IFERROR(VLOOKUP(M73,'CRUCE RIESGOS'!$C$8:$D$40,2,FALSE),"")</f>
        <v/>
      </c>
      <c r="O73" s="4" t="n">
        <v>2.32000000000001</v>
      </c>
      <c r="P73" s="4">
        <f>IFERROR(VLOOKUP(O73,'CRUCE RIESGOS'!$C$8:$D$40,2,FALSE),"")</f>
        <v/>
      </c>
      <c r="Q73" s="4" t="n">
        <v>3.32000000000002</v>
      </c>
      <c r="R73" s="4">
        <f>IFERROR(VLOOKUP(Q73,'CRUCE RIESGOS'!$C$8:$D$40,2,FALSE),"")</f>
        <v/>
      </c>
      <c r="S73" s="4" t="n">
        <v>4.32000000000003</v>
      </c>
      <c r="T73" s="4">
        <f>IFERROR(VLOOKUP(S73,'CRUCE RIESGOS'!$C$8:$D$40,2,FALSE),"")</f>
        <v/>
      </c>
      <c r="U73" s="4" t="n">
        <v>5.32000000000004</v>
      </c>
      <c r="V73" s="4">
        <f>IFERROR(VLOOKUP(U73,'CRUCE RIESGOS'!$C$8:$D$40,2,FALSE),"")</f>
        <v/>
      </c>
      <c r="W73" s="4" t="n">
        <v>6.32000000000005</v>
      </c>
      <c r="X73" s="4">
        <f>IFERROR(VLOOKUP(W73,'CRUCE RIESGOS'!$C$8:$D$40,2,FALSE),"")</f>
        <v/>
      </c>
      <c r="Y73" s="4" t="n">
        <v>7.32000000000006</v>
      </c>
      <c r="Z73" s="4">
        <f>IFERROR(VLOOKUP(Y73,'CRUCE RIESGOS'!$C$8:$D$40,2,FALSE),"")</f>
        <v/>
      </c>
      <c r="AA73" s="4" t="n">
        <v>8.32000000000007</v>
      </c>
      <c r="AB73" s="4">
        <f>IFERROR(VLOOKUP(AA73,'CRUCE RIESGOS'!$C$8:$D$40,2,FALSE),"")</f>
        <v/>
      </c>
      <c r="AC73" s="4" t="n">
        <v>9.32000000000008</v>
      </c>
      <c r="AD73" s="4">
        <f>IFERROR(VLOOKUP(AC73,'CRUCE RIESGOS'!$C$8:$D$40,2,FALSE),"")</f>
        <v/>
      </c>
      <c r="AE73" s="4" t="n">
        <v>10.3200000000001</v>
      </c>
      <c r="AF73" s="4">
        <f>IFERROR(VLOOKUP(AE73,'CRUCE RIESGOS'!$C$8:$D$40,2,FALSE),"")</f>
        <v/>
      </c>
      <c r="AG73" s="4" t="n">
        <v>11.3200000000001</v>
      </c>
      <c r="AH73" s="4">
        <f>IFERROR(VLOOKUP(AG73,'CRUCE RIESGOS'!$C$8:$D$40,2,FALSE),"")</f>
        <v/>
      </c>
      <c r="AI73" s="4" t="n">
        <v>12.3200000000001</v>
      </c>
      <c r="AJ73" s="4">
        <f>IFERROR(VLOOKUP(AI73,'CRUCE RIESGOS'!$C$8:$D$40,2,FALSE),"")</f>
        <v/>
      </c>
      <c r="AK73" s="4" t="n">
        <v>13.3200000000001</v>
      </c>
      <c r="AL73" s="4">
        <f>IFERROR(VLOOKUP(AK73,'CRUCE RIESGOS'!$C$8:$D$40,2,FALSE),"")</f>
        <v/>
      </c>
      <c r="AM73" s="4" t="n">
        <v>14.3200000000001</v>
      </c>
      <c r="AN73" s="4">
        <f>IFERROR(VLOOKUP(AM73,'CRUCE RIESGOS'!$C$8:$D$40,2,FALSE),"")</f>
        <v/>
      </c>
      <c r="AO73" s="4" t="n">
        <v>15.3200000000001</v>
      </c>
      <c r="AP73" s="4">
        <f>IFERROR(VLOOKUP(AO73,'CRUCE RIESGOS'!$C$8:$D$40,2,FALSE),"")</f>
        <v/>
      </c>
      <c r="AQ73" s="4" t="n">
        <v>16.3200000000001</v>
      </c>
      <c r="AR73" s="4">
        <f>IFERROR(VLOOKUP(AQ73,'CRUCE RIESGOS'!$C$8:$D$40,2,FALSE),"")</f>
        <v/>
      </c>
      <c r="AS73" s="4" t="n">
        <v>17.3200000000002</v>
      </c>
      <c r="AT73" s="4">
        <f>IFERROR(VLOOKUP(AS73,'CRUCE RIESGOS'!$C$8:$D$40,2,FALSE),"")</f>
        <v/>
      </c>
      <c r="AU73" s="4" t="n">
        <v>18.3200000000002</v>
      </c>
      <c r="AV73" s="4">
        <f>IFERROR(VLOOKUP(AU73,'CRUCE RIESGOS'!$C$8:$D$40,2,FALSE),"")</f>
        <v/>
      </c>
      <c r="AW73" s="4" t="n">
        <v>19.3200000000002</v>
      </c>
      <c r="AX73" s="4">
        <f>IFERROR(VLOOKUP(AW73,'CRUCE RIESGOS'!$C$8:$D$40,2,FALSE),"")</f>
        <v/>
      </c>
      <c r="AY73" s="4" t="n">
        <v>20.3200000000002</v>
      </c>
      <c r="AZ73" s="4">
        <f>IFERROR(VLOOKUP(AY73,'CRUCE RIESGOS'!$C$8:$D$40,2,FALSE),"")</f>
        <v/>
      </c>
      <c r="BA73" s="4" t="n">
        <v>21.3200000000002</v>
      </c>
      <c r="BB73" s="4">
        <f>IFERROR(VLOOKUP(BA73,'CRUCE RIESGOS'!$C$8:$D$40,2,FALSE),"")</f>
        <v/>
      </c>
      <c r="BC73" s="4" t="n">
        <v>22.3200000000002</v>
      </c>
      <c r="BD73" s="4">
        <f>IFERROR(VLOOKUP(BC73,'CRUCE RIESGOS'!$C$8:$D$40,2,FALSE),"")</f>
        <v/>
      </c>
      <c r="BE73" s="4" t="n">
        <v>23.3200000000002</v>
      </c>
      <c r="BF73" s="4">
        <f>IFERROR(VLOOKUP(BE73,'CRUCE RIESGOS'!$C$8:$D$40,2,FALSE),"")</f>
        <v/>
      </c>
      <c r="BG73" s="4" t="n">
        <v>24.3200000000002</v>
      </c>
      <c r="BH73" s="4">
        <f>IFERROR(VLOOKUP(BG73,'CRUCE RIESGOS'!$C$8:$D$40,2,FALSE),"")</f>
        <v/>
      </c>
      <c r="BI73" s="4" t="n">
        <v>25.3200000000002</v>
      </c>
      <c r="BJ73" s="4">
        <f>IFERROR(VLOOKUP(BI73,'CRUCE RIESGOS'!$C$8:$D$40,2,FALSE),"")</f>
        <v/>
      </c>
    </row>
    <row r="74">
      <c r="N74" s="4">
        <f>IF(N75&lt;&gt;""," -R","")</f>
        <v/>
      </c>
      <c r="P74" s="4">
        <f>IF(P75&lt;&gt;""," -R","")</f>
        <v/>
      </c>
      <c r="R74" s="4">
        <f>IF(R75&lt;&gt;""," -R","")</f>
        <v/>
      </c>
      <c r="T74" s="4">
        <f>IF(T75&lt;&gt;""," -R","")</f>
        <v/>
      </c>
      <c r="V74" s="4">
        <f>IF(V75&lt;&gt;""," -R","")</f>
        <v/>
      </c>
      <c r="X74" s="4">
        <f>IF(X75&lt;&gt;""," -R","")</f>
        <v/>
      </c>
      <c r="Z74" s="4">
        <f>IF(Z75&lt;&gt;""," -R","")</f>
        <v/>
      </c>
      <c r="AB74" s="4">
        <f>IF(AB75&lt;&gt;""," -R","")</f>
        <v/>
      </c>
      <c r="AD74" s="4">
        <f>IF(AD75&lt;&gt;""," -R","")</f>
        <v/>
      </c>
      <c r="AF74" s="4">
        <f>IF(AF75&lt;&gt;""," -R","")</f>
        <v/>
      </c>
      <c r="AH74" s="4">
        <f>IF(AH75&lt;&gt;""," -R","")</f>
        <v/>
      </c>
      <c r="AJ74" s="4">
        <f>IF(AJ75&lt;&gt;""," -R","")</f>
        <v/>
      </c>
      <c r="AL74" s="4">
        <f>IF(AL75&lt;&gt;""," -R","")</f>
        <v/>
      </c>
      <c r="AN74" s="4">
        <f>IF(AN75&lt;&gt;""," -R","")</f>
        <v/>
      </c>
      <c r="AP74" s="4">
        <f>IF(AP75&lt;&gt;""," -R","")</f>
        <v/>
      </c>
      <c r="AR74" s="4">
        <f>IF(AR75&lt;&gt;""," -R","")</f>
        <v/>
      </c>
      <c r="AT74" s="4">
        <f>IF(AT75&lt;&gt;""," -R","")</f>
        <v/>
      </c>
      <c r="AV74" s="4">
        <f>IF(AV75&lt;&gt;""," -R","")</f>
        <v/>
      </c>
      <c r="AX74" s="4">
        <f>IF(AX75&lt;&gt;""," -R","")</f>
        <v/>
      </c>
      <c r="AZ74" s="4">
        <f>IF(AZ75&lt;&gt;""," -R","")</f>
        <v/>
      </c>
      <c r="BB74" s="4">
        <f>IF(BB75&lt;&gt;""," -R","")</f>
        <v/>
      </c>
      <c r="BD74" s="4">
        <f>IF(BD75&lt;&gt;""," -R","")</f>
        <v/>
      </c>
      <c r="BF74" s="4">
        <f>IF(BF75&lt;&gt;""," -R","")</f>
        <v/>
      </c>
      <c r="BH74" s="4">
        <f>IF(BH75&lt;&gt;""," -R","")</f>
        <v/>
      </c>
      <c r="BJ74" s="4">
        <f>IF(BJ75&lt;&gt;""," -R","")</f>
        <v/>
      </c>
    </row>
    <row r="75">
      <c r="M75" s="4" t="n">
        <v>1.33</v>
      </c>
      <c r="N75" s="4">
        <f>IFERROR(VLOOKUP(M75,'CRUCE RIESGOS'!$C$8:$D$40,2,FALSE),"")</f>
        <v/>
      </c>
      <c r="O75" s="4" t="n">
        <v>2.33000000000001</v>
      </c>
      <c r="P75" s="4">
        <f>IFERROR(VLOOKUP(O75,'CRUCE RIESGOS'!$C$8:$D$40,2,FALSE),"")</f>
        <v/>
      </c>
      <c r="Q75" s="4" t="n">
        <v>3.33000000000002</v>
      </c>
      <c r="R75" s="4">
        <f>IFERROR(VLOOKUP(Q75,'CRUCE RIESGOS'!$C$8:$D$40,2,FALSE),"")</f>
        <v/>
      </c>
      <c r="S75" s="4" t="n">
        <v>4.33000000000003</v>
      </c>
      <c r="T75" s="4">
        <f>IFERROR(VLOOKUP(S75,'CRUCE RIESGOS'!$C$8:$D$40,2,FALSE),"")</f>
        <v/>
      </c>
      <c r="U75" s="4" t="n">
        <v>5.33000000000004</v>
      </c>
      <c r="V75" s="4">
        <f>IFERROR(VLOOKUP(U75,'CRUCE RIESGOS'!$C$8:$D$40,2,FALSE),"")</f>
        <v/>
      </c>
      <c r="W75" s="4" t="n">
        <v>6.33000000000005</v>
      </c>
      <c r="X75" s="4">
        <f>IFERROR(VLOOKUP(W75,'CRUCE RIESGOS'!$C$8:$D$40,2,FALSE),"")</f>
        <v/>
      </c>
      <c r="Y75" s="4" t="n">
        <v>7.33000000000006</v>
      </c>
      <c r="Z75" s="4">
        <f>IFERROR(VLOOKUP(Y75,'CRUCE RIESGOS'!$C$8:$D$40,2,FALSE),"")</f>
        <v/>
      </c>
      <c r="AA75" s="4" t="n">
        <v>8.330000000000069</v>
      </c>
      <c r="AB75" s="4">
        <f>IFERROR(VLOOKUP(AA75,'CRUCE RIESGOS'!$C$8:$D$40,2,FALSE),"")</f>
        <v/>
      </c>
      <c r="AC75" s="4" t="n">
        <v>9.33000000000008</v>
      </c>
      <c r="AD75" s="4">
        <f>IFERROR(VLOOKUP(AC75,'CRUCE RIESGOS'!$C$8:$D$40,2,FALSE),"")</f>
        <v/>
      </c>
      <c r="AE75" s="4" t="n">
        <v>10.3300000000001</v>
      </c>
      <c r="AF75" s="4">
        <f>IFERROR(VLOOKUP(AE75,'CRUCE RIESGOS'!$C$8:$D$40,2,FALSE),"")</f>
        <v/>
      </c>
      <c r="AG75" s="4" t="n">
        <v>11.3300000000001</v>
      </c>
      <c r="AH75" s="4">
        <f>IFERROR(VLOOKUP(AG75,'CRUCE RIESGOS'!$C$8:$D$40,2,FALSE),"")</f>
        <v/>
      </c>
      <c r="AI75" s="4" t="n">
        <v>12.3300000000001</v>
      </c>
      <c r="AJ75" s="4">
        <f>IFERROR(VLOOKUP(AI75,'CRUCE RIESGOS'!$C$8:$D$40,2,FALSE),"")</f>
        <v/>
      </c>
      <c r="AK75" s="4" t="n">
        <v>13.3300000000001</v>
      </c>
      <c r="AL75" s="4">
        <f>IFERROR(VLOOKUP(AK75,'CRUCE RIESGOS'!$C$8:$D$40,2,FALSE),"")</f>
        <v/>
      </c>
      <c r="AM75" s="4" t="n">
        <v>14.3300000000001</v>
      </c>
      <c r="AN75" s="4">
        <f>IFERROR(VLOOKUP(AM75,'CRUCE RIESGOS'!$C$8:$D$40,2,FALSE),"")</f>
        <v/>
      </c>
      <c r="AO75" s="4" t="n">
        <v>15.3300000000001</v>
      </c>
      <c r="AP75" s="4">
        <f>IFERROR(VLOOKUP(AO75,'CRUCE RIESGOS'!$C$8:$D$40,2,FALSE),"")</f>
        <v/>
      </c>
      <c r="AQ75" s="4" t="n">
        <v>16.3300000000001</v>
      </c>
      <c r="AR75" s="4">
        <f>IFERROR(VLOOKUP(AQ75,'CRUCE RIESGOS'!$C$8:$D$40,2,FALSE),"")</f>
        <v/>
      </c>
      <c r="AS75" s="4" t="n">
        <v>17.3300000000002</v>
      </c>
      <c r="AT75" s="4">
        <f>IFERROR(VLOOKUP(AS75,'CRUCE RIESGOS'!$C$8:$D$40,2,FALSE),"")</f>
        <v/>
      </c>
      <c r="AU75" s="4" t="n">
        <v>18.3300000000002</v>
      </c>
      <c r="AV75" s="4">
        <f>IFERROR(VLOOKUP(AU75,'CRUCE RIESGOS'!$C$8:$D$40,2,FALSE),"")</f>
        <v/>
      </c>
      <c r="AW75" s="4" t="n">
        <v>19.3300000000002</v>
      </c>
      <c r="AX75" s="4">
        <f>IFERROR(VLOOKUP(AW75,'CRUCE RIESGOS'!$C$8:$D$40,2,FALSE),"")</f>
        <v/>
      </c>
      <c r="AY75" s="4" t="n">
        <v>20.3300000000002</v>
      </c>
      <c r="AZ75" s="4">
        <f>IFERROR(VLOOKUP(AY75,'CRUCE RIESGOS'!$C$8:$D$40,2,FALSE),"")</f>
        <v/>
      </c>
      <c r="BA75" s="4" t="n">
        <v>21.3300000000002</v>
      </c>
      <c r="BB75" s="4">
        <f>IFERROR(VLOOKUP(BA75,'CRUCE RIESGOS'!$C$8:$D$40,2,FALSE),"")</f>
        <v/>
      </c>
      <c r="BC75" s="4" t="n">
        <v>22.3300000000002</v>
      </c>
      <c r="BD75" s="4">
        <f>IFERROR(VLOOKUP(BC75,'CRUCE RIESGOS'!$C$8:$D$40,2,FALSE),"")</f>
        <v/>
      </c>
      <c r="BE75" s="4" t="n">
        <v>23.3300000000002</v>
      </c>
      <c r="BF75" s="4">
        <f>IFERROR(VLOOKUP(BE75,'CRUCE RIESGOS'!$C$8:$D$40,2,FALSE),"")</f>
        <v/>
      </c>
      <c r="BG75" s="4" t="n">
        <v>24.3300000000002</v>
      </c>
      <c r="BH75" s="4">
        <f>IFERROR(VLOOKUP(BG75,'CRUCE RIESGOS'!$C$8:$D$40,2,FALSE),"")</f>
        <v/>
      </c>
      <c r="BI75" s="4" t="n">
        <v>25.3300000000002</v>
      </c>
      <c r="BJ75" s="4">
        <f>IFERROR(VLOOKUP(BI75,'CRUCE RIESGOS'!$C$8:$D$40,2,FALSE),"")</f>
        <v/>
      </c>
    </row>
    <row r="76">
      <c r="N76" s="4">
        <f>IF(N77&lt;&gt;""," -R","")</f>
        <v/>
      </c>
      <c r="P76" s="4">
        <f>IF(P77&lt;&gt;""," -R","")</f>
        <v/>
      </c>
      <c r="R76" s="4">
        <f>IF(R77&lt;&gt;""," -R","")</f>
        <v/>
      </c>
      <c r="T76" s="4">
        <f>IF(T77&lt;&gt;""," -R","")</f>
        <v/>
      </c>
      <c r="V76" s="4">
        <f>IF(V77&lt;&gt;""," -R","")</f>
        <v/>
      </c>
      <c r="X76" s="4">
        <f>IF(X77&lt;&gt;""," -R","")</f>
        <v/>
      </c>
      <c r="Z76" s="4">
        <f>IF(Z77&lt;&gt;""," -R","")</f>
        <v/>
      </c>
      <c r="AB76" s="4">
        <f>IF(AB77&lt;&gt;""," -R","")</f>
        <v/>
      </c>
      <c r="AD76" s="4">
        <f>IF(AD77&lt;&gt;""," -R","")</f>
        <v/>
      </c>
      <c r="AF76" s="4">
        <f>IF(AF77&lt;&gt;""," -R","")</f>
        <v/>
      </c>
      <c r="AH76" s="4">
        <f>IF(AH77&lt;&gt;""," -R","")</f>
        <v/>
      </c>
      <c r="AJ76" s="4">
        <f>IF(AJ77&lt;&gt;""," -R","")</f>
        <v/>
      </c>
      <c r="AL76" s="4">
        <f>IF(AL77&lt;&gt;""," -R","")</f>
        <v/>
      </c>
      <c r="AN76" s="4">
        <f>IF(AN77&lt;&gt;""," -R","")</f>
        <v/>
      </c>
      <c r="AP76" s="4">
        <f>IF(AP77&lt;&gt;""," -R","")</f>
        <v/>
      </c>
      <c r="AR76" s="4">
        <f>IF(AR77&lt;&gt;""," -R","")</f>
        <v/>
      </c>
      <c r="AT76" s="4">
        <f>IF(AT77&lt;&gt;""," -R","")</f>
        <v/>
      </c>
      <c r="AV76" s="4">
        <f>IF(AV77&lt;&gt;""," -R","")</f>
        <v/>
      </c>
      <c r="AX76" s="4">
        <f>IF(AX77&lt;&gt;""," -R","")</f>
        <v/>
      </c>
      <c r="AZ76" s="4">
        <f>IF(AZ77&lt;&gt;""," -R","")</f>
        <v/>
      </c>
      <c r="BB76" s="4">
        <f>IF(BB77&lt;&gt;""," -R","")</f>
        <v/>
      </c>
      <c r="BD76" s="4">
        <f>IF(BD77&lt;&gt;""," -R","")</f>
        <v/>
      </c>
      <c r="BF76" s="4">
        <f>IF(BF77&lt;&gt;""," -R","")</f>
        <v/>
      </c>
      <c r="BH76" s="4">
        <f>IF(BH77&lt;&gt;""," -R","")</f>
        <v/>
      </c>
      <c r="BJ76" s="4">
        <f>IF(BJ77&lt;&gt;""," -R","")</f>
        <v/>
      </c>
    </row>
    <row r="77">
      <c r="M77" s="4" t="n">
        <v>1.34</v>
      </c>
      <c r="N77" s="4">
        <f>IFERROR(VLOOKUP(M77,'CRUCE RIESGOS'!$C$8:$D$40,2,FALSE),"")</f>
        <v/>
      </c>
      <c r="O77" s="4" t="n">
        <v>2.34000000000001</v>
      </c>
      <c r="P77" s="4">
        <f>IFERROR(VLOOKUP(O77,'CRUCE RIESGOS'!$C$8:$D$40,2,FALSE),"")</f>
        <v/>
      </c>
      <c r="Q77" s="4" t="n">
        <v>3.34000000000002</v>
      </c>
      <c r="R77" s="4">
        <f>IFERROR(VLOOKUP(Q77,'CRUCE RIESGOS'!$C$8:$D$40,2,FALSE),"")</f>
        <v/>
      </c>
      <c r="S77" s="4" t="n">
        <v>4.34000000000003</v>
      </c>
      <c r="T77" s="4">
        <f>IFERROR(VLOOKUP(S77,'CRUCE RIESGOS'!$C$8:$D$40,2,FALSE),"")</f>
        <v/>
      </c>
      <c r="U77" s="4" t="n">
        <v>5.34000000000004</v>
      </c>
      <c r="V77" s="4">
        <f>IFERROR(VLOOKUP(U77,'CRUCE RIESGOS'!$C$8:$D$40,2,FALSE),"")</f>
        <v/>
      </c>
      <c r="W77" s="4" t="n">
        <v>6.34000000000005</v>
      </c>
      <c r="X77" s="4">
        <f>IFERROR(VLOOKUP(W77,'CRUCE RIESGOS'!$C$8:$D$40,2,FALSE),"")</f>
        <v/>
      </c>
      <c r="Y77" s="4" t="n">
        <v>7.34000000000006</v>
      </c>
      <c r="Z77" s="4">
        <f>IFERROR(VLOOKUP(Y77,'CRUCE RIESGOS'!$C$8:$D$40,2,FALSE),"")</f>
        <v/>
      </c>
      <c r="AA77" s="4" t="n">
        <v>8.340000000000069</v>
      </c>
      <c r="AB77" s="4">
        <f>IFERROR(VLOOKUP(AA77,'CRUCE RIESGOS'!$C$8:$D$40,2,FALSE),"")</f>
        <v/>
      </c>
      <c r="AC77" s="4" t="n">
        <v>9.34000000000008</v>
      </c>
      <c r="AD77" s="4">
        <f>IFERROR(VLOOKUP(AC77,'CRUCE RIESGOS'!$C$8:$D$40,2,FALSE),"")</f>
        <v/>
      </c>
      <c r="AE77" s="4" t="n">
        <v>10.3400000000001</v>
      </c>
      <c r="AF77" s="4">
        <f>IFERROR(VLOOKUP(AE77,'CRUCE RIESGOS'!$C$8:$D$40,2,FALSE),"")</f>
        <v/>
      </c>
      <c r="AG77" s="4" t="n">
        <v>11.3400000000001</v>
      </c>
      <c r="AH77" s="4">
        <f>IFERROR(VLOOKUP(AG77,'CRUCE RIESGOS'!$C$8:$D$40,2,FALSE),"")</f>
        <v/>
      </c>
      <c r="AI77" s="4" t="n">
        <v>12.3400000000001</v>
      </c>
      <c r="AJ77" s="4">
        <f>IFERROR(VLOOKUP(AI77,'CRUCE RIESGOS'!$C$8:$D$40,2,FALSE),"")</f>
        <v/>
      </c>
      <c r="AK77" s="4" t="n">
        <v>13.3400000000001</v>
      </c>
      <c r="AL77" s="4">
        <f>IFERROR(VLOOKUP(AK77,'CRUCE RIESGOS'!$C$8:$D$40,2,FALSE),"")</f>
        <v/>
      </c>
      <c r="AM77" s="4" t="n">
        <v>14.3400000000001</v>
      </c>
      <c r="AN77" s="4">
        <f>IFERROR(VLOOKUP(AM77,'CRUCE RIESGOS'!$C$8:$D$40,2,FALSE),"")</f>
        <v/>
      </c>
      <c r="AO77" s="4" t="n">
        <v>15.3400000000001</v>
      </c>
      <c r="AP77" s="4">
        <f>IFERROR(VLOOKUP(AO77,'CRUCE RIESGOS'!$C$8:$D$40,2,FALSE),"")</f>
        <v/>
      </c>
      <c r="AQ77" s="4" t="n">
        <v>16.3400000000001</v>
      </c>
      <c r="AR77" s="4">
        <f>IFERROR(VLOOKUP(AQ77,'CRUCE RIESGOS'!$C$8:$D$40,2,FALSE),"")</f>
        <v/>
      </c>
      <c r="AS77" s="4" t="n">
        <v>17.3400000000002</v>
      </c>
      <c r="AT77" s="4">
        <f>IFERROR(VLOOKUP(AS77,'CRUCE RIESGOS'!$C$8:$D$40,2,FALSE),"")</f>
        <v/>
      </c>
      <c r="AU77" s="4" t="n">
        <v>18.3400000000002</v>
      </c>
      <c r="AV77" s="4">
        <f>IFERROR(VLOOKUP(AU77,'CRUCE RIESGOS'!$C$8:$D$40,2,FALSE),"")</f>
        <v/>
      </c>
      <c r="AW77" s="4" t="n">
        <v>19.3400000000002</v>
      </c>
      <c r="AX77" s="4">
        <f>IFERROR(VLOOKUP(AW77,'CRUCE RIESGOS'!$C$8:$D$40,2,FALSE),"")</f>
        <v/>
      </c>
      <c r="AY77" s="4" t="n">
        <v>20.3400000000002</v>
      </c>
      <c r="AZ77" s="4">
        <f>IFERROR(VLOOKUP(AY77,'CRUCE RIESGOS'!$C$8:$D$40,2,FALSE),"")</f>
        <v/>
      </c>
      <c r="BA77" s="4" t="n">
        <v>21.3400000000002</v>
      </c>
      <c r="BB77" s="4">
        <f>IFERROR(VLOOKUP(BA77,'CRUCE RIESGOS'!$C$8:$D$40,2,FALSE),"")</f>
        <v/>
      </c>
      <c r="BC77" s="4" t="n">
        <v>22.3400000000002</v>
      </c>
      <c r="BD77" s="4">
        <f>IFERROR(VLOOKUP(BC77,'CRUCE RIESGOS'!$C$8:$D$40,2,FALSE),"")</f>
        <v/>
      </c>
      <c r="BE77" s="4" t="n">
        <v>23.3400000000002</v>
      </c>
      <c r="BF77" s="4">
        <f>IFERROR(VLOOKUP(BE77,'CRUCE RIESGOS'!$C$8:$D$40,2,FALSE),"")</f>
        <v/>
      </c>
      <c r="BG77" s="4" t="n">
        <v>24.3400000000002</v>
      </c>
      <c r="BH77" s="4">
        <f>IFERROR(VLOOKUP(BG77,'CRUCE RIESGOS'!$C$8:$D$40,2,FALSE),"")</f>
        <v/>
      </c>
      <c r="BI77" s="4" t="n">
        <v>25.3400000000002</v>
      </c>
      <c r="BJ77" s="4">
        <f>IFERROR(VLOOKUP(BI77,'CRUCE RIESGOS'!$C$8:$D$40,2,FALSE),"")</f>
        <v/>
      </c>
    </row>
    <row r="78">
      <c r="N78" s="4">
        <f>IF(N79&lt;&gt;""," -R","")</f>
        <v/>
      </c>
      <c r="P78" s="4">
        <f>IF(P79&lt;&gt;""," -R","")</f>
        <v/>
      </c>
      <c r="R78" s="4">
        <f>IF(R79&lt;&gt;""," -R","")</f>
        <v/>
      </c>
      <c r="T78" s="4">
        <f>IF(T79&lt;&gt;""," -R","")</f>
        <v/>
      </c>
      <c r="V78" s="4">
        <f>IF(V79&lt;&gt;""," -R","")</f>
        <v/>
      </c>
      <c r="X78" s="4">
        <f>IF(X79&lt;&gt;""," -R","")</f>
        <v/>
      </c>
      <c r="Z78" s="4">
        <f>IF(Z79&lt;&gt;""," -R","")</f>
        <v/>
      </c>
      <c r="AB78" s="4">
        <f>IF(AB79&lt;&gt;""," -R","")</f>
        <v/>
      </c>
      <c r="AD78" s="4">
        <f>IF(AD79&lt;&gt;""," -R","")</f>
        <v/>
      </c>
      <c r="AF78" s="4">
        <f>IF(AF79&lt;&gt;""," -R","")</f>
        <v/>
      </c>
      <c r="AH78" s="4">
        <f>IF(AH79&lt;&gt;""," -R","")</f>
        <v/>
      </c>
      <c r="AJ78" s="4">
        <f>IF(AJ79&lt;&gt;""," -R","")</f>
        <v/>
      </c>
      <c r="AL78" s="4">
        <f>IF(AL79&lt;&gt;""," -R","")</f>
        <v/>
      </c>
      <c r="AN78" s="4">
        <f>IF(AN79&lt;&gt;""," -R","")</f>
        <v/>
      </c>
      <c r="AP78" s="4">
        <f>IF(AP79&lt;&gt;""," -R","")</f>
        <v/>
      </c>
      <c r="AR78" s="4">
        <f>IF(AR79&lt;&gt;""," -R","")</f>
        <v/>
      </c>
      <c r="AT78" s="4">
        <f>IF(AT79&lt;&gt;""," -R","")</f>
        <v/>
      </c>
      <c r="AV78" s="4">
        <f>IF(AV79&lt;&gt;""," -R","")</f>
        <v/>
      </c>
      <c r="AX78" s="4">
        <f>IF(AX79&lt;&gt;""," -R","")</f>
        <v/>
      </c>
      <c r="AZ78" s="4">
        <f>IF(AZ79&lt;&gt;""," -R","")</f>
        <v/>
      </c>
      <c r="BB78" s="4">
        <f>IF(BB79&lt;&gt;""," -R","")</f>
        <v/>
      </c>
      <c r="BD78" s="4">
        <f>IF(BD79&lt;&gt;""," -R","")</f>
        <v/>
      </c>
      <c r="BF78" s="4">
        <f>IF(BF79&lt;&gt;""," -R","")</f>
        <v/>
      </c>
      <c r="BH78" s="4">
        <f>IF(BH79&lt;&gt;""," -R","")</f>
        <v/>
      </c>
      <c r="BJ78" s="4">
        <f>IF(BJ79&lt;&gt;""," -R","")</f>
        <v/>
      </c>
    </row>
    <row r="79">
      <c r="M79" s="4" t="n">
        <v>1.35</v>
      </c>
      <c r="N79" s="4">
        <f>IFERROR(VLOOKUP(M79,'CRUCE RIESGOS'!$C$8:$D$40,2,FALSE),"")</f>
        <v/>
      </c>
      <c r="O79" s="4" t="n">
        <v>2.35000000000001</v>
      </c>
      <c r="P79" s="4">
        <f>IFERROR(VLOOKUP(O79,'CRUCE RIESGOS'!$C$8:$D$40,2,FALSE),"")</f>
        <v/>
      </c>
      <c r="Q79" s="4" t="n">
        <v>3.35000000000002</v>
      </c>
      <c r="R79" s="4">
        <f>IFERROR(VLOOKUP(Q79,'CRUCE RIESGOS'!$C$8:$D$40,2,FALSE),"")</f>
        <v/>
      </c>
      <c r="S79" s="4" t="n">
        <v>4.35000000000003</v>
      </c>
      <c r="T79" s="4">
        <f>IFERROR(VLOOKUP(S79,'CRUCE RIESGOS'!$C$8:$D$40,2,FALSE),"")</f>
        <v/>
      </c>
      <c r="U79" s="4" t="n">
        <v>5.35000000000004</v>
      </c>
      <c r="V79" s="4">
        <f>IFERROR(VLOOKUP(U79,'CRUCE RIESGOS'!$C$8:$D$40,2,FALSE),"")</f>
        <v/>
      </c>
      <c r="W79" s="4" t="n">
        <v>6.35000000000005</v>
      </c>
      <c r="X79" s="4">
        <f>IFERROR(VLOOKUP(W79,'CRUCE RIESGOS'!$C$8:$D$40,2,FALSE),"")</f>
        <v/>
      </c>
      <c r="Y79" s="4" t="n">
        <v>7.35000000000006</v>
      </c>
      <c r="Z79" s="4">
        <f>IFERROR(VLOOKUP(Y79,'CRUCE RIESGOS'!$C$8:$D$40,2,FALSE),"")</f>
        <v/>
      </c>
      <c r="AA79" s="4" t="n">
        <v>8.350000000000071</v>
      </c>
      <c r="AB79" s="4">
        <f>IFERROR(VLOOKUP(AA79,'CRUCE RIESGOS'!$C$8:$D$40,2,FALSE),"")</f>
        <v/>
      </c>
      <c r="AC79" s="4" t="n">
        <v>9.35000000000008</v>
      </c>
      <c r="AD79" s="4">
        <f>IFERROR(VLOOKUP(AC79,'CRUCE RIESGOS'!$C$8:$D$40,2,FALSE),"")</f>
        <v/>
      </c>
      <c r="AE79" s="4" t="n">
        <v>10.3500000000001</v>
      </c>
      <c r="AF79" s="4">
        <f>IFERROR(VLOOKUP(AE79,'CRUCE RIESGOS'!$C$8:$D$40,2,FALSE),"")</f>
        <v/>
      </c>
      <c r="AG79" s="4" t="n">
        <v>11.3500000000001</v>
      </c>
      <c r="AH79" s="4">
        <f>IFERROR(VLOOKUP(AG79,'CRUCE RIESGOS'!$C$8:$D$40,2,FALSE),"")</f>
        <v/>
      </c>
      <c r="AI79" s="4" t="n">
        <v>12.3500000000001</v>
      </c>
      <c r="AJ79" s="4">
        <f>IFERROR(VLOOKUP(AI79,'CRUCE RIESGOS'!$C$8:$D$40,2,FALSE),"")</f>
        <v/>
      </c>
      <c r="AK79" s="4" t="n">
        <v>13.3500000000001</v>
      </c>
      <c r="AL79" s="4">
        <f>IFERROR(VLOOKUP(AK79,'CRUCE RIESGOS'!$C$8:$D$40,2,FALSE),"")</f>
        <v/>
      </c>
      <c r="AM79" s="4" t="n">
        <v>14.3500000000001</v>
      </c>
      <c r="AN79" s="4">
        <f>IFERROR(VLOOKUP(AM79,'CRUCE RIESGOS'!$C$8:$D$40,2,FALSE),"")</f>
        <v/>
      </c>
      <c r="AO79" s="4" t="n">
        <v>15.3500000000001</v>
      </c>
      <c r="AP79" s="4">
        <f>IFERROR(VLOOKUP(AO79,'CRUCE RIESGOS'!$C$8:$D$40,2,FALSE),"")</f>
        <v/>
      </c>
      <c r="AQ79" s="4" t="n">
        <v>16.3500000000001</v>
      </c>
      <c r="AR79" s="4">
        <f>IFERROR(VLOOKUP(AQ79,'CRUCE RIESGOS'!$C$8:$D$40,2,FALSE),"")</f>
        <v/>
      </c>
      <c r="AS79" s="4" t="n">
        <v>17.3500000000002</v>
      </c>
      <c r="AT79" s="4">
        <f>IFERROR(VLOOKUP(AS79,'CRUCE RIESGOS'!$C$8:$D$40,2,FALSE),"")</f>
        <v/>
      </c>
      <c r="AU79" s="4" t="n">
        <v>18.3500000000002</v>
      </c>
      <c r="AV79" s="4">
        <f>IFERROR(VLOOKUP(AU79,'CRUCE RIESGOS'!$C$8:$D$40,2,FALSE),"")</f>
        <v/>
      </c>
      <c r="AW79" s="4" t="n">
        <v>19.3500000000002</v>
      </c>
      <c r="AX79" s="4">
        <f>IFERROR(VLOOKUP(AW79,'CRUCE RIESGOS'!$C$8:$D$40,2,FALSE),"")</f>
        <v/>
      </c>
      <c r="AY79" s="4" t="n">
        <v>20.3500000000002</v>
      </c>
      <c r="AZ79" s="4">
        <f>IFERROR(VLOOKUP(AY79,'CRUCE RIESGOS'!$C$8:$D$40,2,FALSE),"")</f>
        <v/>
      </c>
      <c r="BA79" s="4" t="n">
        <v>21.3500000000002</v>
      </c>
      <c r="BB79" s="4">
        <f>IFERROR(VLOOKUP(BA79,'CRUCE RIESGOS'!$C$8:$D$40,2,FALSE),"")</f>
        <v/>
      </c>
      <c r="BC79" s="4" t="n">
        <v>22.3500000000002</v>
      </c>
      <c r="BD79" s="4">
        <f>IFERROR(VLOOKUP(BC79,'CRUCE RIESGOS'!$C$8:$D$40,2,FALSE),"")</f>
        <v/>
      </c>
      <c r="BE79" s="4" t="n">
        <v>23.3500000000002</v>
      </c>
      <c r="BF79" s="4">
        <f>IFERROR(VLOOKUP(BE79,'CRUCE RIESGOS'!$C$8:$D$40,2,FALSE),"")</f>
        <v/>
      </c>
      <c r="BG79" s="4" t="n">
        <v>24.3500000000002</v>
      </c>
      <c r="BH79" s="4">
        <f>IFERROR(VLOOKUP(BG79,'CRUCE RIESGOS'!$C$8:$D$40,2,FALSE),"")</f>
        <v/>
      </c>
      <c r="BI79" s="4" t="n">
        <v>25.3500000000002</v>
      </c>
      <c r="BJ79" s="4">
        <f>IFERROR(VLOOKUP(BI79,'CRUCE RIESGOS'!$C$8:$D$40,2,FALSE),"")</f>
        <v/>
      </c>
    </row>
    <row r="80">
      <c r="N80" s="4">
        <f>IF(N81&lt;&gt;""," -R","")</f>
        <v/>
      </c>
      <c r="P80" s="4">
        <f>IF(P81&lt;&gt;""," -R","")</f>
        <v/>
      </c>
      <c r="R80" s="4">
        <f>IF(R81&lt;&gt;""," -R","")</f>
        <v/>
      </c>
      <c r="T80" s="4">
        <f>IF(T81&lt;&gt;""," -R","")</f>
        <v/>
      </c>
      <c r="V80" s="4">
        <f>IF(V81&lt;&gt;""," -R","")</f>
        <v/>
      </c>
      <c r="X80" s="4">
        <f>IF(X81&lt;&gt;""," -R","")</f>
        <v/>
      </c>
      <c r="Z80" s="4">
        <f>IF(Z81&lt;&gt;""," -R","")</f>
        <v/>
      </c>
      <c r="AB80" s="4">
        <f>IF(AB81&lt;&gt;""," -R","")</f>
        <v/>
      </c>
      <c r="AD80" s="4">
        <f>IF(AD81&lt;&gt;""," -R","")</f>
        <v/>
      </c>
      <c r="AF80" s="4">
        <f>IF(AF81&lt;&gt;""," -R","")</f>
        <v/>
      </c>
      <c r="AH80" s="4">
        <f>IF(AH81&lt;&gt;""," -R","")</f>
        <v/>
      </c>
      <c r="AJ80" s="4">
        <f>IF(AJ81&lt;&gt;""," -R","")</f>
        <v/>
      </c>
      <c r="AL80" s="4">
        <f>IF(AL81&lt;&gt;""," -R","")</f>
        <v/>
      </c>
      <c r="AN80" s="4">
        <f>IF(AN81&lt;&gt;""," -R","")</f>
        <v/>
      </c>
      <c r="AP80" s="4">
        <f>IF(AP81&lt;&gt;""," -R","")</f>
        <v/>
      </c>
      <c r="AR80" s="4">
        <f>IF(AR81&lt;&gt;""," -R","")</f>
        <v/>
      </c>
      <c r="AT80" s="4">
        <f>IF(AT81&lt;&gt;""," -R","")</f>
        <v/>
      </c>
      <c r="AV80" s="4">
        <f>IF(AV81&lt;&gt;""," -R","")</f>
        <v/>
      </c>
      <c r="AX80" s="4">
        <f>IF(AX81&lt;&gt;""," -R","")</f>
        <v/>
      </c>
      <c r="AZ80" s="4">
        <f>IF(AZ81&lt;&gt;""," -R","")</f>
        <v/>
      </c>
      <c r="BB80" s="4">
        <f>IF(BB81&lt;&gt;""," -R","")</f>
        <v/>
      </c>
      <c r="BD80" s="4">
        <f>IF(BD81&lt;&gt;""," -R","")</f>
        <v/>
      </c>
      <c r="BF80" s="4">
        <f>IF(BF81&lt;&gt;""," -R","")</f>
        <v/>
      </c>
      <c r="BH80" s="4">
        <f>IF(BH81&lt;&gt;""," -R","")</f>
        <v/>
      </c>
      <c r="BJ80" s="4">
        <f>IF(BJ81&lt;&gt;""," -R","")</f>
        <v/>
      </c>
    </row>
    <row r="81">
      <c r="M81" s="4" t="n">
        <v>1.36</v>
      </c>
      <c r="N81" s="4">
        <f>IFERROR(VLOOKUP(M81,'CRUCE RIESGOS'!$C$8:$D$40,2,FALSE),"")</f>
        <v/>
      </c>
      <c r="O81" s="4" t="n">
        <v>2.36000000000001</v>
      </c>
      <c r="P81" s="4">
        <f>IFERROR(VLOOKUP(O81,'CRUCE RIESGOS'!$C$8:$D$40,2,FALSE),"")</f>
        <v/>
      </c>
      <c r="Q81" s="4" t="n">
        <v>3.36000000000002</v>
      </c>
      <c r="R81" s="4">
        <f>IFERROR(VLOOKUP(Q81,'CRUCE RIESGOS'!$C$8:$D$40,2,FALSE),"")</f>
        <v/>
      </c>
      <c r="S81" s="4" t="n">
        <v>4.36000000000003</v>
      </c>
      <c r="T81" s="4">
        <f>IFERROR(VLOOKUP(S81,'CRUCE RIESGOS'!$C$8:$D$40,2,FALSE),"")</f>
        <v/>
      </c>
      <c r="U81" s="4" t="n">
        <v>5.36000000000004</v>
      </c>
      <c r="V81" s="4">
        <f>IFERROR(VLOOKUP(U81,'CRUCE RIESGOS'!$C$8:$D$40,2,FALSE),"")</f>
        <v/>
      </c>
      <c r="W81" s="4" t="n">
        <v>6.36000000000005</v>
      </c>
      <c r="X81" s="4">
        <f>IFERROR(VLOOKUP(W81,'CRUCE RIESGOS'!$C$8:$D$40,2,FALSE),"")</f>
        <v/>
      </c>
      <c r="Y81" s="4" t="n">
        <v>7.36000000000006</v>
      </c>
      <c r="Z81" s="4">
        <f>IFERROR(VLOOKUP(Y81,'CRUCE RIESGOS'!$C$8:$D$40,2,FALSE),"")</f>
        <v/>
      </c>
      <c r="AA81" s="4" t="n">
        <v>8.36000000000007</v>
      </c>
      <c r="AB81" s="4">
        <f>IFERROR(VLOOKUP(AA81,'CRUCE RIESGOS'!$C$8:$D$40,2,FALSE),"")</f>
        <v/>
      </c>
      <c r="AC81" s="4" t="n">
        <v>9.360000000000079</v>
      </c>
      <c r="AD81" s="4">
        <f>IFERROR(VLOOKUP(AC81,'CRUCE RIESGOS'!$C$8:$D$40,2,FALSE),"")</f>
        <v/>
      </c>
      <c r="AE81" s="4" t="n">
        <v>10.3600000000001</v>
      </c>
      <c r="AF81" s="4">
        <f>IFERROR(VLOOKUP(AE81,'CRUCE RIESGOS'!$C$8:$D$40,2,FALSE),"")</f>
        <v/>
      </c>
      <c r="AG81" s="4" t="n">
        <v>11.3600000000001</v>
      </c>
      <c r="AH81" s="4">
        <f>IFERROR(VLOOKUP(AG81,'CRUCE RIESGOS'!$C$8:$D$40,2,FALSE),"")</f>
        <v/>
      </c>
      <c r="AI81" s="4" t="n">
        <v>12.3600000000001</v>
      </c>
      <c r="AJ81" s="4">
        <f>IFERROR(VLOOKUP(AI81,'CRUCE RIESGOS'!$C$8:$D$40,2,FALSE),"")</f>
        <v/>
      </c>
      <c r="AK81" s="4" t="n">
        <v>13.3600000000001</v>
      </c>
      <c r="AL81" s="4">
        <f>IFERROR(VLOOKUP(AK81,'CRUCE RIESGOS'!$C$8:$D$40,2,FALSE),"")</f>
        <v/>
      </c>
      <c r="AM81" s="4" t="n">
        <v>14.3600000000001</v>
      </c>
      <c r="AN81" s="4">
        <f>IFERROR(VLOOKUP(AM81,'CRUCE RIESGOS'!$C$8:$D$40,2,FALSE),"")</f>
        <v/>
      </c>
      <c r="AO81" s="4" t="n">
        <v>15.3600000000001</v>
      </c>
      <c r="AP81" s="4">
        <f>IFERROR(VLOOKUP(AO81,'CRUCE RIESGOS'!$C$8:$D$40,2,FALSE),"")</f>
        <v/>
      </c>
      <c r="AQ81" s="4" t="n">
        <v>16.3600000000001</v>
      </c>
      <c r="AR81" s="4">
        <f>IFERROR(VLOOKUP(AQ81,'CRUCE RIESGOS'!$C$8:$D$40,2,FALSE),"")</f>
        <v/>
      </c>
      <c r="AS81" s="4" t="n">
        <v>17.3600000000002</v>
      </c>
      <c r="AT81" s="4">
        <f>IFERROR(VLOOKUP(AS81,'CRUCE RIESGOS'!$C$8:$D$40,2,FALSE),"")</f>
        <v/>
      </c>
      <c r="AU81" s="4" t="n">
        <v>18.3600000000002</v>
      </c>
      <c r="AV81" s="4">
        <f>IFERROR(VLOOKUP(AU81,'CRUCE RIESGOS'!$C$8:$D$40,2,FALSE),"")</f>
        <v/>
      </c>
      <c r="AW81" s="4" t="n">
        <v>19.3600000000002</v>
      </c>
      <c r="AX81" s="4">
        <f>IFERROR(VLOOKUP(AW81,'CRUCE RIESGOS'!$C$8:$D$40,2,FALSE),"")</f>
        <v/>
      </c>
      <c r="AY81" s="4" t="n">
        <v>20.3600000000002</v>
      </c>
      <c r="AZ81" s="4">
        <f>IFERROR(VLOOKUP(AY81,'CRUCE RIESGOS'!$C$8:$D$40,2,FALSE),"")</f>
        <v/>
      </c>
      <c r="BA81" s="4" t="n">
        <v>21.3600000000002</v>
      </c>
      <c r="BB81" s="4">
        <f>IFERROR(VLOOKUP(BA81,'CRUCE RIESGOS'!$C$8:$D$40,2,FALSE),"")</f>
        <v/>
      </c>
      <c r="BC81" s="4" t="n">
        <v>22.3600000000002</v>
      </c>
      <c r="BD81" s="4">
        <f>IFERROR(VLOOKUP(BC81,'CRUCE RIESGOS'!$C$8:$D$40,2,FALSE),"")</f>
        <v/>
      </c>
      <c r="BE81" s="4" t="n">
        <v>23.3600000000002</v>
      </c>
      <c r="BF81" s="4">
        <f>IFERROR(VLOOKUP(BE81,'CRUCE RIESGOS'!$C$8:$D$40,2,FALSE),"")</f>
        <v/>
      </c>
      <c r="BG81" s="4" t="n">
        <v>24.3600000000002</v>
      </c>
      <c r="BH81" s="4">
        <f>IFERROR(VLOOKUP(BG81,'CRUCE RIESGOS'!$C$8:$D$40,2,FALSE),"")</f>
        <v/>
      </c>
      <c r="BI81" s="4" t="n">
        <v>25.3600000000002</v>
      </c>
      <c r="BJ81" s="4">
        <f>IFERROR(VLOOKUP(BI81,'CRUCE RIESGOS'!$C$8:$D$40,2,FALSE),"")</f>
        <v/>
      </c>
    </row>
    <row r="82">
      <c r="N82" s="4">
        <f>IF(N83&lt;&gt;""," -R","")</f>
        <v/>
      </c>
      <c r="P82" s="4">
        <f>IF(P83&lt;&gt;""," -R","")</f>
        <v/>
      </c>
      <c r="R82" s="4">
        <f>IF(R83&lt;&gt;""," -R","")</f>
        <v/>
      </c>
      <c r="T82" s="4">
        <f>IF(T83&lt;&gt;""," -R","")</f>
        <v/>
      </c>
      <c r="V82" s="4">
        <f>IF(V83&lt;&gt;""," -R","")</f>
        <v/>
      </c>
      <c r="X82" s="4">
        <f>IF(X83&lt;&gt;""," -R","")</f>
        <v/>
      </c>
      <c r="Z82" s="4">
        <f>IF(Z83&lt;&gt;""," -R","")</f>
        <v/>
      </c>
      <c r="AB82" s="4">
        <f>IF(AB83&lt;&gt;""," -R","")</f>
        <v/>
      </c>
      <c r="AD82" s="4">
        <f>IF(AD83&lt;&gt;""," -R","")</f>
        <v/>
      </c>
      <c r="AF82" s="4">
        <f>IF(AF83&lt;&gt;""," -R","")</f>
        <v/>
      </c>
      <c r="AH82" s="4">
        <f>IF(AH83&lt;&gt;""," -R","")</f>
        <v/>
      </c>
      <c r="AJ82" s="4">
        <f>IF(AJ83&lt;&gt;""," -R","")</f>
        <v/>
      </c>
      <c r="AL82" s="4">
        <f>IF(AL83&lt;&gt;""," -R","")</f>
        <v/>
      </c>
      <c r="AN82" s="4">
        <f>IF(AN83&lt;&gt;""," -R","")</f>
        <v/>
      </c>
      <c r="AP82" s="4">
        <f>IF(AP83&lt;&gt;""," -R","")</f>
        <v/>
      </c>
      <c r="AR82" s="4">
        <f>IF(AR83&lt;&gt;""," -R","")</f>
        <v/>
      </c>
      <c r="AT82" s="4">
        <f>IF(AT83&lt;&gt;""," -R","")</f>
        <v/>
      </c>
      <c r="AV82" s="4">
        <f>IF(AV83&lt;&gt;""," -R","")</f>
        <v/>
      </c>
      <c r="AX82" s="4">
        <f>IF(AX83&lt;&gt;""," -R","")</f>
        <v/>
      </c>
      <c r="AZ82" s="4">
        <f>IF(AZ83&lt;&gt;""," -R","")</f>
        <v/>
      </c>
      <c r="BB82" s="4">
        <f>IF(BB83&lt;&gt;""," -R","")</f>
        <v/>
      </c>
      <c r="BD82" s="4">
        <f>IF(BD83&lt;&gt;""," -R","")</f>
        <v/>
      </c>
      <c r="BF82" s="4">
        <f>IF(BF83&lt;&gt;""," -R","")</f>
        <v/>
      </c>
      <c r="BH82" s="4">
        <f>IF(BH83&lt;&gt;""," -R","")</f>
        <v/>
      </c>
      <c r="BJ82" s="4">
        <f>IF(BJ83&lt;&gt;""," -R","")</f>
        <v/>
      </c>
    </row>
    <row r="83">
      <c r="M83" s="4" t="n">
        <v>1.37</v>
      </c>
      <c r="N83" s="4">
        <f>IFERROR(VLOOKUP(M83,'CRUCE RIESGOS'!$C$8:$D$40,2,FALSE),"")</f>
        <v/>
      </c>
      <c r="O83" s="4" t="n">
        <v>2.37000000000001</v>
      </c>
      <c r="P83" s="4">
        <f>IFERROR(VLOOKUP(O83,'CRUCE RIESGOS'!$C$8:$D$40,2,FALSE),"")</f>
        <v/>
      </c>
      <c r="Q83" s="4" t="n">
        <v>3.37000000000002</v>
      </c>
      <c r="R83" s="4">
        <f>IFERROR(VLOOKUP(Q83,'CRUCE RIESGOS'!$C$8:$D$40,2,FALSE),"")</f>
        <v/>
      </c>
      <c r="S83" s="4" t="n">
        <v>4.37000000000003</v>
      </c>
      <c r="T83" s="4">
        <f>IFERROR(VLOOKUP(S83,'CRUCE RIESGOS'!$C$8:$D$40,2,FALSE),"")</f>
        <v/>
      </c>
      <c r="U83" s="4" t="n">
        <v>5.37000000000004</v>
      </c>
      <c r="V83" s="4">
        <f>IFERROR(VLOOKUP(U83,'CRUCE RIESGOS'!$C$8:$D$40,2,FALSE),"")</f>
        <v/>
      </c>
      <c r="W83" s="4" t="n">
        <v>6.37000000000005</v>
      </c>
      <c r="X83" s="4">
        <f>IFERROR(VLOOKUP(W83,'CRUCE RIESGOS'!$C$8:$D$40,2,FALSE),"")</f>
        <v/>
      </c>
      <c r="Y83" s="4" t="n">
        <v>7.37000000000006</v>
      </c>
      <c r="Z83" s="4">
        <f>IFERROR(VLOOKUP(Y83,'CRUCE RIESGOS'!$C$8:$D$40,2,FALSE),"")</f>
        <v/>
      </c>
      <c r="AA83" s="4" t="n">
        <v>8.37000000000007</v>
      </c>
      <c r="AB83" s="4">
        <f>IFERROR(VLOOKUP(AA83,'CRUCE RIESGOS'!$C$8:$D$40,2,FALSE),"")</f>
        <v/>
      </c>
      <c r="AC83" s="4" t="n">
        <v>9.370000000000079</v>
      </c>
      <c r="AD83" s="4">
        <f>IFERROR(VLOOKUP(AC83,'CRUCE RIESGOS'!$C$8:$D$40,2,FALSE),"")</f>
        <v/>
      </c>
      <c r="AE83" s="4" t="n">
        <v>10.3700000000001</v>
      </c>
      <c r="AF83" s="4">
        <f>IFERROR(VLOOKUP(AE83,'CRUCE RIESGOS'!$C$8:$D$40,2,FALSE),"")</f>
        <v/>
      </c>
      <c r="AG83" s="4" t="n">
        <v>11.3700000000001</v>
      </c>
      <c r="AH83" s="4">
        <f>IFERROR(VLOOKUP(AG83,'CRUCE RIESGOS'!$C$8:$D$40,2,FALSE),"")</f>
        <v/>
      </c>
      <c r="AI83" s="4" t="n">
        <v>12.3700000000001</v>
      </c>
      <c r="AJ83" s="4">
        <f>IFERROR(VLOOKUP(AI83,'CRUCE RIESGOS'!$C$8:$D$40,2,FALSE),"")</f>
        <v/>
      </c>
      <c r="AK83" s="4" t="n">
        <v>13.3700000000001</v>
      </c>
      <c r="AL83" s="4">
        <f>IFERROR(VLOOKUP(AK83,'CRUCE RIESGOS'!$C$8:$D$40,2,FALSE),"")</f>
        <v/>
      </c>
      <c r="AM83" s="4" t="n">
        <v>14.3700000000001</v>
      </c>
      <c r="AN83" s="4">
        <f>IFERROR(VLOOKUP(AM83,'CRUCE RIESGOS'!$C$8:$D$40,2,FALSE),"")</f>
        <v/>
      </c>
      <c r="AO83" s="4" t="n">
        <v>15.3700000000001</v>
      </c>
      <c r="AP83" s="4">
        <f>IFERROR(VLOOKUP(AO83,'CRUCE RIESGOS'!$C$8:$D$40,2,FALSE),"")</f>
        <v/>
      </c>
      <c r="AQ83" s="4" t="n">
        <v>16.3700000000001</v>
      </c>
      <c r="AR83" s="4">
        <f>IFERROR(VLOOKUP(AQ83,'CRUCE RIESGOS'!$C$8:$D$40,2,FALSE),"")</f>
        <v/>
      </c>
      <c r="AS83" s="4" t="n">
        <v>17.3700000000002</v>
      </c>
      <c r="AT83" s="4">
        <f>IFERROR(VLOOKUP(AS83,'CRUCE RIESGOS'!$C$8:$D$40,2,FALSE),"")</f>
        <v/>
      </c>
      <c r="AU83" s="4" t="n">
        <v>18.3700000000002</v>
      </c>
      <c r="AV83" s="4">
        <f>IFERROR(VLOOKUP(AU83,'CRUCE RIESGOS'!$C$8:$D$40,2,FALSE),"")</f>
        <v/>
      </c>
      <c r="AW83" s="4" t="n">
        <v>19.3700000000002</v>
      </c>
      <c r="AX83" s="4">
        <f>IFERROR(VLOOKUP(AW83,'CRUCE RIESGOS'!$C$8:$D$40,2,FALSE),"")</f>
        <v/>
      </c>
      <c r="AY83" s="4" t="n">
        <v>20.3700000000002</v>
      </c>
      <c r="AZ83" s="4">
        <f>IFERROR(VLOOKUP(AY83,'CRUCE RIESGOS'!$C$8:$D$40,2,FALSE),"")</f>
        <v/>
      </c>
      <c r="BA83" s="4" t="n">
        <v>21.3700000000002</v>
      </c>
      <c r="BB83" s="4">
        <f>IFERROR(VLOOKUP(BA83,'CRUCE RIESGOS'!$C$8:$D$40,2,FALSE),"")</f>
        <v/>
      </c>
      <c r="BC83" s="4" t="n">
        <v>22.3700000000002</v>
      </c>
      <c r="BD83" s="4">
        <f>IFERROR(VLOOKUP(BC83,'CRUCE RIESGOS'!$C$8:$D$40,2,FALSE),"")</f>
        <v/>
      </c>
      <c r="BE83" s="4" t="n">
        <v>23.3700000000002</v>
      </c>
      <c r="BF83" s="4">
        <f>IFERROR(VLOOKUP(BE83,'CRUCE RIESGOS'!$C$8:$D$40,2,FALSE),"")</f>
        <v/>
      </c>
      <c r="BG83" s="4" t="n">
        <v>24.3700000000002</v>
      </c>
      <c r="BH83" s="4">
        <f>IFERROR(VLOOKUP(BG83,'CRUCE RIESGOS'!$C$8:$D$40,2,FALSE),"")</f>
        <v/>
      </c>
      <c r="BI83" s="4" t="n">
        <v>25.3700000000002</v>
      </c>
      <c r="BJ83" s="4">
        <f>IFERROR(VLOOKUP(BI83,'CRUCE RIESGOS'!$C$8:$D$40,2,FALSE),"")</f>
        <v/>
      </c>
    </row>
    <row r="84">
      <c r="N84" s="4">
        <f>IF(N85&lt;&gt;""," -R","")</f>
        <v/>
      </c>
      <c r="P84" s="4">
        <f>IF(P85&lt;&gt;""," -R","")</f>
        <v/>
      </c>
      <c r="R84" s="4">
        <f>IF(R85&lt;&gt;""," -R","")</f>
        <v/>
      </c>
      <c r="T84" s="4">
        <f>IF(T85&lt;&gt;""," -R","")</f>
        <v/>
      </c>
      <c r="V84" s="4">
        <f>IF(V85&lt;&gt;""," -R","")</f>
        <v/>
      </c>
      <c r="X84" s="4">
        <f>IF(X85&lt;&gt;""," -R","")</f>
        <v/>
      </c>
      <c r="Z84" s="4">
        <f>IF(Z85&lt;&gt;""," -R","")</f>
        <v/>
      </c>
      <c r="AB84" s="4">
        <f>IF(AB85&lt;&gt;""," -R","")</f>
        <v/>
      </c>
      <c r="AD84" s="4">
        <f>IF(AD85&lt;&gt;""," -R","")</f>
        <v/>
      </c>
      <c r="AF84" s="4">
        <f>IF(AF85&lt;&gt;""," -R","")</f>
        <v/>
      </c>
      <c r="AH84" s="4">
        <f>IF(AH85&lt;&gt;""," -R","")</f>
        <v/>
      </c>
      <c r="AJ84" s="4">
        <f>IF(AJ85&lt;&gt;""," -R","")</f>
        <v/>
      </c>
      <c r="AL84" s="4">
        <f>IF(AL85&lt;&gt;""," -R","")</f>
        <v/>
      </c>
      <c r="AN84" s="4">
        <f>IF(AN85&lt;&gt;""," -R","")</f>
        <v/>
      </c>
      <c r="AP84" s="4">
        <f>IF(AP85&lt;&gt;""," -R","")</f>
        <v/>
      </c>
      <c r="AR84" s="4">
        <f>IF(AR85&lt;&gt;""," -R","")</f>
        <v/>
      </c>
      <c r="AT84" s="4">
        <f>IF(AT85&lt;&gt;""," -R","")</f>
        <v/>
      </c>
      <c r="AV84" s="4">
        <f>IF(AV85&lt;&gt;""," -R","")</f>
        <v/>
      </c>
      <c r="AX84" s="4">
        <f>IF(AX85&lt;&gt;""," -R","")</f>
        <v/>
      </c>
      <c r="AZ84" s="4">
        <f>IF(AZ85&lt;&gt;""," -R","")</f>
        <v/>
      </c>
      <c r="BB84" s="4">
        <f>IF(BB85&lt;&gt;""," -R","")</f>
        <v/>
      </c>
      <c r="BD84" s="4">
        <f>IF(BD85&lt;&gt;""," -R","")</f>
        <v/>
      </c>
      <c r="BF84" s="4">
        <f>IF(BF85&lt;&gt;""," -R","")</f>
        <v/>
      </c>
      <c r="BH84" s="4">
        <f>IF(BH85&lt;&gt;""," -R","")</f>
        <v/>
      </c>
      <c r="BJ84" s="4">
        <f>IF(BJ85&lt;&gt;""," -R","")</f>
        <v/>
      </c>
    </row>
    <row r="85">
      <c r="M85" s="4" t="n">
        <v>1.38</v>
      </c>
      <c r="N85" s="4">
        <f>IFERROR(VLOOKUP(M85,'CRUCE RIESGOS'!$C$8:$D$40,2,FALSE),"")</f>
        <v/>
      </c>
      <c r="O85" s="4" t="n">
        <v>2.38000000000001</v>
      </c>
      <c r="P85" s="4">
        <f>IFERROR(VLOOKUP(O85,'CRUCE RIESGOS'!$C$8:$D$40,2,FALSE),"")</f>
        <v/>
      </c>
      <c r="Q85" s="4" t="n">
        <v>3.38000000000002</v>
      </c>
      <c r="R85" s="4">
        <f>IFERROR(VLOOKUP(Q85,'CRUCE RIESGOS'!$C$8:$D$40,2,FALSE),"")</f>
        <v/>
      </c>
      <c r="S85" s="4" t="n">
        <v>4.38000000000003</v>
      </c>
      <c r="T85" s="4">
        <f>IFERROR(VLOOKUP(S85,'CRUCE RIESGOS'!$C$8:$D$40,2,FALSE),"")</f>
        <v/>
      </c>
      <c r="U85" s="4" t="n">
        <v>5.38000000000004</v>
      </c>
      <c r="V85" s="4">
        <f>IFERROR(VLOOKUP(U85,'CRUCE RIESGOS'!$C$8:$D$40,2,FALSE),"")</f>
        <v/>
      </c>
      <c r="W85" s="4" t="n">
        <v>6.38000000000005</v>
      </c>
      <c r="X85" s="4">
        <f>IFERROR(VLOOKUP(W85,'CRUCE RIESGOS'!$C$8:$D$40,2,FALSE),"")</f>
        <v/>
      </c>
      <c r="Y85" s="4" t="n">
        <v>7.38000000000006</v>
      </c>
      <c r="Z85" s="4">
        <f>IFERROR(VLOOKUP(Y85,'CRUCE RIESGOS'!$C$8:$D$40,2,FALSE),"")</f>
        <v/>
      </c>
      <c r="AA85" s="4" t="n">
        <v>8.38000000000007</v>
      </c>
      <c r="AB85" s="4">
        <f>IFERROR(VLOOKUP(AA85,'CRUCE RIESGOS'!$C$8:$D$40,2,FALSE),"")</f>
        <v/>
      </c>
      <c r="AC85" s="4" t="n">
        <v>9.380000000000081</v>
      </c>
      <c r="AD85" s="4">
        <f>IFERROR(VLOOKUP(AC85,'CRUCE RIESGOS'!$C$8:$D$40,2,FALSE),"")</f>
        <v/>
      </c>
      <c r="AE85" s="4" t="n">
        <v>10.3800000000001</v>
      </c>
      <c r="AF85" s="4">
        <f>IFERROR(VLOOKUP(AE85,'CRUCE RIESGOS'!$C$8:$D$40,2,FALSE),"")</f>
        <v/>
      </c>
      <c r="AG85" s="4" t="n">
        <v>11.3800000000001</v>
      </c>
      <c r="AH85" s="4">
        <f>IFERROR(VLOOKUP(AG85,'CRUCE RIESGOS'!$C$8:$D$40,2,FALSE),"")</f>
        <v/>
      </c>
      <c r="AI85" s="4" t="n">
        <v>12.3800000000001</v>
      </c>
      <c r="AJ85" s="4">
        <f>IFERROR(VLOOKUP(AI85,'CRUCE RIESGOS'!$C$8:$D$40,2,FALSE),"")</f>
        <v/>
      </c>
      <c r="AK85" s="4" t="n">
        <v>13.3800000000001</v>
      </c>
      <c r="AL85" s="4">
        <f>IFERROR(VLOOKUP(AK85,'CRUCE RIESGOS'!$C$8:$D$40,2,FALSE),"")</f>
        <v/>
      </c>
      <c r="AM85" s="4" t="n">
        <v>14.3800000000001</v>
      </c>
      <c r="AN85" s="4">
        <f>IFERROR(VLOOKUP(AM85,'CRUCE RIESGOS'!$C$8:$D$40,2,FALSE),"")</f>
        <v/>
      </c>
      <c r="AO85" s="4" t="n">
        <v>15.3800000000001</v>
      </c>
      <c r="AP85" s="4">
        <f>IFERROR(VLOOKUP(AO85,'CRUCE RIESGOS'!$C$8:$D$40,2,FALSE),"")</f>
        <v/>
      </c>
      <c r="AQ85" s="4" t="n">
        <v>16.3800000000002</v>
      </c>
      <c r="AR85" s="4">
        <f>IFERROR(VLOOKUP(AQ85,'CRUCE RIESGOS'!$C$8:$D$40,2,FALSE),"")</f>
        <v/>
      </c>
      <c r="AS85" s="4" t="n">
        <v>17.3800000000002</v>
      </c>
      <c r="AT85" s="4">
        <f>IFERROR(VLOOKUP(AS85,'CRUCE RIESGOS'!$C$8:$D$40,2,FALSE),"")</f>
        <v/>
      </c>
      <c r="AU85" s="4" t="n">
        <v>18.3800000000002</v>
      </c>
      <c r="AV85" s="4">
        <f>IFERROR(VLOOKUP(AU85,'CRUCE RIESGOS'!$C$8:$D$40,2,FALSE),"")</f>
        <v/>
      </c>
      <c r="AW85" s="4" t="n">
        <v>19.3800000000002</v>
      </c>
      <c r="AX85" s="4">
        <f>IFERROR(VLOOKUP(AW85,'CRUCE RIESGOS'!$C$8:$D$40,2,FALSE),"")</f>
        <v/>
      </c>
      <c r="AY85" s="4" t="n">
        <v>20.3800000000002</v>
      </c>
      <c r="AZ85" s="4">
        <f>IFERROR(VLOOKUP(AY85,'CRUCE RIESGOS'!$C$8:$D$40,2,FALSE),"")</f>
        <v/>
      </c>
      <c r="BA85" s="4" t="n">
        <v>21.3800000000002</v>
      </c>
      <c r="BB85" s="4">
        <f>IFERROR(VLOOKUP(BA85,'CRUCE RIESGOS'!$C$8:$D$40,2,FALSE),"")</f>
        <v/>
      </c>
      <c r="BC85" s="4" t="n">
        <v>22.3800000000002</v>
      </c>
      <c r="BD85" s="4">
        <f>IFERROR(VLOOKUP(BC85,'CRUCE RIESGOS'!$C$8:$D$40,2,FALSE),"")</f>
        <v/>
      </c>
      <c r="BE85" s="4" t="n">
        <v>23.3800000000002</v>
      </c>
      <c r="BF85" s="4">
        <f>IFERROR(VLOOKUP(BE85,'CRUCE RIESGOS'!$C$8:$D$40,2,FALSE),"")</f>
        <v/>
      </c>
      <c r="BG85" s="4" t="n">
        <v>24.3800000000002</v>
      </c>
      <c r="BH85" s="4">
        <f>IFERROR(VLOOKUP(BG85,'CRUCE RIESGOS'!$C$8:$D$40,2,FALSE),"")</f>
        <v/>
      </c>
      <c r="BI85" s="4" t="n">
        <v>25.3800000000002</v>
      </c>
      <c r="BJ85" s="4">
        <f>IFERROR(VLOOKUP(BI85,'CRUCE RIESGOS'!$C$8:$D$40,2,FALSE),"")</f>
        <v/>
      </c>
    </row>
    <row r="86">
      <c r="N86" s="4">
        <f>IF(N87&lt;&gt;""," -R","")</f>
        <v/>
      </c>
      <c r="P86" s="4">
        <f>IF(P87&lt;&gt;""," -R","")</f>
        <v/>
      </c>
      <c r="R86" s="4">
        <f>IF(R87&lt;&gt;""," -R","")</f>
        <v/>
      </c>
      <c r="T86" s="4">
        <f>IF(T87&lt;&gt;""," -R","")</f>
        <v/>
      </c>
      <c r="V86" s="4">
        <f>IF(V87&lt;&gt;""," -R","")</f>
        <v/>
      </c>
      <c r="X86" s="4">
        <f>IF(X87&lt;&gt;""," -R","")</f>
        <v/>
      </c>
      <c r="Z86" s="4">
        <f>IF(Z87&lt;&gt;""," -R","")</f>
        <v/>
      </c>
      <c r="AB86" s="4">
        <f>IF(AB87&lt;&gt;""," -R","")</f>
        <v/>
      </c>
      <c r="AD86" s="4">
        <f>IF(AD87&lt;&gt;""," -R","")</f>
        <v/>
      </c>
      <c r="AF86" s="4">
        <f>IF(AF87&lt;&gt;""," -R","")</f>
        <v/>
      </c>
      <c r="AH86" s="4">
        <f>IF(AH87&lt;&gt;""," -R","")</f>
        <v/>
      </c>
      <c r="AJ86" s="4">
        <f>IF(AJ87&lt;&gt;""," -R","")</f>
        <v/>
      </c>
      <c r="AL86" s="4">
        <f>IF(AL87&lt;&gt;""," -R","")</f>
        <v/>
      </c>
      <c r="AN86" s="4">
        <f>IF(AN87&lt;&gt;""," -R","")</f>
        <v/>
      </c>
      <c r="AP86" s="4">
        <f>IF(AP87&lt;&gt;""," -R","")</f>
        <v/>
      </c>
      <c r="AR86" s="4">
        <f>IF(AR87&lt;&gt;""," -R","")</f>
        <v/>
      </c>
      <c r="AT86" s="4">
        <f>IF(AT87&lt;&gt;""," -R","")</f>
        <v/>
      </c>
      <c r="AV86" s="4">
        <f>IF(AV87&lt;&gt;""," -R","")</f>
        <v/>
      </c>
      <c r="AX86" s="4">
        <f>IF(AX87&lt;&gt;""," -R","")</f>
        <v/>
      </c>
      <c r="AZ86" s="4">
        <f>IF(AZ87&lt;&gt;""," -R","")</f>
        <v/>
      </c>
      <c r="BB86" s="4">
        <f>IF(BB87&lt;&gt;""," -R","")</f>
        <v/>
      </c>
      <c r="BD86" s="4">
        <f>IF(BD87&lt;&gt;""," -R","")</f>
        <v/>
      </c>
      <c r="BF86" s="4">
        <f>IF(BF87&lt;&gt;""," -R","")</f>
        <v/>
      </c>
      <c r="BH86" s="4">
        <f>IF(BH87&lt;&gt;""," -R","")</f>
        <v/>
      </c>
      <c r="BJ86" s="4">
        <f>IF(BJ87&lt;&gt;""," -R","")</f>
        <v/>
      </c>
    </row>
    <row r="87">
      <c r="M87" s="4" t="n">
        <v>1.39</v>
      </c>
      <c r="N87" s="4">
        <f>IFERROR(VLOOKUP(M87,'CRUCE RIESGOS'!$C$8:$D$40,2,FALSE),"")</f>
        <v/>
      </c>
      <c r="O87" s="4" t="n">
        <v>2.39000000000001</v>
      </c>
      <c r="P87" s="4">
        <f>IFERROR(VLOOKUP(O87,'CRUCE RIESGOS'!$C$8:$D$40,2,FALSE),"")</f>
        <v/>
      </c>
      <c r="Q87" s="4" t="n">
        <v>3.39000000000002</v>
      </c>
      <c r="R87" s="4">
        <f>IFERROR(VLOOKUP(Q87,'CRUCE RIESGOS'!$C$8:$D$40,2,FALSE),"")</f>
        <v/>
      </c>
      <c r="S87" s="4" t="n">
        <v>4.39000000000003</v>
      </c>
      <c r="T87" s="4">
        <f>IFERROR(VLOOKUP(S87,'CRUCE RIESGOS'!$C$8:$D$40,2,FALSE),"")</f>
        <v/>
      </c>
      <c r="U87" s="4" t="n">
        <v>5.39000000000004</v>
      </c>
      <c r="V87" s="4">
        <f>IFERROR(VLOOKUP(U87,'CRUCE RIESGOS'!$C$8:$D$40,2,FALSE),"")</f>
        <v/>
      </c>
      <c r="W87" s="4" t="n">
        <v>6.39000000000005</v>
      </c>
      <c r="X87" s="4">
        <f>IFERROR(VLOOKUP(W87,'CRUCE RIESGOS'!$C$8:$D$40,2,FALSE),"")</f>
        <v/>
      </c>
      <c r="Y87" s="4" t="n">
        <v>7.39000000000006</v>
      </c>
      <c r="Z87" s="4">
        <f>IFERROR(VLOOKUP(Y87,'CRUCE RIESGOS'!$C$8:$D$40,2,FALSE),"")</f>
        <v/>
      </c>
      <c r="AA87" s="4" t="n">
        <v>8.39000000000007</v>
      </c>
      <c r="AB87" s="4">
        <f>IFERROR(VLOOKUP(AA87,'CRUCE RIESGOS'!$C$8:$D$40,2,FALSE),"")</f>
        <v/>
      </c>
      <c r="AC87" s="4" t="n">
        <v>9.390000000000081</v>
      </c>
      <c r="AD87" s="4">
        <f>IFERROR(VLOOKUP(AC87,'CRUCE RIESGOS'!$C$8:$D$40,2,FALSE),"")</f>
        <v/>
      </c>
      <c r="AE87" s="4" t="n">
        <v>10.3900000000001</v>
      </c>
      <c r="AF87" s="4">
        <f>IFERROR(VLOOKUP(AE87,'CRUCE RIESGOS'!$C$8:$D$40,2,FALSE),"")</f>
        <v/>
      </c>
      <c r="AG87" s="4" t="n">
        <v>11.3900000000001</v>
      </c>
      <c r="AH87" s="4">
        <f>IFERROR(VLOOKUP(AG87,'CRUCE RIESGOS'!$C$8:$D$40,2,FALSE),"")</f>
        <v/>
      </c>
      <c r="AI87" s="4" t="n">
        <v>12.3900000000001</v>
      </c>
      <c r="AJ87" s="4">
        <f>IFERROR(VLOOKUP(AI87,'CRUCE RIESGOS'!$C$8:$D$40,2,FALSE),"")</f>
        <v/>
      </c>
      <c r="AK87" s="4" t="n">
        <v>13.3900000000001</v>
      </c>
      <c r="AL87" s="4">
        <f>IFERROR(VLOOKUP(AK87,'CRUCE RIESGOS'!$C$8:$D$40,2,FALSE),"")</f>
        <v/>
      </c>
      <c r="AM87" s="4" t="n">
        <v>14.3900000000001</v>
      </c>
      <c r="AN87" s="4">
        <f>IFERROR(VLOOKUP(AM87,'CRUCE RIESGOS'!$C$8:$D$40,2,FALSE),"")</f>
        <v/>
      </c>
      <c r="AO87" s="4" t="n">
        <v>15.3900000000001</v>
      </c>
      <c r="AP87" s="4">
        <f>IFERROR(VLOOKUP(AO87,'CRUCE RIESGOS'!$C$8:$D$40,2,FALSE),"")</f>
        <v/>
      </c>
      <c r="AQ87" s="4" t="n">
        <v>16.3900000000001</v>
      </c>
      <c r="AR87" s="4">
        <f>IFERROR(VLOOKUP(AQ87,'CRUCE RIESGOS'!$C$8:$D$40,2,FALSE),"")</f>
        <v/>
      </c>
      <c r="AS87" s="4" t="n">
        <v>17.3900000000002</v>
      </c>
      <c r="AT87" s="4">
        <f>IFERROR(VLOOKUP(AS87,'CRUCE RIESGOS'!$C$8:$D$40,2,FALSE),"")</f>
        <v/>
      </c>
      <c r="AU87" s="4" t="n">
        <v>18.3900000000002</v>
      </c>
      <c r="AV87" s="4">
        <f>IFERROR(VLOOKUP(AU87,'CRUCE RIESGOS'!$C$8:$D$40,2,FALSE),"")</f>
        <v/>
      </c>
      <c r="AW87" s="4" t="n">
        <v>19.3900000000002</v>
      </c>
      <c r="AX87" s="4">
        <f>IFERROR(VLOOKUP(AW87,'CRUCE RIESGOS'!$C$8:$D$40,2,FALSE),"")</f>
        <v/>
      </c>
      <c r="AY87" s="4" t="n">
        <v>20.3900000000002</v>
      </c>
      <c r="AZ87" s="4">
        <f>IFERROR(VLOOKUP(AY87,'CRUCE RIESGOS'!$C$8:$D$40,2,FALSE),"")</f>
        <v/>
      </c>
      <c r="BA87" s="4" t="n">
        <v>21.3900000000002</v>
      </c>
      <c r="BB87" s="4">
        <f>IFERROR(VLOOKUP(BA87,'CRUCE RIESGOS'!$C$8:$D$40,2,FALSE),"")</f>
        <v/>
      </c>
      <c r="BC87" s="4" t="n">
        <v>22.3900000000002</v>
      </c>
      <c r="BD87" s="4">
        <f>IFERROR(VLOOKUP(BC87,'CRUCE RIESGOS'!$C$8:$D$40,2,FALSE),"")</f>
        <v/>
      </c>
      <c r="BE87" s="4" t="n">
        <v>23.3900000000002</v>
      </c>
      <c r="BF87" s="4">
        <f>IFERROR(VLOOKUP(BE87,'CRUCE RIESGOS'!$C$8:$D$40,2,FALSE),"")</f>
        <v/>
      </c>
      <c r="BG87" s="4" t="n">
        <v>24.3900000000002</v>
      </c>
      <c r="BH87" s="4">
        <f>IFERROR(VLOOKUP(BG87,'CRUCE RIESGOS'!$C$8:$D$40,2,FALSE),"")</f>
        <v/>
      </c>
      <c r="BI87" s="4" t="n">
        <v>25.3900000000002</v>
      </c>
      <c r="BJ87" s="4">
        <f>IFERROR(VLOOKUP(BI87,'CRUCE RIESGOS'!$C$8:$D$40,2,FALSE),"")</f>
        <v/>
      </c>
    </row>
    <row r="88">
      <c r="N88" s="4">
        <f>IF(N89&lt;&gt;""," -R","")</f>
        <v/>
      </c>
      <c r="P88" s="4">
        <f>IF(P89&lt;&gt;""," -R","")</f>
        <v/>
      </c>
      <c r="R88" s="4">
        <f>IF(R89&lt;&gt;""," -R","")</f>
        <v/>
      </c>
      <c r="T88" s="4">
        <f>IF(T89&lt;&gt;""," -R","")</f>
        <v/>
      </c>
      <c r="V88" s="4">
        <f>IF(V89&lt;&gt;""," -R","")</f>
        <v/>
      </c>
      <c r="X88" s="4">
        <f>IF(X89&lt;&gt;""," -R","")</f>
        <v/>
      </c>
      <c r="Z88" s="4">
        <f>IF(Z89&lt;&gt;""," -R","")</f>
        <v/>
      </c>
      <c r="AB88" s="4">
        <f>IF(AB89&lt;&gt;""," -R","")</f>
        <v/>
      </c>
      <c r="AD88" s="4">
        <f>IF(AD89&lt;&gt;""," -R","")</f>
        <v/>
      </c>
      <c r="AF88" s="4">
        <f>IF(AF89&lt;&gt;""," -R","")</f>
        <v/>
      </c>
      <c r="AH88" s="4">
        <f>IF(AH89&lt;&gt;""," -R","")</f>
        <v/>
      </c>
      <c r="AJ88" s="4">
        <f>IF(AJ89&lt;&gt;""," -R","")</f>
        <v/>
      </c>
      <c r="AL88" s="4">
        <f>IF(AL89&lt;&gt;""," -R","")</f>
        <v/>
      </c>
      <c r="AN88" s="4">
        <f>IF(AN89&lt;&gt;""," -R","")</f>
        <v/>
      </c>
      <c r="AP88" s="4">
        <f>IF(AP89&lt;&gt;""," -R","")</f>
        <v/>
      </c>
      <c r="AR88" s="4">
        <f>IF(AR89&lt;&gt;""," -R","")</f>
        <v/>
      </c>
      <c r="AT88" s="4">
        <f>IF(AT89&lt;&gt;""," -R","")</f>
        <v/>
      </c>
      <c r="AV88" s="4">
        <f>IF(AV89&lt;&gt;""," -R","")</f>
        <v/>
      </c>
      <c r="AX88" s="4">
        <f>IF(AX89&lt;&gt;""," -R","")</f>
        <v/>
      </c>
      <c r="AZ88" s="4">
        <f>IF(AZ89&lt;&gt;""," -R","")</f>
        <v/>
      </c>
      <c r="BB88" s="4">
        <f>IF(BB89&lt;&gt;""," -R","")</f>
        <v/>
      </c>
      <c r="BD88" s="4">
        <f>IF(BD89&lt;&gt;""," -R","")</f>
        <v/>
      </c>
      <c r="BF88" s="4">
        <f>IF(BF89&lt;&gt;""," -R","")</f>
        <v/>
      </c>
      <c r="BH88" s="4">
        <f>IF(BH89&lt;&gt;""," -R","")</f>
        <v/>
      </c>
      <c r="BJ88" s="4">
        <f>IF(BJ89&lt;&gt;""," -R","")</f>
        <v/>
      </c>
    </row>
    <row r="89">
      <c r="M89" s="4" t="n">
        <v>1.4</v>
      </c>
      <c r="N89" s="4">
        <f>IFERROR(VLOOKUP(M89,'CRUCE RIESGOS'!$C$8:$D$40,2,FALSE),"")</f>
        <v/>
      </c>
      <c r="O89" s="4" t="n">
        <v>2.40000000000001</v>
      </c>
      <c r="P89" s="4">
        <f>IFERROR(VLOOKUP(O89,'CRUCE RIESGOS'!$C$8:$D$40,2,FALSE),"")</f>
        <v/>
      </c>
      <c r="Q89" s="4" t="n">
        <v>3.40000000000002</v>
      </c>
      <c r="R89" s="4">
        <f>IFERROR(VLOOKUP(Q89,'CRUCE RIESGOS'!$C$8:$D$40,2,FALSE),"")</f>
        <v/>
      </c>
      <c r="S89" s="4" t="n">
        <v>4.40000000000003</v>
      </c>
      <c r="T89" s="4">
        <f>IFERROR(VLOOKUP(S89,'CRUCE RIESGOS'!$C$8:$D$40,2,FALSE),"")</f>
        <v/>
      </c>
      <c r="U89" s="4" t="n">
        <v>5.40000000000004</v>
      </c>
      <c r="V89" s="4">
        <f>IFERROR(VLOOKUP(U89,'CRUCE RIESGOS'!$C$8:$D$40,2,FALSE),"")</f>
        <v/>
      </c>
      <c r="W89" s="4" t="n">
        <v>6.40000000000005</v>
      </c>
      <c r="X89" s="4">
        <f>IFERROR(VLOOKUP(W89,'CRUCE RIESGOS'!$C$8:$D$40,2,FALSE),"")</f>
        <v/>
      </c>
      <c r="Y89" s="4" t="n">
        <v>7.40000000000006</v>
      </c>
      <c r="Z89" s="4">
        <f>IFERROR(VLOOKUP(Y89,'CRUCE RIESGOS'!$C$8:$D$40,2,FALSE),"")</f>
        <v/>
      </c>
      <c r="AA89" s="4" t="n">
        <v>8.40000000000007</v>
      </c>
      <c r="AB89" s="4">
        <f>IFERROR(VLOOKUP(AA89,'CRUCE RIESGOS'!$C$8:$D$40,2,FALSE),"")</f>
        <v/>
      </c>
      <c r="AC89" s="4" t="n">
        <v>9.40000000000008</v>
      </c>
      <c r="AD89" s="4">
        <f>IFERROR(VLOOKUP(AC89,'CRUCE RIESGOS'!$C$8:$D$40,2,FALSE),"")</f>
        <v/>
      </c>
      <c r="AE89" s="4" t="n">
        <v>10.4000000000001</v>
      </c>
      <c r="AF89" s="4">
        <f>IFERROR(VLOOKUP(AE89,'CRUCE RIESGOS'!$C$8:$D$40,2,FALSE),"")</f>
        <v/>
      </c>
      <c r="AG89" s="4" t="n">
        <v>11.4000000000001</v>
      </c>
      <c r="AH89" s="4">
        <f>IFERROR(VLOOKUP(AG89,'CRUCE RIESGOS'!$C$8:$D$40,2,FALSE),"")</f>
        <v/>
      </c>
      <c r="AI89" s="4" t="n">
        <v>12.4000000000001</v>
      </c>
      <c r="AJ89" s="4">
        <f>IFERROR(VLOOKUP(AI89,'CRUCE RIESGOS'!$C$8:$D$40,2,FALSE),"")</f>
        <v/>
      </c>
      <c r="AK89" s="4" t="n">
        <v>13.4000000000001</v>
      </c>
      <c r="AL89" s="4">
        <f>IFERROR(VLOOKUP(AK89,'CRUCE RIESGOS'!$C$8:$D$40,2,FALSE),"")</f>
        <v/>
      </c>
      <c r="AM89" s="4" t="n">
        <v>14.4000000000001</v>
      </c>
      <c r="AN89" s="4">
        <f>IFERROR(VLOOKUP(AM89,'CRUCE RIESGOS'!$C$8:$D$40,2,FALSE),"")</f>
        <v/>
      </c>
      <c r="AO89" s="4" t="n">
        <v>15.4000000000001</v>
      </c>
      <c r="AP89" s="4">
        <f>IFERROR(VLOOKUP(AO89,'CRUCE RIESGOS'!$C$8:$D$40,2,FALSE),"")</f>
        <v/>
      </c>
      <c r="AQ89" s="4" t="n">
        <v>16.4000000000002</v>
      </c>
      <c r="AR89" s="4">
        <f>IFERROR(VLOOKUP(AQ89,'CRUCE RIESGOS'!$C$8:$D$40,2,FALSE),"")</f>
        <v/>
      </c>
      <c r="AS89" s="4" t="n">
        <v>17.4000000000002</v>
      </c>
      <c r="AT89" s="4">
        <f>IFERROR(VLOOKUP(AS89,'CRUCE RIESGOS'!$C$8:$D$40,2,FALSE),"")</f>
        <v/>
      </c>
      <c r="AU89" s="4" t="n">
        <v>18.4000000000002</v>
      </c>
      <c r="AV89" s="4">
        <f>IFERROR(VLOOKUP(AU89,'CRUCE RIESGOS'!$C$8:$D$40,2,FALSE),"")</f>
        <v/>
      </c>
      <c r="AW89" s="4" t="n">
        <v>19.4000000000002</v>
      </c>
      <c r="AX89" s="4">
        <f>IFERROR(VLOOKUP(AW89,'CRUCE RIESGOS'!$C$8:$D$40,2,FALSE),"")</f>
        <v/>
      </c>
      <c r="AY89" s="4" t="n">
        <v>20.4000000000002</v>
      </c>
      <c r="AZ89" s="4">
        <f>IFERROR(VLOOKUP(AY89,'CRUCE RIESGOS'!$C$8:$D$40,2,FALSE),"")</f>
        <v/>
      </c>
      <c r="BA89" s="4" t="n">
        <v>21.4000000000002</v>
      </c>
      <c r="BB89" s="4">
        <f>IFERROR(VLOOKUP(BA89,'CRUCE RIESGOS'!$C$8:$D$40,2,FALSE),"")</f>
        <v/>
      </c>
      <c r="BC89" s="4" t="n">
        <v>22.4000000000002</v>
      </c>
      <c r="BD89" s="4">
        <f>IFERROR(VLOOKUP(BC89,'CRUCE RIESGOS'!$C$8:$D$40,2,FALSE),"")</f>
        <v/>
      </c>
      <c r="BE89" s="4" t="n">
        <v>23.4000000000002</v>
      </c>
      <c r="BF89" s="4">
        <f>IFERROR(VLOOKUP(BE89,'CRUCE RIESGOS'!$C$8:$D$40,2,FALSE),"")</f>
        <v/>
      </c>
      <c r="BG89" s="4" t="n">
        <v>24.4000000000002</v>
      </c>
      <c r="BH89" s="4">
        <f>IFERROR(VLOOKUP(BG89,'CRUCE RIESGOS'!$C$8:$D$40,2,FALSE),"")</f>
        <v/>
      </c>
      <c r="BI89" s="4" t="n">
        <v>25.4000000000002</v>
      </c>
      <c r="BJ89" s="4">
        <f>IFERROR(VLOOKUP(BI89,'CRUCE RIESGOS'!$C$8:$D$40,2,FALSE),"")</f>
        <v/>
      </c>
    </row>
    <row r="90">
      <c r="N90" s="4">
        <f>IF(N91&lt;&gt;""," -R","")</f>
        <v/>
      </c>
      <c r="P90" s="4">
        <f>IF(P91&lt;&gt;""," -R","")</f>
        <v/>
      </c>
      <c r="R90" s="4">
        <f>IF(R91&lt;&gt;""," -R","")</f>
        <v/>
      </c>
      <c r="T90" s="4">
        <f>IF(T91&lt;&gt;""," -R","")</f>
        <v/>
      </c>
      <c r="V90" s="4">
        <f>IF(V91&lt;&gt;""," -R","")</f>
        <v/>
      </c>
      <c r="X90" s="4">
        <f>IF(X91&lt;&gt;""," -R","")</f>
        <v/>
      </c>
      <c r="Z90" s="4">
        <f>IF(Z91&lt;&gt;""," -R","")</f>
        <v/>
      </c>
      <c r="AB90" s="4">
        <f>IF(AB91&lt;&gt;""," -R","")</f>
        <v/>
      </c>
      <c r="AD90" s="4">
        <f>IF(AD91&lt;&gt;""," -R","")</f>
        <v/>
      </c>
      <c r="AF90" s="4">
        <f>IF(AF91&lt;&gt;""," -R","")</f>
        <v/>
      </c>
      <c r="AH90" s="4">
        <f>IF(AH91&lt;&gt;""," -R","")</f>
        <v/>
      </c>
      <c r="AJ90" s="4">
        <f>IF(AJ91&lt;&gt;""," -R","")</f>
        <v/>
      </c>
      <c r="AL90" s="4">
        <f>IF(AL91&lt;&gt;""," -R","")</f>
        <v/>
      </c>
      <c r="AN90" s="4">
        <f>IF(AN91&lt;&gt;""," -R","")</f>
        <v/>
      </c>
      <c r="AP90" s="4">
        <f>IF(AP91&lt;&gt;""," -R","")</f>
        <v/>
      </c>
      <c r="AR90" s="4">
        <f>IF(AR91&lt;&gt;""," -R","")</f>
        <v/>
      </c>
      <c r="AT90" s="4">
        <f>IF(AT91&lt;&gt;""," -R","")</f>
        <v/>
      </c>
      <c r="AV90" s="4">
        <f>IF(AV91&lt;&gt;""," -R","")</f>
        <v/>
      </c>
      <c r="AX90" s="4">
        <f>IF(AX91&lt;&gt;""," -R","")</f>
        <v/>
      </c>
      <c r="AZ90" s="4">
        <f>IF(AZ91&lt;&gt;""," -R","")</f>
        <v/>
      </c>
      <c r="BB90" s="4">
        <f>IF(BB91&lt;&gt;""," -R","")</f>
        <v/>
      </c>
      <c r="BD90" s="4">
        <f>IF(BD91&lt;&gt;""," -R","")</f>
        <v/>
      </c>
      <c r="BF90" s="4">
        <f>IF(BF91&lt;&gt;""," -R","")</f>
        <v/>
      </c>
      <c r="BH90" s="4">
        <f>IF(BH91&lt;&gt;""," -R","")</f>
        <v/>
      </c>
      <c r="BJ90" s="4">
        <f>IF(BJ91&lt;&gt;""," -R","")</f>
        <v/>
      </c>
    </row>
    <row r="91">
      <c r="M91" s="4" t="n">
        <v>1.41</v>
      </c>
      <c r="N91" s="4">
        <f>IFERROR(VLOOKUP(M91,'CRUCE RIESGOS'!$C$8:$D$40,2,FALSE),"")</f>
        <v/>
      </c>
      <c r="O91" s="4" t="n">
        <v>2.41000000000001</v>
      </c>
      <c r="P91" s="4">
        <f>IFERROR(VLOOKUP(O91,'CRUCE RIESGOS'!$C$8:$D$40,2,FALSE),"")</f>
        <v/>
      </c>
      <c r="Q91" s="4" t="n">
        <v>3.41000000000002</v>
      </c>
      <c r="R91" s="4">
        <f>IFERROR(VLOOKUP(Q91,'CRUCE RIESGOS'!$C$8:$D$40,2,FALSE),"")</f>
        <v/>
      </c>
      <c r="S91" s="4" t="n">
        <v>4.41000000000003</v>
      </c>
      <c r="T91" s="4">
        <f>IFERROR(VLOOKUP(S91,'CRUCE RIESGOS'!$C$8:$D$40,2,FALSE),"")</f>
        <v/>
      </c>
      <c r="U91" s="4" t="n">
        <v>5.41000000000004</v>
      </c>
      <c r="V91" s="4">
        <f>IFERROR(VLOOKUP(U91,'CRUCE RIESGOS'!$C$8:$D$40,2,FALSE),"")</f>
        <v/>
      </c>
      <c r="W91" s="4" t="n">
        <v>6.41000000000005</v>
      </c>
      <c r="X91" s="4">
        <f>IFERROR(VLOOKUP(W91,'CRUCE RIESGOS'!$C$8:$D$40,2,FALSE),"")</f>
        <v/>
      </c>
      <c r="Y91" s="4" t="n">
        <v>7.41000000000006</v>
      </c>
      <c r="Z91" s="4">
        <f>IFERROR(VLOOKUP(Y91,'CRUCE RIESGOS'!$C$8:$D$40,2,FALSE),"")</f>
        <v/>
      </c>
      <c r="AA91" s="4" t="n">
        <v>8.410000000000069</v>
      </c>
      <c r="AB91" s="4">
        <f>IFERROR(VLOOKUP(AA91,'CRUCE RIESGOS'!$C$8:$D$40,2,FALSE),"")</f>
        <v/>
      </c>
      <c r="AC91" s="4" t="n">
        <v>9.41000000000008</v>
      </c>
      <c r="AD91" s="4">
        <f>IFERROR(VLOOKUP(AC91,'CRUCE RIESGOS'!$C$8:$D$40,2,FALSE),"")</f>
        <v/>
      </c>
      <c r="AE91" s="4" t="n">
        <v>10.4100000000001</v>
      </c>
      <c r="AF91" s="4">
        <f>IFERROR(VLOOKUP(AE91,'CRUCE RIESGOS'!$C$8:$D$40,2,FALSE),"")</f>
        <v/>
      </c>
      <c r="AG91" s="4" t="n">
        <v>11.4100000000001</v>
      </c>
      <c r="AH91" s="4">
        <f>IFERROR(VLOOKUP(AG91,'CRUCE RIESGOS'!$C$8:$D$40,2,FALSE),"")</f>
        <v/>
      </c>
      <c r="AI91" s="4" t="n">
        <v>12.4100000000001</v>
      </c>
      <c r="AJ91" s="4">
        <f>IFERROR(VLOOKUP(AI91,'CRUCE RIESGOS'!$C$8:$D$40,2,FALSE),"")</f>
        <v/>
      </c>
      <c r="AK91" s="4" t="n">
        <v>13.4100000000001</v>
      </c>
      <c r="AL91" s="4">
        <f>IFERROR(VLOOKUP(AK91,'CRUCE RIESGOS'!$C$8:$D$40,2,FALSE),"")</f>
        <v/>
      </c>
      <c r="AM91" s="4" t="n">
        <v>14.4100000000001</v>
      </c>
      <c r="AN91" s="4">
        <f>IFERROR(VLOOKUP(AM91,'CRUCE RIESGOS'!$C$8:$D$40,2,FALSE),"")</f>
        <v/>
      </c>
      <c r="AO91" s="4" t="n">
        <v>15.4100000000001</v>
      </c>
      <c r="AP91" s="4">
        <f>IFERROR(VLOOKUP(AO91,'CRUCE RIESGOS'!$C$8:$D$40,2,FALSE),"")</f>
        <v/>
      </c>
      <c r="AQ91" s="4" t="n">
        <v>16.4100000000001</v>
      </c>
      <c r="AR91" s="4">
        <f>IFERROR(VLOOKUP(AQ91,'CRUCE RIESGOS'!$C$8:$D$40,2,FALSE),"")</f>
        <v/>
      </c>
      <c r="AS91" s="4" t="n">
        <v>17.4100000000002</v>
      </c>
      <c r="AT91" s="4">
        <f>IFERROR(VLOOKUP(AS91,'CRUCE RIESGOS'!$C$8:$D$40,2,FALSE),"")</f>
        <v/>
      </c>
      <c r="AU91" s="4" t="n">
        <v>18.4100000000002</v>
      </c>
      <c r="AV91" s="4">
        <f>IFERROR(VLOOKUP(AU91,'CRUCE RIESGOS'!$C$8:$D$40,2,FALSE),"")</f>
        <v/>
      </c>
      <c r="AW91" s="4" t="n">
        <v>19.4100000000002</v>
      </c>
      <c r="AX91" s="4">
        <f>IFERROR(VLOOKUP(AW91,'CRUCE RIESGOS'!$C$8:$D$40,2,FALSE),"")</f>
        <v/>
      </c>
      <c r="AY91" s="4" t="n">
        <v>20.4100000000002</v>
      </c>
      <c r="AZ91" s="4">
        <f>IFERROR(VLOOKUP(AY91,'CRUCE RIESGOS'!$C$8:$D$40,2,FALSE),"")</f>
        <v/>
      </c>
      <c r="BA91" s="4" t="n">
        <v>21.4100000000002</v>
      </c>
      <c r="BB91" s="4">
        <f>IFERROR(VLOOKUP(BA91,'CRUCE RIESGOS'!$C$8:$D$40,2,FALSE),"")</f>
        <v/>
      </c>
      <c r="BC91" s="4" t="n">
        <v>22.4100000000002</v>
      </c>
      <c r="BD91" s="4">
        <f>IFERROR(VLOOKUP(BC91,'CRUCE RIESGOS'!$C$8:$D$40,2,FALSE),"")</f>
        <v/>
      </c>
      <c r="BE91" s="4" t="n">
        <v>23.4100000000002</v>
      </c>
      <c r="BF91" s="4">
        <f>IFERROR(VLOOKUP(BE91,'CRUCE RIESGOS'!$C$8:$D$40,2,FALSE),"")</f>
        <v/>
      </c>
      <c r="BG91" s="4" t="n">
        <v>24.4100000000002</v>
      </c>
      <c r="BH91" s="4">
        <f>IFERROR(VLOOKUP(BG91,'CRUCE RIESGOS'!$C$8:$D$40,2,FALSE),"")</f>
        <v/>
      </c>
      <c r="BI91" s="4" t="n">
        <v>25.4100000000002</v>
      </c>
      <c r="BJ91" s="4">
        <f>IFERROR(VLOOKUP(BI91,'CRUCE RIESGOS'!$C$8:$D$40,2,FALSE),"")</f>
        <v/>
      </c>
    </row>
    <row r="92">
      <c r="N92" s="4">
        <f>IF(N93&lt;&gt;""," -R","")</f>
        <v/>
      </c>
      <c r="P92" s="4">
        <f>IF(P93&lt;&gt;""," -R","")</f>
        <v/>
      </c>
      <c r="R92" s="4">
        <f>IF(R93&lt;&gt;""," -R","")</f>
        <v/>
      </c>
      <c r="T92" s="4">
        <f>IF(T93&lt;&gt;""," -R","")</f>
        <v/>
      </c>
      <c r="V92" s="4">
        <f>IF(V93&lt;&gt;""," -R","")</f>
        <v/>
      </c>
      <c r="X92" s="4">
        <f>IF(X93&lt;&gt;""," -R","")</f>
        <v/>
      </c>
      <c r="Z92" s="4">
        <f>IF(Z93&lt;&gt;""," -R","")</f>
        <v/>
      </c>
      <c r="AB92" s="4">
        <f>IF(AB93&lt;&gt;""," -R","")</f>
        <v/>
      </c>
      <c r="AD92" s="4">
        <f>IF(AD93&lt;&gt;""," -R","")</f>
        <v/>
      </c>
      <c r="AF92" s="4">
        <f>IF(AF93&lt;&gt;""," -R","")</f>
        <v/>
      </c>
      <c r="AH92" s="4">
        <f>IF(AH93&lt;&gt;""," -R","")</f>
        <v/>
      </c>
      <c r="AJ92" s="4">
        <f>IF(AJ93&lt;&gt;""," -R","")</f>
        <v/>
      </c>
      <c r="AL92" s="4">
        <f>IF(AL93&lt;&gt;""," -R","")</f>
        <v/>
      </c>
      <c r="AN92" s="4">
        <f>IF(AN93&lt;&gt;""," -R","")</f>
        <v/>
      </c>
      <c r="AP92" s="4">
        <f>IF(AP93&lt;&gt;""," -R","")</f>
        <v/>
      </c>
      <c r="AR92" s="4">
        <f>IF(AR93&lt;&gt;""," -R","")</f>
        <v/>
      </c>
      <c r="AT92" s="4">
        <f>IF(AT93&lt;&gt;""," -R","")</f>
        <v/>
      </c>
      <c r="AV92" s="4">
        <f>IF(AV93&lt;&gt;""," -R","")</f>
        <v/>
      </c>
      <c r="AX92" s="4">
        <f>IF(AX93&lt;&gt;""," -R","")</f>
        <v/>
      </c>
      <c r="AZ92" s="4">
        <f>IF(AZ93&lt;&gt;""," -R","")</f>
        <v/>
      </c>
      <c r="BB92" s="4">
        <f>IF(BB93&lt;&gt;""," -R","")</f>
        <v/>
      </c>
      <c r="BD92" s="4">
        <f>IF(BD93&lt;&gt;""," -R","")</f>
        <v/>
      </c>
      <c r="BF92" s="4">
        <f>IF(BF93&lt;&gt;""," -R","")</f>
        <v/>
      </c>
      <c r="BH92" s="4">
        <f>IF(BH93&lt;&gt;""," -R","")</f>
        <v/>
      </c>
      <c r="BJ92" s="4">
        <f>IF(BJ93&lt;&gt;""," -R","")</f>
        <v/>
      </c>
    </row>
    <row r="93">
      <c r="M93" s="4" t="n">
        <v>1.42</v>
      </c>
      <c r="N93" s="4">
        <f>IFERROR(VLOOKUP(M93,'CRUCE RIESGOS'!$C$8:$D$40,2,FALSE),"")</f>
        <v/>
      </c>
      <c r="O93" s="4" t="n">
        <v>2.42000000000001</v>
      </c>
      <c r="P93" s="4">
        <f>IFERROR(VLOOKUP(O93,'CRUCE RIESGOS'!$C$8:$D$40,2,FALSE),"")</f>
        <v/>
      </c>
      <c r="Q93" s="4" t="n">
        <v>3.42000000000002</v>
      </c>
      <c r="R93" s="4">
        <f>IFERROR(VLOOKUP(Q93,'CRUCE RIESGOS'!$C$8:$D$40,2,FALSE),"")</f>
        <v/>
      </c>
      <c r="S93" s="4" t="n">
        <v>4.42000000000003</v>
      </c>
      <c r="T93" s="4">
        <f>IFERROR(VLOOKUP(S93,'CRUCE RIESGOS'!$C$8:$D$40,2,FALSE),"")</f>
        <v/>
      </c>
      <c r="U93" s="4" t="n">
        <v>5.42000000000004</v>
      </c>
      <c r="V93" s="4">
        <f>IFERROR(VLOOKUP(U93,'CRUCE RIESGOS'!$C$8:$D$40,2,FALSE),"")</f>
        <v/>
      </c>
      <c r="W93" s="4" t="n">
        <v>6.42000000000005</v>
      </c>
      <c r="X93" s="4">
        <f>IFERROR(VLOOKUP(W93,'CRUCE RIESGOS'!$C$8:$D$40,2,FALSE),"")</f>
        <v/>
      </c>
      <c r="Y93" s="4" t="n">
        <v>7.42000000000006</v>
      </c>
      <c r="Z93" s="4">
        <f>IFERROR(VLOOKUP(Y93,'CRUCE RIESGOS'!$C$8:$D$40,2,FALSE),"")</f>
        <v/>
      </c>
      <c r="AA93" s="4" t="n">
        <v>8.420000000000069</v>
      </c>
      <c r="AB93" s="4">
        <f>IFERROR(VLOOKUP(AA93,'CRUCE RIESGOS'!$C$8:$D$40,2,FALSE),"")</f>
        <v/>
      </c>
      <c r="AC93" s="4" t="n">
        <v>9.42000000000008</v>
      </c>
      <c r="AD93" s="4">
        <f>IFERROR(VLOOKUP(AC93,'CRUCE RIESGOS'!$C$8:$D$40,2,FALSE),"")</f>
        <v/>
      </c>
      <c r="AE93" s="4" t="n">
        <v>10.4200000000001</v>
      </c>
      <c r="AF93" s="4">
        <f>IFERROR(VLOOKUP(AE93,'CRUCE RIESGOS'!$C$8:$D$40,2,FALSE),"")</f>
        <v/>
      </c>
      <c r="AG93" s="4" t="n">
        <v>11.4200000000001</v>
      </c>
      <c r="AH93" s="4">
        <f>IFERROR(VLOOKUP(AG93,'CRUCE RIESGOS'!$C$8:$D$40,2,FALSE),"")</f>
        <v/>
      </c>
      <c r="AI93" s="4" t="n">
        <v>12.4200000000001</v>
      </c>
      <c r="AJ93" s="4">
        <f>IFERROR(VLOOKUP(AI93,'CRUCE RIESGOS'!$C$8:$D$40,2,FALSE),"")</f>
        <v/>
      </c>
      <c r="AK93" s="4" t="n">
        <v>13.4200000000001</v>
      </c>
      <c r="AL93" s="4">
        <f>IFERROR(VLOOKUP(AK93,'CRUCE RIESGOS'!$C$8:$D$40,2,FALSE),"")</f>
        <v/>
      </c>
      <c r="AM93" s="4" t="n">
        <v>14.4200000000001</v>
      </c>
      <c r="AN93" s="4">
        <f>IFERROR(VLOOKUP(AM93,'CRUCE RIESGOS'!$C$8:$D$40,2,FALSE),"")</f>
        <v/>
      </c>
      <c r="AO93" s="4" t="n">
        <v>15.4200000000001</v>
      </c>
      <c r="AP93" s="4">
        <f>IFERROR(VLOOKUP(AO93,'CRUCE RIESGOS'!$C$8:$D$40,2,FALSE),"")</f>
        <v/>
      </c>
      <c r="AQ93" s="4" t="n">
        <v>16.4200000000002</v>
      </c>
      <c r="AR93" s="4">
        <f>IFERROR(VLOOKUP(AQ93,'CRUCE RIESGOS'!$C$8:$D$40,2,FALSE),"")</f>
        <v/>
      </c>
      <c r="AS93" s="4" t="n">
        <v>17.4200000000002</v>
      </c>
      <c r="AT93" s="4">
        <f>IFERROR(VLOOKUP(AS93,'CRUCE RIESGOS'!$C$8:$D$40,2,FALSE),"")</f>
        <v/>
      </c>
      <c r="AU93" s="4" t="n">
        <v>18.4200000000002</v>
      </c>
      <c r="AV93" s="4">
        <f>IFERROR(VLOOKUP(AU93,'CRUCE RIESGOS'!$C$8:$D$40,2,FALSE),"")</f>
        <v/>
      </c>
      <c r="AW93" s="4" t="n">
        <v>19.4200000000002</v>
      </c>
      <c r="AX93" s="4">
        <f>IFERROR(VLOOKUP(AW93,'CRUCE RIESGOS'!$C$8:$D$40,2,FALSE),"")</f>
        <v/>
      </c>
      <c r="AY93" s="4" t="n">
        <v>20.4200000000002</v>
      </c>
      <c r="AZ93" s="4">
        <f>IFERROR(VLOOKUP(AY93,'CRUCE RIESGOS'!$C$8:$D$40,2,FALSE),"")</f>
        <v/>
      </c>
      <c r="BA93" s="4" t="n">
        <v>21.4200000000002</v>
      </c>
      <c r="BB93" s="4">
        <f>IFERROR(VLOOKUP(BA93,'CRUCE RIESGOS'!$C$8:$D$40,2,FALSE),"")</f>
        <v/>
      </c>
      <c r="BC93" s="4" t="n">
        <v>22.4200000000002</v>
      </c>
      <c r="BD93" s="4">
        <f>IFERROR(VLOOKUP(BC93,'CRUCE RIESGOS'!$C$8:$D$40,2,FALSE),"")</f>
        <v/>
      </c>
      <c r="BE93" s="4" t="n">
        <v>23.4200000000002</v>
      </c>
      <c r="BF93" s="4">
        <f>IFERROR(VLOOKUP(BE93,'CRUCE RIESGOS'!$C$8:$D$40,2,FALSE),"")</f>
        <v/>
      </c>
      <c r="BG93" s="4" t="n">
        <v>24.4200000000002</v>
      </c>
      <c r="BH93" s="4">
        <f>IFERROR(VLOOKUP(BG93,'CRUCE RIESGOS'!$C$8:$D$40,2,FALSE),"")</f>
        <v/>
      </c>
      <c r="BI93" s="4" t="n">
        <v>25.4200000000002</v>
      </c>
      <c r="BJ93" s="4">
        <f>IFERROR(VLOOKUP(BI93,'CRUCE RIESGOS'!$C$8:$D$40,2,FALSE),"")</f>
        <v/>
      </c>
    </row>
    <row r="94">
      <c r="N94" s="4">
        <f>IF(N95&lt;&gt;""," -R","")</f>
        <v/>
      </c>
      <c r="P94" s="4">
        <f>IF(P95&lt;&gt;""," -R","")</f>
        <v/>
      </c>
      <c r="R94" s="4">
        <f>IF(R95&lt;&gt;""," -R","")</f>
        <v/>
      </c>
      <c r="T94" s="4">
        <f>IF(T95&lt;&gt;""," -R","")</f>
        <v/>
      </c>
      <c r="V94" s="4">
        <f>IF(V95&lt;&gt;""," -R","")</f>
        <v/>
      </c>
      <c r="X94" s="4">
        <f>IF(X95&lt;&gt;""," -R","")</f>
        <v/>
      </c>
      <c r="Z94" s="4">
        <f>IF(Z95&lt;&gt;""," -R","")</f>
        <v/>
      </c>
      <c r="AB94" s="4">
        <f>IF(AB95&lt;&gt;""," -R","")</f>
        <v/>
      </c>
      <c r="AD94" s="4">
        <f>IF(AD95&lt;&gt;""," -R","")</f>
        <v/>
      </c>
      <c r="AF94" s="4">
        <f>IF(AF95&lt;&gt;""," -R","")</f>
        <v/>
      </c>
      <c r="AH94" s="4">
        <f>IF(AH95&lt;&gt;""," -R","")</f>
        <v/>
      </c>
      <c r="AJ94" s="4">
        <f>IF(AJ95&lt;&gt;""," -R","")</f>
        <v/>
      </c>
      <c r="AL94" s="4">
        <f>IF(AL95&lt;&gt;""," -R","")</f>
        <v/>
      </c>
      <c r="AN94" s="4">
        <f>IF(AN95&lt;&gt;""," -R","")</f>
        <v/>
      </c>
      <c r="AP94" s="4">
        <f>IF(AP95&lt;&gt;""," -R","")</f>
        <v/>
      </c>
      <c r="AR94" s="4">
        <f>IF(AR95&lt;&gt;""," -R","")</f>
        <v/>
      </c>
      <c r="AT94" s="4">
        <f>IF(AT95&lt;&gt;""," -R","")</f>
        <v/>
      </c>
      <c r="AV94" s="4">
        <f>IF(AV95&lt;&gt;""," -R","")</f>
        <v/>
      </c>
      <c r="AX94" s="4">
        <f>IF(AX95&lt;&gt;""," -R","")</f>
        <v/>
      </c>
      <c r="AZ94" s="4">
        <f>IF(AZ95&lt;&gt;""," -R","")</f>
        <v/>
      </c>
      <c r="BB94" s="4">
        <f>IF(BB95&lt;&gt;""," -R","")</f>
        <v/>
      </c>
      <c r="BD94" s="4">
        <f>IF(BD95&lt;&gt;""," -R","")</f>
        <v/>
      </c>
      <c r="BF94" s="4">
        <f>IF(BF95&lt;&gt;""," -R","")</f>
        <v/>
      </c>
      <c r="BH94" s="4">
        <f>IF(BH95&lt;&gt;""," -R","")</f>
        <v/>
      </c>
      <c r="BJ94" s="4">
        <f>IF(BJ95&lt;&gt;""," -R","")</f>
        <v/>
      </c>
    </row>
    <row r="95">
      <c r="M95" s="4" t="n">
        <v>1.43</v>
      </c>
      <c r="N95" s="4">
        <f>IFERROR(VLOOKUP(M95,'CRUCE RIESGOS'!$C$8:$D$40,2,FALSE),"")</f>
        <v/>
      </c>
      <c r="O95" s="4" t="n">
        <v>2.43000000000001</v>
      </c>
      <c r="P95" s="4">
        <f>IFERROR(VLOOKUP(O95,'CRUCE RIESGOS'!$C$8:$D$40,2,FALSE),"")</f>
        <v/>
      </c>
      <c r="Q95" s="4" t="n">
        <v>3.43000000000002</v>
      </c>
      <c r="R95" s="4">
        <f>IFERROR(VLOOKUP(Q95,'CRUCE RIESGOS'!$C$8:$D$40,2,FALSE),"")</f>
        <v/>
      </c>
      <c r="S95" s="4" t="n">
        <v>4.43000000000003</v>
      </c>
      <c r="T95" s="4">
        <f>IFERROR(VLOOKUP(S95,'CRUCE RIESGOS'!$C$8:$D$40,2,FALSE),"")</f>
        <v/>
      </c>
      <c r="U95" s="4" t="n">
        <v>5.43000000000004</v>
      </c>
      <c r="V95" s="4">
        <f>IFERROR(VLOOKUP(U95,'CRUCE RIESGOS'!$C$8:$D$40,2,FALSE),"")</f>
        <v/>
      </c>
      <c r="W95" s="4" t="n">
        <v>6.43000000000005</v>
      </c>
      <c r="X95" s="4">
        <f>IFERROR(VLOOKUP(W95,'CRUCE RIESGOS'!$C$8:$D$40,2,FALSE),"")</f>
        <v/>
      </c>
      <c r="Y95" s="4" t="n">
        <v>7.43000000000006</v>
      </c>
      <c r="Z95" s="4">
        <f>IFERROR(VLOOKUP(Y95,'CRUCE RIESGOS'!$C$8:$D$40,2,FALSE),"")</f>
        <v/>
      </c>
      <c r="AA95" s="4" t="n">
        <v>8.430000000000071</v>
      </c>
      <c r="AB95" s="4">
        <f>IFERROR(VLOOKUP(AA95,'CRUCE RIESGOS'!$C$8:$D$40,2,FALSE),"")</f>
        <v/>
      </c>
      <c r="AC95" s="4" t="n">
        <v>9.43000000000008</v>
      </c>
      <c r="AD95" s="4">
        <f>IFERROR(VLOOKUP(AC95,'CRUCE RIESGOS'!$C$8:$D$40,2,FALSE),"")</f>
        <v/>
      </c>
      <c r="AE95" s="4" t="n">
        <v>10.4300000000001</v>
      </c>
      <c r="AF95" s="4">
        <f>IFERROR(VLOOKUP(AE95,'CRUCE RIESGOS'!$C$8:$D$40,2,FALSE),"")</f>
        <v/>
      </c>
      <c r="AG95" s="4" t="n">
        <v>11.4300000000001</v>
      </c>
      <c r="AH95" s="4">
        <f>IFERROR(VLOOKUP(AG95,'CRUCE RIESGOS'!$C$8:$D$40,2,FALSE),"")</f>
        <v/>
      </c>
      <c r="AI95" s="4" t="n">
        <v>12.4300000000001</v>
      </c>
      <c r="AJ95" s="4">
        <f>IFERROR(VLOOKUP(AI95,'CRUCE RIESGOS'!$C$8:$D$40,2,FALSE),"")</f>
        <v/>
      </c>
      <c r="AK95" s="4" t="n">
        <v>13.4300000000001</v>
      </c>
      <c r="AL95" s="4">
        <f>IFERROR(VLOOKUP(AK95,'CRUCE RIESGOS'!$C$8:$D$40,2,FALSE),"")</f>
        <v/>
      </c>
      <c r="AM95" s="4" t="n">
        <v>14.4300000000001</v>
      </c>
      <c r="AN95" s="4">
        <f>IFERROR(VLOOKUP(AM95,'CRUCE RIESGOS'!$C$8:$D$40,2,FALSE),"")</f>
        <v/>
      </c>
      <c r="AO95" s="4" t="n">
        <v>15.4300000000001</v>
      </c>
      <c r="AP95" s="4">
        <f>IFERROR(VLOOKUP(AO95,'CRUCE RIESGOS'!$C$8:$D$40,2,FALSE),"")</f>
        <v/>
      </c>
      <c r="AQ95" s="4" t="n">
        <v>16.4300000000001</v>
      </c>
      <c r="AR95" s="4">
        <f>IFERROR(VLOOKUP(AQ95,'CRUCE RIESGOS'!$C$8:$D$40,2,FALSE),"")</f>
        <v/>
      </c>
      <c r="AS95" s="4" t="n">
        <v>17.4300000000002</v>
      </c>
      <c r="AT95" s="4">
        <f>IFERROR(VLOOKUP(AS95,'CRUCE RIESGOS'!$C$8:$D$40,2,FALSE),"")</f>
        <v/>
      </c>
      <c r="AU95" s="4" t="n">
        <v>18.4300000000002</v>
      </c>
      <c r="AV95" s="4">
        <f>IFERROR(VLOOKUP(AU95,'CRUCE RIESGOS'!$C$8:$D$40,2,FALSE),"")</f>
        <v/>
      </c>
      <c r="AW95" s="4" t="n">
        <v>19.4300000000002</v>
      </c>
      <c r="AX95" s="4">
        <f>IFERROR(VLOOKUP(AW95,'CRUCE RIESGOS'!$C$8:$D$40,2,FALSE),"")</f>
        <v/>
      </c>
      <c r="AY95" s="4" t="n">
        <v>20.4300000000002</v>
      </c>
      <c r="AZ95" s="4">
        <f>IFERROR(VLOOKUP(AY95,'CRUCE RIESGOS'!$C$8:$D$40,2,FALSE),"")</f>
        <v/>
      </c>
      <c r="BA95" s="4" t="n">
        <v>21.4300000000002</v>
      </c>
      <c r="BB95" s="4">
        <f>IFERROR(VLOOKUP(BA95,'CRUCE RIESGOS'!$C$8:$D$40,2,FALSE),"")</f>
        <v/>
      </c>
      <c r="BC95" s="4" t="n">
        <v>22.4300000000002</v>
      </c>
      <c r="BD95" s="4">
        <f>IFERROR(VLOOKUP(BC95,'CRUCE RIESGOS'!$C$8:$D$40,2,FALSE),"")</f>
        <v/>
      </c>
      <c r="BE95" s="4" t="n">
        <v>23.4300000000002</v>
      </c>
      <c r="BF95" s="4">
        <f>IFERROR(VLOOKUP(BE95,'CRUCE RIESGOS'!$C$8:$D$40,2,FALSE),"")</f>
        <v/>
      </c>
      <c r="BG95" s="4" t="n">
        <v>24.4300000000002</v>
      </c>
      <c r="BH95" s="4">
        <f>IFERROR(VLOOKUP(BG95,'CRUCE RIESGOS'!$C$8:$D$40,2,FALSE),"")</f>
        <v/>
      </c>
      <c r="BI95" s="4" t="n">
        <v>25.4300000000002</v>
      </c>
      <c r="BJ95" s="4">
        <f>IFERROR(VLOOKUP(BI95,'CRUCE RIESGOS'!$C$8:$D$40,2,FALSE),"")</f>
        <v/>
      </c>
    </row>
    <row r="96">
      <c r="N96" s="4">
        <f>IF(N97&lt;&gt;""," -R","")</f>
        <v/>
      </c>
      <c r="P96" s="4">
        <f>IF(P97&lt;&gt;""," -R","")</f>
        <v/>
      </c>
      <c r="R96" s="4">
        <f>IF(R97&lt;&gt;""," -R","")</f>
        <v/>
      </c>
      <c r="T96" s="4">
        <f>IF(T97&lt;&gt;""," -R","")</f>
        <v/>
      </c>
      <c r="V96" s="4">
        <f>IF(V97&lt;&gt;""," -R","")</f>
        <v/>
      </c>
      <c r="X96" s="4">
        <f>IF(X97&lt;&gt;""," -R","")</f>
        <v/>
      </c>
      <c r="Z96" s="4">
        <f>IF(Z97&lt;&gt;""," -R","")</f>
        <v/>
      </c>
      <c r="AB96" s="4">
        <f>IF(AB97&lt;&gt;""," -R","")</f>
        <v/>
      </c>
      <c r="AD96" s="4">
        <f>IF(AD97&lt;&gt;""," -R","")</f>
        <v/>
      </c>
      <c r="AF96" s="4">
        <f>IF(AF97&lt;&gt;""," -R","")</f>
        <v/>
      </c>
      <c r="AH96" s="4">
        <f>IF(AH97&lt;&gt;""," -R","")</f>
        <v/>
      </c>
      <c r="AJ96" s="4">
        <f>IF(AJ97&lt;&gt;""," -R","")</f>
        <v/>
      </c>
      <c r="AL96" s="4">
        <f>IF(AL97&lt;&gt;""," -R","")</f>
        <v/>
      </c>
      <c r="AN96" s="4">
        <f>IF(AN97&lt;&gt;""," -R","")</f>
        <v/>
      </c>
      <c r="AP96" s="4">
        <f>IF(AP97&lt;&gt;""," -R","")</f>
        <v/>
      </c>
      <c r="AR96" s="4">
        <f>IF(AR97&lt;&gt;""," -R","")</f>
        <v/>
      </c>
      <c r="AT96" s="4">
        <f>IF(AT97&lt;&gt;""," -R","")</f>
        <v/>
      </c>
      <c r="AV96" s="4">
        <f>IF(AV97&lt;&gt;""," -R","")</f>
        <v/>
      </c>
      <c r="AX96" s="4">
        <f>IF(AX97&lt;&gt;""," -R","")</f>
        <v/>
      </c>
      <c r="AZ96" s="4">
        <f>IF(AZ97&lt;&gt;""," -R","")</f>
        <v/>
      </c>
      <c r="BB96" s="4">
        <f>IF(BB97&lt;&gt;""," -R","")</f>
        <v/>
      </c>
      <c r="BD96" s="4">
        <f>IF(BD97&lt;&gt;""," -R","")</f>
        <v/>
      </c>
      <c r="BF96" s="4">
        <f>IF(BF97&lt;&gt;""," -R","")</f>
        <v/>
      </c>
      <c r="BH96" s="4">
        <f>IF(BH97&lt;&gt;""," -R","")</f>
        <v/>
      </c>
      <c r="BJ96" s="4">
        <f>IF(BJ97&lt;&gt;""," -R","")</f>
        <v/>
      </c>
    </row>
    <row r="97">
      <c r="M97" s="4" t="n">
        <v>1.44</v>
      </c>
      <c r="N97" s="4">
        <f>IFERROR(VLOOKUP(M97,'CRUCE RIESGOS'!$C$8:$D$40,2,FALSE),"")</f>
        <v/>
      </c>
      <c r="O97" s="4" t="n">
        <v>2.44000000000001</v>
      </c>
      <c r="P97" s="4">
        <f>IFERROR(VLOOKUP(O97,'CRUCE RIESGOS'!$C$8:$D$40,2,FALSE),"")</f>
        <v/>
      </c>
      <c r="Q97" s="4" t="n">
        <v>3.44000000000002</v>
      </c>
      <c r="R97" s="4">
        <f>IFERROR(VLOOKUP(Q97,'CRUCE RIESGOS'!$C$8:$D$40,2,FALSE),"")</f>
        <v/>
      </c>
      <c r="S97" s="4" t="n">
        <v>4.44000000000003</v>
      </c>
      <c r="T97" s="4">
        <f>IFERROR(VLOOKUP(S97,'CRUCE RIESGOS'!$C$8:$D$40,2,FALSE),"")</f>
        <v/>
      </c>
      <c r="U97" s="4" t="n">
        <v>5.44000000000004</v>
      </c>
      <c r="V97" s="4">
        <f>IFERROR(VLOOKUP(U97,'CRUCE RIESGOS'!$C$8:$D$40,2,FALSE),"")</f>
        <v/>
      </c>
      <c r="W97" s="4" t="n">
        <v>6.44000000000005</v>
      </c>
      <c r="X97" s="4">
        <f>IFERROR(VLOOKUP(W97,'CRUCE RIESGOS'!$C$8:$D$40,2,FALSE),"")</f>
        <v/>
      </c>
      <c r="Y97" s="4" t="n">
        <v>7.44000000000006</v>
      </c>
      <c r="Z97" s="4">
        <f>IFERROR(VLOOKUP(Y97,'CRUCE RIESGOS'!$C$8:$D$40,2,FALSE),"")</f>
        <v/>
      </c>
      <c r="AA97" s="4" t="n">
        <v>8.440000000000071</v>
      </c>
      <c r="AB97" s="4">
        <f>IFERROR(VLOOKUP(AA97,'CRUCE RIESGOS'!$C$8:$D$40,2,FALSE),"")</f>
        <v/>
      </c>
      <c r="AC97" s="4" t="n">
        <v>9.440000000000079</v>
      </c>
      <c r="AD97" s="4">
        <f>IFERROR(VLOOKUP(AC97,'CRUCE RIESGOS'!$C$8:$D$40,2,FALSE),"")</f>
        <v/>
      </c>
      <c r="AE97" s="4" t="n">
        <v>10.4400000000001</v>
      </c>
      <c r="AF97" s="4">
        <f>IFERROR(VLOOKUP(AE97,'CRUCE RIESGOS'!$C$8:$D$40,2,FALSE),"")</f>
        <v/>
      </c>
      <c r="AG97" s="4" t="n">
        <v>11.4400000000001</v>
      </c>
      <c r="AH97" s="4">
        <f>IFERROR(VLOOKUP(AG97,'CRUCE RIESGOS'!$C$8:$D$40,2,FALSE),"")</f>
        <v/>
      </c>
      <c r="AI97" s="4" t="n">
        <v>12.4400000000001</v>
      </c>
      <c r="AJ97" s="4">
        <f>IFERROR(VLOOKUP(AI97,'CRUCE RIESGOS'!$C$8:$D$40,2,FALSE),"")</f>
        <v/>
      </c>
      <c r="AK97" s="4" t="n">
        <v>13.4400000000001</v>
      </c>
      <c r="AL97" s="4">
        <f>IFERROR(VLOOKUP(AK97,'CRUCE RIESGOS'!$C$8:$D$40,2,FALSE),"")</f>
        <v/>
      </c>
      <c r="AM97" s="4" t="n">
        <v>14.4400000000001</v>
      </c>
      <c r="AN97" s="4">
        <f>IFERROR(VLOOKUP(AM97,'CRUCE RIESGOS'!$C$8:$D$40,2,FALSE),"")</f>
        <v/>
      </c>
      <c r="AO97" s="4" t="n">
        <v>15.4400000000001</v>
      </c>
      <c r="AP97" s="4">
        <f>IFERROR(VLOOKUP(AO97,'CRUCE RIESGOS'!$C$8:$D$40,2,FALSE),"")</f>
        <v/>
      </c>
      <c r="AQ97" s="4" t="n">
        <v>16.4400000000002</v>
      </c>
      <c r="AR97" s="4">
        <f>IFERROR(VLOOKUP(AQ97,'CRUCE RIESGOS'!$C$8:$D$40,2,FALSE),"")</f>
        <v/>
      </c>
      <c r="AS97" s="4" t="n">
        <v>17.4400000000002</v>
      </c>
      <c r="AT97" s="4">
        <f>IFERROR(VLOOKUP(AS97,'CRUCE RIESGOS'!$C$8:$D$40,2,FALSE),"")</f>
        <v/>
      </c>
      <c r="AU97" s="4" t="n">
        <v>18.4400000000002</v>
      </c>
      <c r="AV97" s="4">
        <f>IFERROR(VLOOKUP(AU97,'CRUCE RIESGOS'!$C$8:$D$40,2,FALSE),"")</f>
        <v/>
      </c>
      <c r="AW97" s="4" t="n">
        <v>19.4400000000002</v>
      </c>
      <c r="AX97" s="4">
        <f>IFERROR(VLOOKUP(AW97,'CRUCE RIESGOS'!$C$8:$D$40,2,FALSE),"")</f>
        <v/>
      </c>
      <c r="AY97" s="4" t="n">
        <v>20.4400000000002</v>
      </c>
      <c r="AZ97" s="4">
        <f>IFERROR(VLOOKUP(AY97,'CRUCE RIESGOS'!$C$8:$D$40,2,FALSE),"")</f>
        <v/>
      </c>
      <c r="BA97" s="4" t="n">
        <v>21.4400000000002</v>
      </c>
      <c r="BB97" s="4">
        <f>IFERROR(VLOOKUP(BA97,'CRUCE RIESGOS'!$C$8:$D$40,2,FALSE),"")</f>
        <v/>
      </c>
      <c r="BC97" s="4" t="n">
        <v>22.4400000000002</v>
      </c>
      <c r="BD97" s="4">
        <f>IFERROR(VLOOKUP(BC97,'CRUCE RIESGOS'!$C$8:$D$40,2,FALSE),"")</f>
        <v/>
      </c>
      <c r="BE97" s="4" t="n">
        <v>23.4400000000002</v>
      </c>
      <c r="BF97" s="4">
        <f>IFERROR(VLOOKUP(BE97,'CRUCE RIESGOS'!$C$8:$D$40,2,FALSE),"")</f>
        <v/>
      </c>
      <c r="BG97" s="4" t="n">
        <v>24.4400000000002</v>
      </c>
      <c r="BH97" s="4">
        <f>IFERROR(VLOOKUP(BG97,'CRUCE RIESGOS'!$C$8:$D$40,2,FALSE),"")</f>
        <v/>
      </c>
      <c r="BI97" s="4" t="n">
        <v>25.4400000000002</v>
      </c>
      <c r="BJ97" s="4">
        <f>IFERROR(VLOOKUP(BI97,'CRUCE RIESGOS'!$C$8:$D$40,2,FALSE),"")</f>
        <v/>
      </c>
    </row>
    <row r="98">
      <c r="N98" s="4">
        <f>IF(N99&lt;&gt;""," -R","")</f>
        <v/>
      </c>
      <c r="P98" s="4">
        <f>IF(P99&lt;&gt;""," -R","")</f>
        <v/>
      </c>
      <c r="R98" s="4">
        <f>IF(R99&lt;&gt;""," -R","")</f>
        <v/>
      </c>
      <c r="T98" s="4">
        <f>IF(T99&lt;&gt;""," -R","")</f>
        <v/>
      </c>
      <c r="V98" s="4">
        <f>IF(V99&lt;&gt;""," -R","")</f>
        <v/>
      </c>
      <c r="X98" s="4">
        <f>IF(X99&lt;&gt;""," -R","")</f>
        <v/>
      </c>
      <c r="Z98" s="4">
        <f>IF(Z99&lt;&gt;""," -R","")</f>
        <v/>
      </c>
      <c r="AB98" s="4">
        <f>IF(AB99&lt;&gt;""," -R","")</f>
        <v/>
      </c>
      <c r="AD98" s="4">
        <f>IF(AD99&lt;&gt;""," -R","")</f>
        <v/>
      </c>
      <c r="AF98" s="4">
        <f>IF(AF99&lt;&gt;""," -R","")</f>
        <v/>
      </c>
      <c r="AH98" s="4">
        <f>IF(AH99&lt;&gt;""," -R","")</f>
        <v/>
      </c>
      <c r="AJ98" s="4">
        <f>IF(AJ99&lt;&gt;""," -R","")</f>
        <v/>
      </c>
      <c r="AL98" s="4">
        <f>IF(AL99&lt;&gt;""," -R","")</f>
        <v/>
      </c>
      <c r="AN98" s="4">
        <f>IF(AN99&lt;&gt;""," -R","")</f>
        <v/>
      </c>
      <c r="AP98" s="4">
        <f>IF(AP99&lt;&gt;""," -R","")</f>
        <v/>
      </c>
      <c r="AR98" s="4">
        <f>IF(AR99&lt;&gt;""," -R","")</f>
        <v/>
      </c>
      <c r="AT98" s="4">
        <f>IF(AT99&lt;&gt;""," -R","")</f>
        <v/>
      </c>
      <c r="AV98" s="4">
        <f>IF(AV99&lt;&gt;""," -R","")</f>
        <v/>
      </c>
      <c r="AX98" s="4">
        <f>IF(AX99&lt;&gt;""," -R","")</f>
        <v/>
      </c>
      <c r="AZ98" s="4">
        <f>IF(AZ99&lt;&gt;""," -R","")</f>
        <v/>
      </c>
      <c r="BB98" s="4">
        <f>IF(BB99&lt;&gt;""," -R","")</f>
        <v/>
      </c>
      <c r="BD98" s="4">
        <f>IF(BD99&lt;&gt;""," -R","")</f>
        <v/>
      </c>
      <c r="BF98" s="4">
        <f>IF(BF99&lt;&gt;""," -R","")</f>
        <v/>
      </c>
      <c r="BH98" s="4">
        <f>IF(BH99&lt;&gt;""," -R","")</f>
        <v/>
      </c>
      <c r="BJ98" s="4">
        <f>IF(BJ99&lt;&gt;""," -R","")</f>
        <v/>
      </c>
    </row>
    <row r="99">
      <c r="M99" s="4" t="n">
        <v>1.45</v>
      </c>
      <c r="N99" s="4">
        <f>IFERROR(VLOOKUP(M99,'CRUCE RIESGOS'!$C$8:$D$40,2,FALSE),"")</f>
        <v/>
      </c>
      <c r="O99" s="4" t="n">
        <v>2.45000000000001</v>
      </c>
      <c r="P99" s="4">
        <f>IFERROR(VLOOKUP(O99,'CRUCE RIESGOS'!$C$8:$D$40,2,FALSE),"")</f>
        <v/>
      </c>
      <c r="Q99" s="4" t="n">
        <v>3.45000000000002</v>
      </c>
      <c r="R99" s="4">
        <f>IFERROR(VLOOKUP(Q99,'CRUCE RIESGOS'!$C$8:$D$40,2,FALSE),"")</f>
        <v/>
      </c>
      <c r="S99" s="4" t="n">
        <v>4.45000000000003</v>
      </c>
      <c r="T99" s="4">
        <f>IFERROR(VLOOKUP(S99,'CRUCE RIESGOS'!$C$8:$D$40,2,FALSE),"")</f>
        <v/>
      </c>
      <c r="U99" s="4" t="n">
        <v>5.45000000000004</v>
      </c>
      <c r="V99" s="4">
        <f>IFERROR(VLOOKUP(U99,'CRUCE RIESGOS'!$C$8:$D$40,2,FALSE),"")</f>
        <v/>
      </c>
      <c r="W99" s="4" t="n">
        <v>6.45000000000005</v>
      </c>
      <c r="X99" s="4">
        <f>IFERROR(VLOOKUP(W99,'CRUCE RIESGOS'!$C$8:$D$40,2,FALSE),"")</f>
        <v/>
      </c>
      <c r="Y99" s="4" t="n">
        <v>7.45000000000006</v>
      </c>
      <c r="Z99" s="4">
        <f>IFERROR(VLOOKUP(Y99,'CRUCE RIESGOS'!$C$8:$D$40,2,FALSE),"")</f>
        <v/>
      </c>
      <c r="AA99" s="4" t="n">
        <v>8.45000000000007</v>
      </c>
      <c r="AB99" s="4">
        <f>IFERROR(VLOOKUP(AA99,'CRUCE RIESGOS'!$C$8:$D$40,2,FALSE),"")</f>
        <v/>
      </c>
      <c r="AC99" s="4" t="n">
        <v>9.450000000000079</v>
      </c>
      <c r="AD99" s="4">
        <f>IFERROR(VLOOKUP(AC99,'CRUCE RIESGOS'!$C$8:$D$40,2,FALSE),"")</f>
        <v/>
      </c>
      <c r="AE99" s="4" t="n">
        <v>10.4500000000001</v>
      </c>
      <c r="AF99" s="4">
        <f>IFERROR(VLOOKUP(AE99,'CRUCE RIESGOS'!$C$8:$D$40,2,FALSE),"")</f>
        <v/>
      </c>
      <c r="AG99" s="4" t="n">
        <v>11.4500000000001</v>
      </c>
      <c r="AH99" s="4">
        <f>IFERROR(VLOOKUP(AG99,'CRUCE RIESGOS'!$C$8:$D$40,2,FALSE),"")</f>
        <v/>
      </c>
      <c r="AI99" s="4" t="n">
        <v>12.4500000000001</v>
      </c>
      <c r="AJ99" s="4">
        <f>IFERROR(VLOOKUP(AI99,'CRUCE RIESGOS'!$C$8:$D$40,2,FALSE),"")</f>
        <v/>
      </c>
      <c r="AK99" s="4" t="n">
        <v>13.4500000000001</v>
      </c>
      <c r="AL99" s="4">
        <f>IFERROR(VLOOKUP(AK99,'CRUCE RIESGOS'!$C$8:$D$40,2,FALSE),"")</f>
        <v/>
      </c>
      <c r="AM99" s="4" t="n">
        <v>14.4500000000001</v>
      </c>
      <c r="AN99" s="4">
        <f>IFERROR(VLOOKUP(AM99,'CRUCE RIESGOS'!$C$8:$D$40,2,FALSE),"")</f>
        <v/>
      </c>
      <c r="AO99" s="4" t="n">
        <v>15.4500000000001</v>
      </c>
      <c r="AP99" s="4">
        <f>IFERROR(VLOOKUP(AO99,'CRUCE RIESGOS'!$C$8:$D$40,2,FALSE),"")</f>
        <v/>
      </c>
      <c r="AQ99" s="4" t="n">
        <v>16.4500000000001</v>
      </c>
      <c r="AR99" s="4">
        <f>IFERROR(VLOOKUP(AQ99,'CRUCE RIESGOS'!$C$8:$D$40,2,FALSE),"")</f>
        <v/>
      </c>
      <c r="AS99" s="4" t="n">
        <v>17.4500000000002</v>
      </c>
      <c r="AT99" s="4">
        <f>IFERROR(VLOOKUP(AS99,'CRUCE RIESGOS'!$C$8:$D$40,2,FALSE),"")</f>
        <v/>
      </c>
      <c r="AU99" s="4" t="n">
        <v>18.4500000000002</v>
      </c>
      <c r="AV99" s="4">
        <f>IFERROR(VLOOKUP(AU99,'CRUCE RIESGOS'!$C$8:$D$40,2,FALSE),"")</f>
        <v/>
      </c>
      <c r="AW99" s="4" t="n">
        <v>19.4500000000002</v>
      </c>
      <c r="AX99" s="4">
        <f>IFERROR(VLOOKUP(AW99,'CRUCE RIESGOS'!$C$8:$D$40,2,FALSE),"")</f>
        <v/>
      </c>
      <c r="AY99" s="4" t="n">
        <v>20.4500000000002</v>
      </c>
      <c r="AZ99" s="4">
        <f>IFERROR(VLOOKUP(AY99,'CRUCE RIESGOS'!$C$8:$D$40,2,FALSE),"")</f>
        <v/>
      </c>
      <c r="BA99" s="4" t="n">
        <v>21.4500000000002</v>
      </c>
      <c r="BB99" s="4">
        <f>IFERROR(VLOOKUP(BA99,'CRUCE RIESGOS'!$C$8:$D$40,2,FALSE),"")</f>
        <v/>
      </c>
      <c r="BC99" s="4" t="n">
        <v>22.4500000000002</v>
      </c>
      <c r="BD99" s="4">
        <f>IFERROR(VLOOKUP(BC99,'CRUCE RIESGOS'!$C$8:$D$40,2,FALSE),"")</f>
        <v/>
      </c>
      <c r="BE99" s="4" t="n">
        <v>23.4500000000002</v>
      </c>
      <c r="BF99" s="4">
        <f>IFERROR(VLOOKUP(BE99,'CRUCE RIESGOS'!$C$8:$D$40,2,FALSE),"")</f>
        <v/>
      </c>
      <c r="BG99" s="4" t="n">
        <v>24.4500000000002</v>
      </c>
      <c r="BH99" s="4">
        <f>IFERROR(VLOOKUP(BG99,'CRUCE RIESGOS'!$C$8:$D$40,2,FALSE),"")</f>
        <v/>
      </c>
      <c r="BI99" s="4" t="n">
        <v>25.4500000000002</v>
      </c>
      <c r="BJ99" s="4">
        <f>IFERROR(VLOOKUP(BI99,'CRUCE RIESGOS'!$C$8:$D$40,2,FALSE),"")</f>
        <v/>
      </c>
    </row>
    <row r="100">
      <c r="N100" s="4">
        <f>IF(N101&lt;&gt;""," -R","")</f>
        <v/>
      </c>
      <c r="P100" s="4">
        <f>IF(P101&lt;&gt;""," -R","")</f>
        <v/>
      </c>
      <c r="R100" s="4">
        <f>IF(R101&lt;&gt;""," -R","")</f>
        <v/>
      </c>
      <c r="T100" s="4">
        <f>IF(T101&lt;&gt;""," -R","")</f>
        <v/>
      </c>
      <c r="V100" s="4">
        <f>IF(V101&lt;&gt;""," -R","")</f>
        <v/>
      </c>
      <c r="X100" s="4">
        <f>IF(X101&lt;&gt;""," -R","")</f>
        <v/>
      </c>
      <c r="Z100" s="4">
        <f>IF(Z101&lt;&gt;""," -R","")</f>
        <v/>
      </c>
      <c r="AB100" s="4">
        <f>IF(AB101&lt;&gt;""," -R","")</f>
        <v/>
      </c>
      <c r="AD100" s="4">
        <f>IF(AD101&lt;&gt;""," -R","")</f>
        <v/>
      </c>
      <c r="AF100" s="4">
        <f>IF(AF101&lt;&gt;""," -R","")</f>
        <v/>
      </c>
      <c r="AH100" s="4">
        <f>IF(AH101&lt;&gt;""," -R","")</f>
        <v/>
      </c>
      <c r="AJ100" s="4">
        <f>IF(AJ101&lt;&gt;""," -R","")</f>
        <v/>
      </c>
      <c r="AL100" s="4">
        <f>IF(AL101&lt;&gt;""," -R","")</f>
        <v/>
      </c>
      <c r="AN100" s="4">
        <f>IF(AN101&lt;&gt;""," -R","")</f>
        <v/>
      </c>
      <c r="AP100" s="4">
        <f>IF(AP101&lt;&gt;""," -R","")</f>
        <v/>
      </c>
      <c r="AR100" s="4">
        <f>IF(AR101&lt;&gt;""," -R","")</f>
        <v/>
      </c>
      <c r="AT100" s="4">
        <f>IF(AT101&lt;&gt;""," -R","")</f>
        <v/>
      </c>
      <c r="AV100" s="4">
        <f>IF(AV101&lt;&gt;""," -R","")</f>
        <v/>
      </c>
      <c r="AX100" s="4">
        <f>IF(AX101&lt;&gt;""," -R","")</f>
        <v/>
      </c>
      <c r="AZ100" s="4">
        <f>IF(AZ101&lt;&gt;""," -R","")</f>
        <v/>
      </c>
      <c r="BB100" s="4">
        <f>IF(BB101&lt;&gt;""," -R","")</f>
        <v/>
      </c>
      <c r="BD100" s="4">
        <f>IF(BD101&lt;&gt;""," -R","")</f>
        <v/>
      </c>
      <c r="BF100" s="4">
        <f>IF(BF101&lt;&gt;""," -R","")</f>
        <v/>
      </c>
      <c r="BH100" s="4">
        <f>IF(BH101&lt;&gt;""," -R","")</f>
        <v/>
      </c>
      <c r="BJ100" s="4">
        <f>IF(BJ101&lt;&gt;""," -R","")</f>
        <v/>
      </c>
    </row>
    <row r="101">
      <c r="M101" s="4" t="n">
        <v>1.46</v>
      </c>
      <c r="N101" s="4">
        <f>IFERROR(VLOOKUP(M101,'CRUCE RIESGOS'!$C$8:$D$40,2,FALSE),"")</f>
        <v/>
      </c>
      <c r="O101" s="4" t="n">
        <v>2.46000000000001</v>
      </c>
      <c r="P101" s="4">
        <f>IFERROR(VLOOKUP(O101,'CRUCE RIESGOS'!$C$8:$D$40,2,FALSE),"")</f>
        <v/>
      </c>
      <c r="Q101" s="4" t="n">
        <v>3.46000000000002</v>
      </c>
      <c r="R101" s="4">
        <f>IFERROR(VLOOKUP(Q101,'CRUCE RIESGOS'!$C$8:$D$40,2,FALSE),"")</f>
        <v/>
      </c>
      <c r="S101" s="4" t="n">
        <v>4.46000000000003</v>
      </c>
      <c r="T101" s="4">
        <f>IFERROR(VLOOKUP(S101,'CRUCE RIESGOS'!$C$8:$D$40,2,FALSE),"")</f>
        <v/>
      </c>
      <c r="U101" s="4" t="n">
        <v>5.46000000000004</v>
      </c>
      <c r="V101" s="4">
        <f>IFERROR(VLOOKUP(U101,'CRUCE RIESGOS'!$C$8:$D$40,2,FALSE),"")</f>
        <v/>
      </c>
      <c r="W101" s="4" t="n">
        <v>6.46000000000005</v>
      </c>
      <c r="X101" s="4">
        <f>IFERROR(VLOOKUP(W101,'CRUCE RIESGOS'!$C$8:$D$40,2,FALSE),"")</f>
        <v/>
      </c>
      <c r="Y101" s="4" t="n">
        <v>7.46000000000006</v>
      </c>
      <c r="Z101" s="4">
        <f>IFERROR(VLOOKUP(Y101,'CRUCE RIESGOS'!$C$8:$D$40,2,FALSE),"")</f>
        <v/>
      </c>
      <c r="AA101" s="4" t="n">
        <v>8.46000000000007</v>
      </c>
      <c r="AB101" s="4">
        <f>IFERROR(VLOOKUP(AA101,'CRUCE RIESGOS'!$C$8:$D$40,2,FALSE),"")</f>
        <v/>
      </c>
      <c r="AC101" s="4" t="n">
        <v>9.460000000000081</v>
      </c>
      <c r="AD101" s="4">
        <f>IFERROR(VLOOKUP(AC101,'CRUCE RIESGOS'!$C$8:$D$40,2,FALSE),"")</f>
        <v/>
      </c>
      <c r="AE101" s="4" t="n">
        <v>10.4600000000001</v>
      </c>
      <c r="AF101" s="4">
        <f>IFERROR(VLOOKUP(AE101,'CRUCE RIESGOS'!$C$8:$D$40,2,FALSE),"")</f>
        <v/>
      </c>
      <c r="AG101" s="4" t="n">
        <v>11.4600000000001</v>
      </c>
      <c r="AH101" s="4">
        <f>IFERROR(VLOOKUP(AG101,'CRUCE RIESGOS'!$C$8:$D$40,2,FALSE),"")</f>
        <v/>
      </c>
      <c r="AI101" s="4" t="n">
        <v>12.4600000000001</v>
      </c>
      <c r="AJ101" s="4">
        <f>IFERROR(VLOOKUP(AI101,'CRUCE RIESGOS'!$C$8:$D$40,2,FALSE),"")</f>
        <v/>
      </c>
      <c r="AK101" s="4" t="n">
        <v>13.4600000000001</v>
      </c>
      <c r="AL101" s="4">
        <f>IFERROR(VLOOKUP(AK101,'CRUCE RIESGOS'!$C$8:$D$40,2,FALSE),"")</f>
        <v/>
      </c>
      <c r="AM101" s="4" t="n">
        <v>14.4600000000001</v>
      </c>
      <c r="AN101" s="4">
        <f>IFERROR(VLOOKUP(AM101,'CRUCE RIESGOS'!$C$8:$D$40,2,FALSE),"")</f>
        <v/>
      </c>
      <c r="AO101" s="4" t="n">
        <v>15.4600000000001</v>
      </c>
      <c r="AP101" s="4">
        <f>IFERROR(VLOOKUP(AO101,'CRUCE RIESGOS'!$C$8:$D$40,2,FALSE),"")</f>
        <v/>
      </c>
      <c r="AQ101" s="4" t="n">
        <v>16.4600000000002</v>
      </c>
      <c r="AR101" s="4">
        <f>IFERROR(VLOOKUP(AQ101,'CRUCE RIESGOS'!$C$8:$D$40,2,FALSE),"")</f>
        <v/>
      </c>
      <c r="AS101" s="4" t="n">
        <v>17.4600000000002</v>
      </c>
      <c r="AT101" s="4">
        <f>IFERROR(VLOOKUP(AS101,'CRUCE RIESGOS'!$C$8:$D$40,2,FALSE),"")</f>
        <v/>
      </c>
      <c r="AU101" s="4" t="n">
        <v>18.4600000000002</v>
      </c>
      <c r="AV101" s="4">
        <f>IFERROR(VLOOKUP(AU101,'CRUCE RIESGOS'!$C$8:$D$40,2,FALSE),"")</f>
        <v/>
      </c>
      <c r="AW101" s="4" t="n">
        <v>19.4600000000002</v>
      </c>
      <c r="AX101" s="4">
        <f>IFERROR(VLOOKUP(AW101,'CRUCE RIESGOS'!$C$8:$D$40,2,FALSE),"")</f>
        <v/>
      </c>
      <c r="AY101" s="4" t="n">
        <v>20.4600000000002</v>
      </c>
      <c r="AZ101" s="4">
        <f>IFERROR(VLOOKUP(AY101,'CRUCE RIESGOS'!$C$8:$D$40,2,FALSE),"")</f>
        <v/>
      </c>
      <c r="BA101" s="4" t="n">
        <v>21.4600000000002</v>
      </c>
      <c r="BB101" s="4">
        <f>IFERROR(VLOOKUP(BA101,'CRUCE RIESGOS'!$C$8:$D$40,2,FALSE),"")</f>
        <v/>
      </c>
      <c r="BC101" s="4" t="n">
        <v>22.4600000000002</v>
      </c>
      <c r="BD101" s="4">
        <f>IFERROR(VLOOKUP(BC101,'CRUCE RIESGOS'!$C$8:$D$40,2,FALSE),"")</f>
        <v/>
      </c>
      <c r="BE101" s="4" t="n">
        <v>23.4600000000002</v>
      </c>
      <c r="BF101" s="4">
        <f>IFERROR(VLOOKUP(BE101,'CRUCE RIESGOS'!$C$8:$D$40,2,FALSE),"")</f>
        <v/>
      </c>
      <c r="BG101" s="4" t="n">
        <v>24.4600000000002</v>
      </c>
      <c r="BH101" s="4">
        <f>IFERROR(VLOOKUP(BG101,'CRUCE RIESGOS'!$C$8:$D$40,2,FALSE),"")</f>
        <v/>
      </c>
      <c r="BI101" s="4" t="n">
        <v>25.4600000000002</v>
      </c>
      <c r="BJ101" s="4">
        <f>IFERROR(VLOOKUP(BI101,'CRUCE RIESGOS'!$C$8:$D$40,2,FALSE),"")</f>
        <v/>
      </c>
    </row>
    <row r="102">
      <c r="N102" s="4">
        <f>IF(N103&lt;&gt;""," -R","")</f>
        <v/>
      </c>
      <c r="P102" s="4">
        <f>IF(P103&lt;&gt;""," -R","")</f>
        <v/>
      </c>
      <c r="R102" s="4">
        <f>IF(R103&lt;&gt;""," -R","")</f>
        <v/>
      </c>
      <c r="T102" s="4">
        <f>IF(T103&lt;&gt;""," -R","")</f>
        <v/>
      </c>
      <c r="V102" s="4">
        <f>IF(V103&lt;&gt;""," -R","")</f>
        <v/>
      </c>
      <c r="X102" s="4">
        <f>IF(X103&lt;&gt;""," -R","")</f>
        <v/>
      </c>
      <c r="Z102" s="4">
        <f>IF(Z103&lt;&gt;""," -R","")</f>
        <v/>
      </c>
      <c r="AB102" s="4">
        <f>IF(AB103&lt;&gt;""," -R","")</f>
        <v/>
      </c>
      <c r="AD102" s="4">
        <f>IF(AD103&lt;&gt;""," -R","")</f>
        <v/>
      </c>
      <c r="AF102" s="4">
        <f>IF(AF103&lt;&gt;""," -R","")</f>
        <v/>
      </c>
      <c r="AH102" s="4">
        <f>IF(AH103&lt;&gt;""," -R","")</f>
        <v/>
      </c>
      <c r="AJ102" s="4">
        <f>IF(AJ103&lt;&gt;""," -R","")</f>
        <v/>
      </c>
      <c r="AL102" s="4">
        <f>IF(AL103&lt;&gt;""," -R","")</f>
        <v/>
      </c>
      <c r="AN102" s="4">
        <f>IF(AN103&lt;&gt;""," -R","")</f>
        <v/>
      </c>
      <c r="AP102" s="4">
        <f>IF(AP103&lt;&gt;""," -R","")</f>
        <v/>
      </c>
      <c r="AR102" s="4">
        <f>IF(AR103&lt;&gt;""," -R","")</f>
        <v/>
      </c>
      <c r="AT102" s="4">
        <f>IF(AT103&lt;&gt;""," -R","")</f>
        <v/>
      </c>
      <c r="AV102" s="4">
        <f>IF(AV103&lt;&gt;""," -R","")</f>
        <v/>
      </c>
      <c r="AX102" s="4">
        <f>IF(AX103&lt;&gt;""," -R","")</f>
        <v/>
      </c>
      <c r="AZ102" s="4">
        <f>IF(AZ103&lt;&gt;""," -R","")</f>
        <v/>
      </c>
      <c r="BB102" s="4">
        <f>IF(BB103&lt;&gt;""," -R","")</f>
        <v/>
      </c>
      <c r="BD102" s="4">
        <f>IF(BD103&lt;&gt;""," -R","")</f>
        <v/>
      </c>
      <c r="BF102" s="4">
        <f>IF(BF103&lt;&gt;""," -R","")</f>
        <v/>
      </c>
      <c r="BH102" s="4">
        <f>IF(BH103&lt;&gt;""," -R","")</f>
        <v/>
      </c>
      <c r="BJ102" s="4">
        <f>IF(BJ103&lt;&gt;""," -R","")</f>
        <v/>
      </c>
    </row>
    <row r="103">
      <c r="M103" s="4" t="n">
        <v>1.47</v>
      </c>
      <c r="N103" s="4">
        <f>IFERROR(VLOOKUP(M103,'CRUCE RIESGOS'!$C$8:$D$40,2,FALSE),"")</f>
        <v/>
      </c>
      <c r="O103" s="4" t="n">
        <v>2.47000000000001</v>
      </c>
      <c r="P103" s="4">
        <f>IFERROR(VLOOKUP(O103,'CRUCE RIESGOS'!$C$8:$D$40,2,FALSE),"")</f>
        <v/>
      </c>
      <c r="Q103" s="4" t="n">
        <v>3.47000000000002</v>
      </c>
      <c r="R103" s="4">
        <f>IFERROR(VLOOKUP(Q103,'CRUCE RIESGOS'!$C$8:$D$40,2,FALSE),"")</f>
        <v/>
      </c>
      <c r="S103" s="4" t="n">
        <v>4.47000000000003</v>
      </c>
      <c r="T103" s="4">
        <f>IFERROR(VLOOKUP(S103,'CRUCE RIESGOS'!$C$8:$D$40,2,FALSE),"")</f>
        <v/>
      </c>
      <c r="U103" s="4" t="n">
        <v>5.47000000000004</v>
      </c>
      <c r="V103" s="4">
        <f>IFERROR(VLOOKUP(U103,'CRUCE RIESGOS'!$C$8:$D$40,2,FALSE),"")</f>
        <v/>
      </c>
      <c r="W103" s="4" t="n">
        <v>6.47000000000005</v>
      </c>
      <c r="X103" s="4">
        <f>IFERROR(VLOOKUP(W103,'CRUCE RIESGOS'!$C$8:$D$40,2,FALSE),"")</f>
        <v/>
      </c>
      <c r="Y103" s="4" t="n">
        <v>7.47000000000006</v>
      </c>
      <c r="Z103" s="4">
        <f>IFERROR(VLOOKUP(Y103,'CRUCE RIESGOS'!$C$8:$D$40,2,FALSE),"")</f>
        <v/>
      </c>
      <c r="AA103" s="4" t="n">
        <v>8.47000000000007</v>
      </c>
      <c r="AB103" s="4">
        <f>IFERROR(VLOOKUP(AA103,'CRUCE RIESGOS'!$C$8:$D$40,2,FALSE),"")</f>
        <v/>
      </c>
      <c r="AC103" s="4" t="n">
        <v>9.470000000000081</v>
      </c>
      <c r="AD103" s="4">
        <f>IFERROR(VLOOKUP(AC103,'CRUCE RIESGOS'!$C$8:$D$40,2,FALSE),"")</f>
        <v/>
      </c>
      <c r="AE103" s="4" t="n">
        <v>10.4700000000001</v>
      </c>
      <c r="AF103" s="4">
        <f>IFERROR(VLOOKUP(AE103,'CRUCE RIESGOS'!$C$8:$D$40,2,FALSE),"")</f>
        <v/>
      </c>
      <c r="AG103" s="4" t="n">
        <v>11.4700000000001</v>
      </c>
      <c r="AH103" s="4">
        <f>IFERROR(VLOOKUP(AG103,'CRUCE RIESGOS'!$C$8:$D$40,2,FALSE),"")</f>
        <v/>
      </c>
      <c r="AI103" s="4" t="n">
        <v>12.4700000000001</v>
      </c>
      <c r="AJ103" s="4">
        <f>IFERROR(VLOOKUP(AI103,'CRUCE RIESGOS'!$C$8:$D$40,2,FALSE),"")</f>
        <v/>
      </c>
      <c r="AK103" s="4" t="n">
        <v>13.4700000000001</v>
      </c>
      <c r="AL103" s="4">
        <f>IFERROR(VLOOKUP(AK103,'CRUCE RIESGOS'!$C$8:$D$40,2,FALSE),"")</f>
        <v/>
      </c>
      <c r="AM103" s="4" t="n">
        <v>14.4700000000001</v>
      </c>
      <c r="AN103" s="4">
        <f>IFERROR(VLOOKUP(AM103,'CRUCE RIESGOS'!$C$8:$D$40,2,FALSE),"")</f>
        <v/>
      </c>
      <c r="AO103" s="4" t="n">
        <v>15.4700000000001</v>
      </c>
      <c r="AP103" s="4">
        <f>IFERROR(VLOOKUP(AO103,'CRUCE RIESGOS'!$C$8:$D$40,2,FALSE),"")</f>
        <v/>
      </c>
      <c r="AQ103" s="4" t="n">
        <v>16.4700000000001</v>
      </c>
      <c r="AR103" s="4">
        <f>IFERROR(VLOOKUP(AQ103,'CRUCE RIESGOS'!$C$8:$D$40,2,FALSE),"")</f>
        <v/>
      </c>
      <c r="AS103" s="4" t="n">
        <v>17.4700000000002</v>
      </c>
      <c r="AT103" s="4">
        <f>IFERROR(VLOOKUP(AS103,'CRUCE RIESGOS'!$C$8:$D$40,2,FALSE),"")</f>
        <v/>
      </c>
      <c r="AU103" s="4" t="n">
        <v>18.4700000000002</v>
      </c>
      <c r="AV103" s="4">
        <f>IFERROR(VLOOKUP(AU103,'CRUCE RIESGOS'!$C$8:$D$40,2,FALSE),"")</f>
        <v/>
      </c>
      <c r="AW103" s="4" t="n">
        <v>19.4700000000002</v>
      </c>
      <c r="AX103" s="4">
        <f>IFERROR(VLOOKUP(AW103,'CRUCE RIESGOS'!$C$8:$D$40,2,FALSE),"")</f>
        <v/>
      </c>
      <c r="AY103" s="4" t="n">
        <v>20.4700000000002</v>
      </c>
      <c r="AZ103" s="4">
        <f>IFERROR(VLOOKUP(AY103,'CRUCE RIESGOS'!$C$8:$D$40,2,FALSE),"")</f>
        <v/>
      </c>
      <c r="BA103" s="4" t="n">
        <v>21.4700000000002</v>
      </c>
      <c r="BB103" s="4">
        <f>IFERROR(VLOOKUP(BA103,'CRUCE RIESGOS'!$C$8:$D$40,2,FALSE),"")</f>
        <v/>
      </c>
      <c r="BC103" s="4" t="n">
        <v>22.4700000000002</v>
      </c>
      <c r="BD103" s="4">
        <f>IFERROR(VLOOKUP(BC103,'CRUCE RIESGOS'!$C$8:$D$40,2,FALSE),"")</f>
        <v/>
      </c>
      <c r="BE103" s="4" t="n">
        <v>23.4700000000002</v>
      </c>
      <c r="BF103" s="4">
        <f>IFERROR(VLOOKUP(BE103,'CRUCE RIESGOS'!$C$8:$D$40,2,FALSE),"")</f>
        <v/>
      </c>
      <c r="BG103" s="4" t="n">
        <v>24.4700000000002</v>
      </c>
      <c r="BH103" s="4">
        <f>IFERROR(VLOOKUP(BG103,'CRUCE RIESGOS'!$C$8:$D$40,2,FALSE),"")</f>
        <v/>
      </c>
      <c r="BI103" s="4" t="n">
        <v>25.4700000000002</v>
      </c>
      <c r="BJ103" s="4">
        <f>IFERROR(VLOOKUP(BI103,'CRUCE RIESGOS'!$C$8:$D$40,2,FALSE),"")</f>
        <v/>
      </c>
    </row>
    <row r="104">
      <c r="N104" s="4">
        <f>IF(N105&lt;&gt;""," -R","")</f>
        <v/>
      </c>
      <c r="P104" s="4">
        <f>IF(P105&lt;&gt;""," -R","")</f>
        <v/>
      </c>
      <c r="R104" s="4">
        <f>IF(R105&lt;&gt;""," -R","")</f>
        <v/>
      </c>
      <c r="T104" s="4">
        <f>IF(T105&lt;&gt;""," -R","")</f>
        <v/>
      </c>
      <c r="V104" s="4">
        <f>IF(V105&lt;&gt;""," -R","")</f>
        <v/>
      </c>
      <c r="X104" s="4">
        <f>IF(X105&lt;&gt;""," -R","")</f>
        <v/>
      </c>
      <c r="Z104" s="4">
        <f>IF(Z105&lt;&gt;""," -R","")</f>
        <v/>
      </c>
      <c r="AB104" s="4">
        <f>IF(AB105&lt;&gt;""," -R","")</f>
        <v/>
      </c>
      <c r="AD104" s="4">
        <f>IF(AD105&lt;&gt;""," -R","")</f>
        <v/>
      </c>
      <c r="AF104" s="4">
        <f>IF(AF105&lt;&gt;""," -R","")</f>
        <v/>
      </c>
      <c r="AH104" s="4">
        <f>IF(AH105&lt;&gt;""," -R","")</f>
        <v/>
      </c>
      <c r="AJ104" s="4">
        <f>IF(AJ105&lt;&gt;""," -R","")</f>
        <v/>
      </c>
      <c r="AL104" s="4">
        <f>IF(AL105&lt;&gt;""," -R","")</f>
        <v/>
      </c>
      <c r="AN104" s="4">
        <f>IF(AN105&lt;&gt;""," -R","")</f>
        <v/>
      </c>
      <c r="AP104" s="4">
        <f>IF(AP105&lt;&gt;""," -R","")</f>
        <v/>
      </c>
      <c r="AR104" s="4">
        <f>IF(AR105&lt;&gt;""," -R","")</f>
        <v/>
      </c>
      <c r="AT104" s="4">
        <f>IF(AT105&lt;&gt;""," -R","")</f>
        <v/>
      </c>
      <c r="AV104" s="4">
        <f>IF(AV105&lt;&gt;""," -R","")</f>
        <v/>
      </c>
      <c r="AX104" s="4">
        <f>IF(AX105&lt;&gt;""," -R","")</f>
        <v/>
      </c>
      <c r="AZ104" s="4">
        <f>IF(AZ105&lt;&gt;""," -R","")</f>
        <v/>
      </c>
      <c r="BB104" s="4">
        <f>IF(BB105&lt;&gt;""," -R","")</f>
        <v/>
      </c>
      <c r="BD104" s="4">
        <f>IF(BD105&lt;&gt;""," -R","")</f>
        <v/>
      </c>
      <c r="BF104" s="4">
        <f>IF(BF105&lt;&gt;""," -R","")</f>
        <v/>
      </c>
      <c r="BH104" s="4">
        <f>IF(BH105&lt;&gt;""," -R","")</f>
        <v/>
      </c>
      <c r="BJ104" s="4">
        <f>IF(BJ105&lt;&gt;""," -R","")</f>
        <v/>
      </c>
    </row>
    <row r="105">
      <c r="M105" s="4" t="n">
        <v>1.48</v>
      </c>
      <c r="N105" s="4">
        <f>IFERROR(VLOOKUP(M105,'CRUCE RIESGOS'!$C$8:$D$40,2,FALSE),"")</f>
        <v/>
      </c>
      <c r="O105" s="4" t="n">
        <v>2.48000000000001</v>
      </c>
      <c r="P105" s="4">
        <f>IFERROR(VLOOKUP(O105,'CRUCE RIESGOS'!$C$8:$D$40,2,FALSE),"")</f>
        <v/>
      </c>
      <c r="Q105" s="4" t="n">
        <v>3.48000000000002</v>
      </c>
      <c r="R105" s="4">
        <f>IFERROR(VLOOKUP(Q105,'CRUCE RIESGOS'!$C$8:$D$40,2,FALSE),"")</f>
        <v/>
      </c>
      <c r="S105" s="4" t="n">
        <v>4.48000000000003</v>
      </c>
      <c r="T105" s="4">
        <f>IFERROR(VLOOKUP(S105,'CRUCE RIESGOS'!$C$8:$D$40,2,FALSE),"")</f>
        <v/>
      </c>
      <c r="U105" s="4" t="n">
        <v>5.48000000000004</v>
      </c>
      <c r="V105" s="4">
        <f>IFERROR(VLOOKUP(U105,'CRUCE RIESGOS'!$C$8:$D$40,2,FALSE),"")</f>
        <v/>
      </c>
      <c r="W105" s="4" t="n">
        <v>6.48000000000005</v>
      </c>
      <c r="X105" s="4">
        <f>IFERROR(VLOOKUP(W105,'CRUCE RIESGOS'!$C$8:$D$40,2,FALSE),"")</f>
        <v/>
      </c>
      <c r="Y105" s="4" t="n">
        <v>7.48000000000006</v>
      </c>
      <c r="Z105" s="4">
        <f>IFERROR(VLOOKUP(Y105,'CRUCE RIESGOS'!$C$8:$D$40,2,FALSE),"")</f>
        <v/>
      </c>
      <c r="AA105" s="4" t="n">
        <v>8.48000000000007</v>
      </c>
      <c r="AB105" s="4">
        <f>IFERROR(VLOOKUP(AA105,'CRUCE RIESGOS'!$C$8:$D$40,2,FALSE),"")</f>
        <v/>
      </c>
      <c r="AC105" s="4" t="n">
        <v>9.48000000000008</v>
      </c>
      <c r="AD105" s="4">
        <f>IFERROR(VLOOKUP(AC105,'CRUCE RIESGOS'!$C$8:$D$40,2,FALSE),"")</f>
        <v/>
      </c>
      <c r="AE105" s="4" t="n">
        <v>10.4800000000001</v>
      </c>
      <c r="AF105" s="4">
        <f>IFERROR(VLOOKUP(AE105,'CRUCE RIESGOS'!$C$8:$D$40,2,FALSE),"")</f>
        <v/>
      </c>
      <c r="AG105" s="4" t="n">
        <v>11.4800000000001</v>
      </c>
      <c r="AH105" s="4">
        <f>IFERROR(VLOOKUP(AG105,'CRUCE RIESGOS'!$C$8:$D$40,2,FALSE),"")</f>
        <v/>
      </c>
      <c r="AI105" s="4" t="n">
        <v>12.4800000000001</v>
      </c>
      <c r="AJ105" s="4">
        <f>IFERROR(VLOOKUP(AI105,'CRUCE RIESGOS'!$C$8:$D$40,2,FALSE),"")</f>
        <v/>
      </c>
      <c r="AK105" s="4" t="n">
        <v>13.4800000000001</v>
      </c>
      <c r="AL105" s="4">
        <f>IFERROR(VLOOKUP(AK105,'CRUCE RIESGOS'!$C$8:$D$40,2,FALSE),"")</f>
        <v/>
      </c>
      <c r="AM105" s="4" t="n">
        <v>14.4800000000001</v>
      </c>
      <c r="AN105" s="4">
        <f>IFERROR(VLOOKUP(AM105,'CRUCE RIESGOS'!$C$8:$D$40,2,FALSE),"")</f>
        <v/>
      </c>
      <c r="AO105" s="4" t="n">
        <v>15.4800000000001</v>
      </c>
      <c r="AP105" s="4">
        <f>IFERROR(VLOOKUP(AO105,'CRUCE RIESGOS'!$C$8:$D$40,2,FALSE),"")</f>
        <v/>
      </c>
      <c r="AQ105" s="4" t="n">
        <v>16.4800000000002</v>
      </c>
      <c r="AR105" s="4">
        <f>IFERROR(VLOOKUP(AQ105,'CRUCE RIESGOS'!$C$8:$D$40,2,FALSE),"")</f>
        <v/>
      </c>
      <c r="AS105" s="4" t="n">
        <v>17.4800000000002</v>
      </c>
      <c r="AT105" s="4">
        <f>IFERROR(VLOOKUP(AS105,'CRUCE RIESGOS'!$C$8:$D$40,2,FALSE),"")</f>
        <v/>
      </c>
      <c r="AU105" s="4" t="n">
        <v>18.4800000000002</v>
      </c>
      <c r="AV105" s="4">
        <f>IFERROR(VLOOKUP(AU105,'CRUCE RIESGOS'!$C$8:$D$40,2,FALSE),"")</f>
        <v/>
      </c>
      <c r="AW105" s="4" t="n">
        <v>19.4800000000002</v>
      </c>
      <c r="AX105" s="4">
        <f>IFERROR(VLOOKUP(AW105,'CRUCE RIESGOS'!$C$8:$D$40,2,FALSE),"")</f>
        <v/>
      </c>
      <c r="AY105" s="4" t="n">
        <v>20.4800000000002</v>
      </c>
      <c r="AZ105" s="4">
        <f>IFERROR(VLOOKUP(AY105,'CRUCE RIESGOS'!$C$8:$D$40,2,FALSE),"")</f>
        <v/>
      </c>
      <c r="BA105" s="4" t="n">
        <v>21.4800000000002</v>
      </c>
      <c r="BB105" s="4">
        <f>IFERROR(VLOOKUP(BA105,'CRUCE RIESGOS'!$C$8:$D$40,2,FALSE),"")</f>
        <v/>
      </c>
      <c r="BC105" s="4" t="n">
        <v>22.4800000000002</v>
      </c>
      <c r="BD105" s="4">
        <f>IFERROR(VLOOKUP(BC105,'CRUCE RIESGOS'!$C$8:$D$40,2,FALSE),"")</f>
        <v/>
      </c>
      <c r="BE105" s="4" t="n">
        <v>23.4800000000002</v>
      </c>
      <c r="BF105" s="4">
        <f>IFERROR(VLOOKUP(BE105,'CRUCE RIESGOS'!$C$8:$D$40,2,FALSE),"")</f>
        <v/>
      </c>
      <c r="BG105" s="4" t="n">
        <v>24.4800000000002</v>
      </c>
      <c r="BH105" s="4">
        <f>IFERROR(VLOOKUP(BG105,'CRUCE RIESGOS'!$C$8:$D$40,2,FALSE),"")</f>
        <v/>
      </c>
      <c r="BI105" s="4" t="n">
        <v>25.4800000000002</v>
      </c>
      <c r="BJ105" s="4">
        <f>IFERROR(VLOOKUP(BI105,'CRUCE RIESGOS'!$C$8:$D$40,2,FALSE),"")</f>
        <v/>
      </c>
    </row>
    <row r="106">
      <c r="N106" s="4">
        <f>IF(N107&lt;&gt;""," -R","")</f>
        <v/>
      </c>
      <c r="P106" s="4">
        <f>IF(P107&lt;&gt;""," -R","")</f>
        <v/>
      </c>
      <c r="R106" s="4">
        <f>IF(R107&lt;&gt;""," -R","")</f>
        <v/>
      </c>
      <c r="T106" s="4">
        <f>IF(T107&lt;&gt;""," -R","")</f>
        <v/>
      </c>
      <c r="V106" s="4">
        <f>IF(V107&lt;&gt;""," -R","")</f>
        <v/>
      </c>
      <c r="X106" s="4">
        <f>IF(X107&lt;&gt;""," -R","")</f>
        <v/>
      </c>
      <c r="Z106" s="4">
        <f>IF(Z107&lt;&gt;""," -R","")</f>
        <v/>
      </c>
      <c r="AB106" s="4">
        <f>IF(AB107&lt;&gt;""," -R","")</f>
        <v/>
      </c>
      <c r="AD106" s="4">
        <f>IF(AD107&lt;&gt;""," -R","")</f>
        <v/>
      </c>
      <c r="AF106" s="4">
        <f>IF(AF107&lt;&gt;""," -R","")</f>
        <v/>
      </c>
      <c r="AH106" s="4">
        <f>IF(AH107&lt;&gt;""," -R","")</f>
        <v/>
      </c>
      <c r="AJ106" s="4">
        <f>IF(AJ107&lt;&gt;""," -R","")</f>
        <v/>
      </c>
      <c r="AL106" s="4">
        <f>IF(AL107&lt;&gt;""," -R","")</f>
        <v/>
      </c>
      <c r="AN106" s="4">
        <f>IF(AN107&lt;&gt;""," -R","")</f>
        <v/>
      </c>
      <c r="AP106" s="4">
        <f>IF(AP107&lt;&gt;""," -R","")</f>
        <v/>
      </c>
      <c r="AR106" s="4">
        <f>IF(AR107&lt;&gt;""," -R","")</f>
        <v/>
      </c>
      <c r="AT106" s="4">
        <f>IF(AT107&lt;&gt;""," -R","")</f>
        <v/>
      </c>
      <c r="AV106" s="4">
        <f>IF(AV107&lt;&gt;""," -R","")</f>
        <v/>
      </c>
      <c r="AX106" s="4">
        <f>IF(AX107&lt;&gt;""," -R","")</f>
        <v/>
      </c>
      <c r="AZ106" s="4">
        <f>IF(AZ107&lt;&gt;""," -R","")</f>
        <v/>
      </c>
      <c r="BB106" s="4">
        <f>IF(BB107&lt;&gt;""," -R","")</f>
        <v/>
      </c>
      <c r="BD106" s="4">
        <f>IF(BD107&lt;&gt;""," -R","")</f>
        <v/>
      </c>
      <c r="BF106" s="4">
        <f>IF(BF107&lt;&gt;""," -R","")</f>
        <v/>
      </c>
      <c r="BH106" s="4">
        <f>IF(BH107&lt;&gt;""," -R","")</f>
        <v/>
      </c>
      <c r="BJ106" s="4">
        <f>IF(BJ107&lt;&gt;""," -R","")</f>
        <v/>
      </c>
    </row>
    <row r="107">
      <c r="M107" s="4" t="n">
        <v>1.49</v>
      </c>
      <c r="N107" s="4">
        <f>IFERROR(VLOOKUP(M107,'CRUCE RIESGOS'!$C$8:$D$40,2,FALSE),"")</f>
        <v/>
      </c>
      <c r="O107" s="4" t="n">
        <v>2.49000000000001</v>
      </c>
      <c r="P107" s="4">
        <f>IFERROR(VLOOKUP(O107,'CRUCE RIESGOS'!$C$8:$D$40,2,FALSE),"")</f>
        <v/>
      </c>
      <c r="Q107" s="4" t="n">
        <v>3.49000000000002</v>
      </c>
      <c r="R107" s="4">
        <f>IFERROR(VLOOKUP(Q107,'CRUCE RIESGOS'!$C$8:$D$40,2,FALSE),"")</f>
        <v/>
      </c>
      <c r="S107" s="4" t="n">
        <v>4.49000000000003</v>
      </c>
      <c r="T107" s="4">
        <f>IFERROR(VLOOKUP(S107,'CRUCE RIESGOS'!$C$8:$D$40,2,FALSE),"")</f>
        <v/>
      </c>
      <c r="U107" s="4" t="n">
        <v>5.49000000000004</v>
      </c>
      <c r="V107" s="4">
        <f>IFERROR(VLOOKUP(U107,'CRUCE RIESGOS'!$C$8:$D$40,2,FALSE),"")</f>
        <v/>
      </c>
      <c r="W107" s="4" t="n">
        <v>6.49000000000005</v>
      </c>
      <c r="X107" s="4">
        <f>IFERROR(VLOOKUP(W107,'CRUCE RIESGOS'!$C$8:$D$40,2,FALSE),"")</f>
        <v/>
      </c>
      <c r="Y107" s="4" t="n">
        <v>7.49000000000006</v>
      </c>
      <c r="Z107" s="4">
        <f>IFERROR(VLOOKUP(Y107,'CRUCE RIESGOS'!$C$8:$D$40,2,FALSE),"")</f>
        <v/>
      </c>
      <c r="AA107" s="4" t="n">
        <v>8.490000000000069</v>
      </c>
      <c r="AB107" s="4">
        <f>IFERROR(VLOOKUP(AA107,'CRUCE RIESGOS'!$C$8:$D$40,2,FALSE),"")</f>
        <v/>
      </c>
      <c r="AC107" s="4" t="n">
        <v>9.49000000000008</v>
      </c>
      <c r="AD107" s="4">
        <f>IFERROR(VLOOKUP(AC107,'CRUCE RIESGOS'!$C$8:$D$40,2,FALSE),"")</f>
        <v/>
      </c>
      <c r="AE107" s="4" t="n">
        <v>10.4900000000001</v>
      </c>
      <c r="AF107" s="4">
        <f>IFERROR(VLOOKUP(AE107,'CRUCE RIESGOS'!$C$8:$D$40,2,FALSE),"")</f>
        <v/>
      </c>
      <c r="AG107" s="4" t="n">
        <v>11.4900000000001</v>
      </c>
      <c r="AH107" s="4">
        <f>IFERROR(VLOOKUP(AG107,'CRUCE RIESGOS'!$C$8:$D$40,2,FALSE),"")</f>
        <v/>
      </c>
      <c r="AI107" s="4" t="n">
        <v>12.4900000000001</v>
      </c>
      <c r="AJ107" s="4">
        <f>IFERROR(VLOOKUP(AI107,'CRUCE RIESGOS'!$C$8:$D$40,2,FALSE),"")</f>
        <v/>
      </c>
      <c r="AK107" s="4" t="n">
        <v>13.4900000000001</v>
      </c>
      <c r="AL107" s="4">
        <f>IFERROR(VLOOKUP(AK107,'CRUCE RIESGOS'!$C$8:$D$40,2,FALSE),"")</f>
        <v/>
      </c>
      <c r="AM107" s="4" t="n">
        <v>14.4900000000001</v>
      </c>
      <c r="AN107" s="4">
        <f>IFERROR(VLOOKUP(AM107,'CRUCE RIESGOS'!$C$8:$D$40,2,FALSE),"")</f>
        <v/>
      </c>
      <c r="AO107" s="4" t="n">
        <v>15.4900000000001</v>
      </c>
      <c r="AP107" s="4">
        <f>IFERROR(VLOOKUP(AO107,'CRUCE RIESGOS'!$C$8:$D$40,2,FALSE),"")</f>
        <v/>
      </c>
      <c r="AQ107" s="4" t="n">
        <v>16.4900000000001</v>
      </c>
      <c r="AR107" s="4">
        <f>IFERROR(VLOOKUP(AQ107,'CRUCE RIESGOS'!$C$8:$D$40,2,FALSE),"")</f>
        <v/>
      </c>
      <c r="AS107" s="4" t="n">
        <v>17.4900000000002</v>
      </c>
      <c r="AT107" s="4">
        <f>IFERROR(VLOOKUP(AS107,'CRUCE RIESGOS'!$C$8:$D$40,2,FALSE),"")</f>
        <v/>
      </c>
      <c r="AU107" s="4" t="n">
        <v>18.4900000000002</v>
      </c>
      <c r="AV107" s="4">
        <f>IFERROR(VLOOKUP(AU107,'CRUCE RIESGOS'!$C$8:$D$40,2,FALSE),"")</f>
        <v/>
      </c>
      <c r="AW107" s="4" t="n">
        <v>19.4900000000002</v>
      </c>
      <c r="AX107" s="4">
        <f>IFERROR(VLOOKUP(AW107,'CRUCE RIESGOS'!$C$8:$D$40,2,FALSE),"")</f>
        <v/>
      </c>
      <c r="AY107" s="4" t="n">
        <v>20.4900000000002</v>
      </c>
      <c r="AZ107" s="4">
        <f>IFERROR(VLOOKUP(AY107,'CRUCE RIESGOS'!$C$8:$D$40,2,FALSE),"")</f>
        <v/>
      </c>
      <c r="BA107" s="4" t="n">
        <v>21.4900000000002</v>
      </c>
      <c r="BB107" s="4">
        <f>IFERROR(VLOOKUP(BA107,'CRUCE RIESGOS'!$C$8:$D$40,2,FALSE),"")</f>
        <v/>
      </c>
      <c r="BC107" s="4" t="n">
        <v>22.4900000000002</v>
      </c>
      <c r="BD107" s="4">
        <f>IFERROR(VLOOKUP(BC107,'CRUCE RIESGOS'!$C$8:$D$40,2,FALSE),"")</f>
        <v/>
      </c>
      <c r="BE107" s="4" t="n">
        <v>23.4900000000002</v>
      </c>
      <c r="BF107" s="4">
        <f>IFERROR(VLOOKUP(BE107,'CRUCE RIESGOS'!$C$8:$D$40,2,FALSE),"")</f>
        <v/>
      </c>
      <c r="BG107" s="4" t="n">
        <v>24.4900000000002</v>
      </c>
      <c r="BH107" s="4">
        <f>IFERROR(VLOOKUP(BG107,'CRUCE RIESGOS'!$C$8:$D$40,2,FALSE),"")</f>
        <v/>
      </c>
      <c r="BI107" s="4" t="n">
        <v>25.4900000000002</v>
      </c>
      <c r="BJ107" s="4">
        <f>IFERROR(VLOOKUP(BI107,'CRUCE RIESGOS'!$C$8:$D$40,2,FALSE),"")</f>
        <v/>
      </c>
    </row>
    <row r="108">
      <c r="N108" s="4">
        <f>IF(N109&lt;&gt;""," -R","")</f>
        <v/>
      </c>
      <c r="P108" s="4">
        <f>IF(P109&lt;&gt;""," -R","")</f>
        <v/>
      </c>
      <c r="R108" s="4">
        <f>IF(R109&lt;&gt;""," -R","")</f>
        <v/>
      </c>
      <c r="T108" s="4">
        <f>IF(T109&lt;&gt;""," -R","")</f>
        <v/>
      </c>
      <c r="V108" s="4">
        <f>IF(V109&lt;&gt;""," -R","")</f>
        <v/>
      </c>
      <c r="X108" s="4">
        <f>IF(X109&lt;&gt;""," -R","")</f>
        <v/>
      </c>
      <c r="Z108" s="4">
        <f>IF(Z109&lt;&gt;""," -R","")</f>
        <v/>
      </c>
      <c r="AB108" s="4">
        <f>IF(AB109&lt;&gt;""," -R","")</f>
        <v/>
      </c>
      <c r="AD108" s="4">
        <f>IF(AD109&lt;&gt;""," -R","")</f>
        <v/>
      </c>
      <c r="AF108" s="4">
        <f>IF(AF109&lt;&gt;""," -R","")</f>
        <v/>
      </c>
      <c r="AH108" s="4">
        <f>IF(AH109&lt;&gt;""," -R","")</f>
        <v/>
      </c>
      <c r="AJ108" s="4">
        <f>IF(AJ109&lt;&gt;""," -R","")</f>
        <v/>
      </c>
      <c r="AL108" s="4">
        <f>IF(AL109&lt;&gt;""," -R","")</f>
        <v/>
      </c>
      <c r="AN108" s="4">
        <f>IF(AN109&lt;&gt;""," -R","")</f>
        <v/>
      </c>
      <c r="AP108" s="4">
        <f>IF(AP109&lt;&gt;""," -R","")</f>
        <v/>
      </c>
      <c r="AR108" s="4">
        <f>IF(AR109&lt;&gt;""," -R","")</f>
        <v/>
      </c>
      <c r="AT108" s="4">
        <f>IF(AT109&lt;&gt;""," -R","")</f>
        <v/>
      </c>
      <c r="AV108" s="4">
        <f>IF(AV109&lt;&gt;""," -R","")</f>
        <v/>
      </c>
      <c r="AX108" s="4">
        <f>IF(AX109&lt;&gt;""," -R","")</f>
        <v/>
      </c>
      <c r="AZ108" s="4">
        <f>IF(AZ109&lt;&gt;""," -R","")</f>
        <v/>
      </c>
      <c r="BB108" s="4">
        <f>IF(BB109&lt;&gt;""," -R","")</f>
        <v/>
      </c>
      <c r="BD108" s="4">
        <f>IF(BD109&lt;&gt;""," -R","")</f>
        <v/>
      </c>
      <c r="BF108" s="4">
        <f>IF(BF109&lt;&gt;""," -R","")</f>
        <v/>
      </c>
      <c r="BH108" s="4">
        <f>IF(BH109&lt;&gt;""," -R","")</f>
        <v/>
      </c>
      <c r="BJ108" s="4">
        <f>IF(BJ109&lt;&gt;""," -R","")</f>
        <v/>
      </c>
    </row>
    <row r="109">
      <c r="M109" s="4" t="n">
        <v>1.5</v>
      </c>
      <c r="N109" s="4">
        <f>IFERROR(VLOOKUP(M109,'CRUCE RIESGOS'!$C$8:$D$40,2,FALSE),"")</f>
        <v/>
      </c>
      <c r="O109" s="4" t="n">
        <v>2.50000000000001</v>
      </c>
      <c r="P109" s="4">
        <f>IFERROR(VLOOKUP(O109,'CRUCE RIESGOS'!$C$8:$D$40,2,FALSE),"")</f>
        <v/>
      </c>
      <c r="Q109" s="4" t="n">
        <v>3.50000000000002</v>
      </c>
      <c r="R109" s="4">
        <f>IFERROR(VLOOKUP(Q109,'CRUCE RIESGOS'!$C$8:$D$40,2,FALSE),"")</f>
        <v/>
      </c>
      <c r="S109" s="4" t="n">
        <v>4.50000000000003</v>
      </c>
      <c r="T109" s="4">
        <f>IFERROR(VLOOKUP(S109,'CRUCE RIESGOS'!$C$8:$D$40,2,FALSE),"")</f>
        <v/>
      </c>
      <c r="U109" s="4" t="n">
        <v>5.50000000000004</v>
      </c>
      <c r="V109" s="4">
        <f>IFERROR(VLOOKUP(U109,'CRUCE RIESGOS'!$C$8:$D$40,2,FALSE),"")</f>
        <v/>
      </c>
      <c r="W109" s="4" t="n">
        <v>6.50000000000005</v>
      </c>
      <c r="X109" s="4">
        <f>IFERROR(VLOOKUP(W109,'CRUCE RIESGOS'!$C$8:$D$40,2,FALSE),"")</f>
        <v/>
      </c>
      <c r="Y109" s="4" t="n">
        <v>7.50000000000006</v>
      </c>
      <c r="Z109" s="4">
        <f>IFERROR(VLOOKUP(Y109,'CRUCE RIESGOS'!$C$8:$D$40,2,FALSE),"")</f>
        <v/>
      </c>
      <c r="AA109" s="4" t="n">
        <v>8.500000000000069</v>
      </c>
      <c r="AB109" s="4">
        <f>IFERROR(VLOOKUP(AA109,'CRUCE RIESGOS'!$C$8:$D$40,2,FALSE),"")</f>
        <v/>
      </c>
      <c r="AC109" s="4" t="n">
        <v>9.50000000000008</v>
      </c>
      <c r="AD109" s="4">
        <f>IFERROR(VLOOKUP(AC109,'CRUCE RIESGOS'!$C$8:$D$40,2,FALSE),"")</f>
        <v/>
      </c>
      <c r="AE109" s="4" t="n">
        <v>10.5000000000001</v>
      </c>
      <c r="AF109" s="4">
        <f>IFERROR(VLOOKUP(AE109,'CRUCE RIESGOS'!$C$8:$D$40,2,FALSE),"")</f>
        <v/>
      </c>
      <c r="AG109" s="4" t="n">
        <v>11.5000000000001</v>
      </c>
      <c r="AH109" s="4">
        <f>IFERROR(VLOOKUP(AG109,'CRUCE RIESGOS'!$C$8:$D$40,2,FALSE),"")</f>
        <v/>
      </c>
      <c r="AI109" s="4" t="n">
        <v>12.5000000000001</v>
      </c>
      <c r="AJ109" s="4">
        <f>IFERROR(VLOOKUP(AI109,'CRUCE RIESGOS'!$C$8:$D$40,2,FALSE),"")</f>
        <v/>
      </c>
      <c r="AK109" s="4" t="n">
        <v>13.5000000000001</v>
      </c>
      <c r="AL109" s="4">
        <f>IFERROR(VLOOKUP(AK109,'CRUCE RIESGOS'!$C$8:$D$40,2,FALSE),"")</f>
        <v/>
      </c>
      <c r="AM109" s="4" t="n">
        <v>14.5000000000001</v>
      </c>
      <c r="AN109" s="4">
        <f>IFERROR(VLOOKUP(AM109,'CRUCE RIESGOS'!$C$8:$D$40,2,FALSE),"")</f>
        <v/>
      </c>
      <c r="AO109" s="4" t="n">
        <v>15.5000000000001</v>
      </c>
      <c r="AP109" s="4">
        <f>IFERROR(VLOOKUP(AO109,'CRUCE RIESGOS'!$C$8:$D$40,2,FALSE),"")</f>
        <v/>
      </c>
      <c r="AQ109" s="4" t="n">
        <v>16.5000000000002</v>
      </c>
      <c r="AR109" s="4">
        <f>IFERROR(VLOOKUP(AQ109,'CRUCE RIESGOS'!$C$8:$D$40,2,FALSE),"")</f>
        <v/>
      </c>
      <c r="AS109" s="4" t="n">
        <v>17.5000000000002</v>
      </c>
      <c r="AT109" s="4">
        <f>IFERROR(VLOOKUP(AS109,'CRUCE RIESGOS'!$C$8:$D$40,2,FALSE),"")</f>
        <v/>
      </c>
      <c r="AU109" s="4" t="n">
        <v>18.5000000000002</v>
      </c>
      <c r="AV109" s="4">
        <f>IFERROR(VLOOKUP(AU109,'CRUCE RIESGOS'!$C$8:$D$40,2,FALSE),"")</f>
        <v/>
      </c>
      <c r="AW109" s="4" t="n">
        <v>19.5000000000002</v>
      </c>
      <c r="AX109" s="4">
        <f>IFERROR(VLOOKUP(AW109,'CRUCE RIESGOS'!$C$8:$D$40,2,FALSE),"")</f>
        <v/>
      </c>
      <c r="AY109" s="4" t="n">
        <v>20.5000000000002</v>
      </c>
      <c r="AZ109" s="4">
        <f>IFERROR(VLOOKUP(AY109,'CRUCE RIESGOS'!$C$8:$D$40,2,FALSE),"")</f>
        <v/>
      </c>
      <c r="BA109" s="4" t="n">
        <v>21.5000000000002</v>
      </c>
      <c r="BB109" s="4">
        <f>IFERROR(VLOOKUP(BA109,'CRUCE RIESGOS'!$C$8:$D$40,2,FALSE),"")</f>
        <v/>
      </c>
      <c r="BC109" s="4" t="n">
        <v>22.5000000000002</v>
      </c>
      <c r="BD109" s="4">
        <f>IFERROR(VLOOKUP(BC109,'CRUCE RIESGOS'!$C$8:$D$40,2,FALSE),"")</f>
        <v/>
      </c>
      <c r="BE109" s="4" t="n">
        <v>23.5000000000002</v>
      </c>
      <c r="BF109" s="4">
        <f>IFERROR(VLOOKUP(BE109,'CRUCE RIESGOS'!$C$8:$D$40,2,FALSE),"")</f>
        <v/>
      </c>
      <c r="BG109" s="4" t="n">
        <v>24.5000000000002</v>
      </c>
      <c r="BH109" s="4">
        <f>IFERROR(VLOOKUP(BG109,'CRUCE RIESGOS'!$C$8:$D$40,2,FALSE),"")</f>
        <v/>
      </c>
      <c r="BI109" s="4" t="n">
        <v>25.5000000000002</v>
      </c>
      <c r="BJ109" s="4">
        <f>IFERROR(VLOOKUP(BI109,'CRUCE RIESGOS'!$C$8:$D$40,2,FALSE),"")</f>
        <v/>
      </c>
    </row>
    <row r="110">
      <c r="N110" s="4">
        <f>IF(N111&lt;&gt;""," -R","")</f>
        <v/>
      </c>
      <c r="P110" s="4">
        <f>IF(P111&lt;&gt;""," -R","")</f>
        <v/>
      </c>
      <c r="R110" s="4">
        <f>IF(R111&lt;&gt;""," -R","")</f>
        <v/>
      </c>
      <c r="T110" s="4">
        <f>IF(T111&lt;&gt;""," -R","")</f>
        <v/>
      </c>
      <c r="V110" s="4">
        <f>IF(V111&lt;&gt;""," -R","")</f>
        <v/>
      </c>
      <c r="X110" s="4">
        <f>IF(X111&lt;&gt;""," -R","")</f>
        <v/>
      </c>
      <c r="Z110" s="4">
        <f>IF(Z111&lt;&gt;""," -R","")</f>
        <v/>
      </c>
      <c r="AB110" s="4">
        <f>IF(AB111&lt;&gt;""," -R","")</f>
        <v/>
      </c>
      <c r="AD110" s="4">
        <f>IF(AD111&lt;&gt;""," -R","")</f>
        <v/>
      </c>
      <c r="AF110" s="4">
        <f>IF(AF111&lt;&gt;""," -R","")</f>
        <v/>
      </c>
      <c r="AH110" s="4">
        <f>IF(AH111&lt;&gt;""," -R","")</f>
        <v/>
      </c>
      <c r="AJ110" s="4">
        <f>IF(AJ111&lt;&gt;""," -R","")</f>
        <v/>
      </c>
      <c r="AL110" s="4">
        <f>IF(AL111&lt;&gt;""," -R","")</f>
        <v/>
      </c>
      <c r="AN110" s="4">
        <f>IF(AN111&lt;&gt;""," -R","")</f>
        <v/>
      </c>
      <c r="AP110" s="4">
        <f>IF(AP111&lt;&gt;""," -R","")</f>
        <v/>
      </c>
      <c r="AR110" s="4">
        <f>IF(AR111&lt;&gt;""," -R","")</f>
        <v/>
      </c>
      <c r="AT110" s="4">
        <f>IF(AT111&lt;&gt;""," -R","")</f>
        <v/>
      </c>
      <c r="AV110" s="4">
        <f>IF(AV111&lt;&gt;""," -R","")</f>
        <v/>
      </c>
      <c r="AX110" s="4">
        <f>IF(AX111&lt;&gt;""," -R","")</f>
        <v/>
      </c>
      <c r="AZ110" s="4">
        <f>IF(AZ111&lt;&gt;""," -R","")</f>
        <v/>
      </c>
      <c r="BB110" s="4">
        <f>IF(BB111&lt;&gt;""," -R","")</f>
        <v/>
      </c>
      <c r="BD110" s="4">
        <f>IF(BD111&lt;&gt;""," -R","")</f>
        <v/>
      </c>
      <c r="BF110" s="4">
        <f>IF(BF111&lt;&gt;""," -R","")</f>
        <v/>
      </c>
      <c r="BH110" s="4">
        <f>IF(BH111&lt;&gt;""," -R","")</f>
        <v/>
      </c>
      <c r="BJ110" s="4">
        <f>IF(BJ111&lt;&gt;""," -R","")</f>
        <v/>
      </c>
    </row>
    <row r="111">
      <c r="M111" s="4" t="n">
        <v>1.51</v>
      </c>
      <c r="N111" s="4">
        <f>IFERROR(VLOOKUP(M111,'CRUCE RIESGOS'!$C$8:$D$40,2,FALSE),"")</f>
        <v/>
      </c>
      <c r="O111" s="4" t="n">
        <v>2.51000000000001</v>
      </c>
      <c r="P111" s="4">
        <f>IFERROR(VLOOKUP(O111,'CRUCE RIESGOS'!$C$8:$D$40,2,FALSE),"")</f>
        <v/>
      </c>
      <c r="Q111" s="4" t="n">
        <v>3.51000000000002</v>
      </c>
      <c r="R111" s="4">
        <f>IFERROR(VLOOKUP(Q111,'CRUCE RIESGOS'!$C$8:$D$40,2,FALSE),"")</f>
        <v/>
      </c>
      <c r="S111" s="4" t="n">
        <v>4.51000000000003</v>
      </c>
      <c r="T111" s="4">
        <f>IFERROR(VLOOKUP(S111,'CRUCE RIESGOS'!$C$8:$D$40,2,FALSE),"")</f>
        <v/>
      </c>
      <c r="U111" s="4" t="n">
        <v>5.51000000000004</v>
      </c>
      <c r="V111" s="4">
        <f>IFERROR(VLOOKUP(U111,'CRUCE RIESGOS'!$C$8:$D$40,2,FALSE),"")</f>
        <v/>
      </c>
      <c r="W111" s="4" t="n">
        <v>6.51000000000005</v>
      </c>
      <c r="X111" s="4">
        <f>IFERROR(VLOOKUP(W111,'CRUCE RIESGOS'!$C$8:$D$40,2,FALSE),"")</f>
        <v/>
      </c>
      <c r="Y111" s="4" t="n">
        <v>7.51000000000006</v>
      </c>
      <c r="Z111" s="4">
        <f>IFERROR(VLOOKUP(Y111,'CRUCE RIESGOS'!$C$8:$D$40,2,FALSE),"")</f>
        <v/>
      </c>
      <c r="AA111" s="4" t="n">
        <v>8.510000000000071</v>
      </c>
      <c r="AB111" s="4">
        <f>IFERROR(VLOOKUP(AA111,'CRUCE RIESGOS'!$C$8:$D$40,2,FALSE),"")</f>
        <v/>
      </c>
      <c r="AC111" s="4" t="n">
        <v>9.51000000000008</v>
      </c>
      <c r="AD111" s="4">
        <f>IFERROR(VLOOKUP(AC111,'CRUCE RIESGOS'!$C$8:$D$40,2,FALSE),"")</f>
        <v/>
      </c>
      <c r="AE111" s="4" t="n">
        <v>10.5100000000001</v>
      </c>
      <c r="AF111" s="4">
        <f>IFERROR(VLOOKUP(AE111,'CRUCE RIESGOS'!$C$8:$D$40,2,FALSE),"")</f>
        <v/>
      </c>
      <c r="AG111" s="4" t="n">
        <v>11.5100000000001</v>
      </c>
      <c r="AH111" s="4">
        <f>IFERROR(VLOOKUP(AG111,'CRUCE RIESGOS'!$C$8:$D$40,2,FALSE),"")</f>
        <v/>
      </c>
      <c r="AI111" s="4" t="n">
        <v>12.5100000000001</v>
      </c>
      <c r="AJ111" s="4">
        <f>IFERROR(VLOOKUP(AI111,'CRUCE RIESGOS'!$C$8:$D$40,2,FALSE),"")</f>
        <v/>
      </c>
      <c r="AK111" s="4" t="n">
        <v>13.5100000000001</v>
      </c>
      <c r="AL111" s="4">
        <f>IFERROR(VLOOKUP(AK111,'CRUCE RIESGOS'!$C$8:$D$40,2,FALSE),"")</f>
        <v/>
      </c>
      <c r="AM111" s="4" t="n">
        <v>14.5100000000001</v>
      </c>
      <c r="AN111" s="4">
        <f>IFERROR(VLOOKUP(AM111,'CRUCE RIESGOS'!$C$8:$D$40,2,FALSE),"")</f>
        <v/>
      </c>
      <c r="AO111" s="4" t="n">
        <v>15.5100000000001</v>
      </c>
      <c r="AP111" s="4">
        <f>IFERROR(VLOOKUP(AO111,'CRUCE RIESGOS'!$C$8:$D$40,2,FALSE),"")</f>
        <v/>
      </c>
      <c r="AQ111" s="4" t="n">
        <v>16.5100000000001</v>
      </c>
      <c r="AR111" s="4">
        <f>IFERROR(VLOOKUP(AQ111,'CRUCE RIESGOS'!$C$8:$D$40,2,FALSE),"")</f>
        <v/>
      </c>
      <c r="AS111" s="4" t="n">
        <v>17.5100000000002</v>
      </c>
      <c r="AT111" s="4">
        <f>IFERROR(VLOOKUP(AS111,'CRUCE RIESGOS'!$C$8:$D$40,2,FALSE),"")</f>
        <v/>
      </c>
      <c r="AU111" s="4" t="n">
        <v>18.5100000000002</v>
      </c>
      <c r="AV111" s="4">
        <f>IFERROR(VLOOKUP(AU111,'CRUCE RIESGOS'!$C$8:$D$40,2,FALSE),"")</f>
        <v/>
      </c>
      <c r="AW111" s="4" t="n">
        <v>19.5100000000002</v>
      </c>
      <c r="AX111" s="4">
        <f>IFERROR(VLOOKUP(AW111,'CRUCE RIESGOS'!$C$8:$D$40,2,FALSE),"")</f>
        <v/>
      </c>
      <c r="AY111" s="4" t="n">
        <v>20.5100000000002</v>
      </c>
      <c r="AZ111" s="4">
        <f>IFERROR(VLOOKUP(AY111,'CRUCE RIESGOS'!$C$8:$D$40,2,FALSE),"")</f>
        <v/>
      </c>
      <c r="BA111" s="4" t="n">
        <v>21.5100000000002</v>
      </c>
      <c r="BB111" s="4">
        <f>IFERROR(VLOOKUP(BA111,'CRUCE RIESGOS'!$C$8:$D$40,2,FALSE),"")</f>
        <v/>
      </c>
      <c r="BC111" s="4" t="n">
        <v>22.5100000000002</v>
      </c>
      <c r="BD111" s="4">
        <f>IFERROR(VLOOKUP(BC111,'CRUCE RIESGOS'!$C$8:$D$40,2,FALSE),"")</f>
        <v/>
      </c>
      <c r="BE111" s="4" t="n">
        <v>23.5100000000002</v>
      </c>
      <c r="BF111" s="4">
        <f>IFERROR(VLOOKUP(BE111,'CRUCE RIESGOS'!$C$8:$D$40,2,FALSE),"")</f>
        <v/>
      </c>
      <c r="BG111" s="4" t="n">
        <v>24.5100000000002</v>
      </c>
      <c r="BH111" s="4">
        <f>IFERROR(VLOOKUP(BG111,'CRUCE RIESGOS'!$C$8:$D$40,2,FALSE),"")</f>
        <v/>
      </c>
      <c r="BI111" s="4" t="n">
        <v>25.5100000000002</v>
      </c>
      <c r="BJ111" s="4">
        <f>IFERROR(VLOOKUP(BI111,'CRUCE RIESGOS'!$C$8:$D$40,2,FALSE),"")</f>
        <v/>
      </c>
    </row>
    <row r="112">
      <c r="N112" s="4">
        <f>IF(N113&lt;&gt;""," -R","")</f>
        <v/>
      </c>
      <c r="P112" s="4">
        <f>IF(P113&lt;&gt;""," -R","")</f>
        <v/>
      </c>
      <c r="R112" s="4">
        <f>IF(R113&lt;&gt;""," -R","")</f>
        <v/>
      </c>
      <c r="T112" s="4">
        <f>IF(T113&lt;&gt;""," -R","")</f>
        <v/>
      </c>
      <c r="V112" s="4">
        <f>IF(V113&lt;&gt;""," -R","")</f>
        <v/>
      </c>
      <c r="X112" s="4">
        <f>IF(X113&lt;&gt;""," -R","")</f>
        <v/>
      </c>
      <c r="Z112" s="4">
        <f>IF(Z113&lt;&gt;""," -R","")</f>
        <v/>
      </c>
      <c r="AB112" s="4">
        <f>IF(AB113&lt;&gt;""," -R","")</f>
        <v/>
      </c>
      <c r="AD112" s="4">
        <f>IF(AD113&lt;&gt;""," -R","")</f>
        <v/>
      </c>
      <c r="AF112" s="4">
        <f>IF(AF113&lt;&gt;""," -R","")</f>
        <v/>
      </c>
      <c r="AH112" s="4">
        <f>IF(AH113&lt;&gt;""," -R","")</f>
        <v/>
      </c>
      <c r="AJ112" s="4">
        <f>IF(AJ113&lt;&gt;""," -R","")</f>
        <v/>
      </c>
      <c r="AL112" s="4">
        <f>IF(AL113&lt;&gt;""," -R","")</f>
        <v/>
      </c>
      <c r="AN112" s="4">
        <f>IF(AN113&lt;&gt;""," -R","")</f>
        <v/>
      </c>
      <c r="AP112" s="4">
        <f>IF(AP113&lt;&gt;""," -R","")</f>
        <v/>
      </c>
      <c r="AR112" s="4">
        <f>IF(AR113&lt;&gt;""," -R","")</f>
        <v/>
      </c>
      <c r="AT112" s="4">
        <f>IF(AT113&lt;&gt;""," -R","")</f>
        <v/>
      </c>
      <c r="AV112" s="4">
        <f>IF(AV113&lt;&gt;""," -R","")</f>
        <v/>
      </c>
      <c r="AX112" s="4">
        <f>IF(AX113&lt;&gt;""," -R","")</f>
        <v/>
      </c>
      <c r="AZ112" s="4">
        <f>IF(AZ113&lt;&gt;""," -R","")</f>
        <v/>
      </c>
      <c r="BB112" s="4">
        <f>IF(BB113&lt;&gt;""," -R","")</f>
        <v/>
      </c>
      <c r="BD112" s="4">
        <f>IF(BD113&lt;&gt;""," -R","")</f>
        <v/>
      </c>
      <c r="BF112" s="4">
        <f>IF(BF113&lt;&gt;""," -R","")</f>
        <v/>
      </c>
      <c r="BH112" s="4">
        <f>IF(BH113&lt;&gt;""," -R","")</f>
        <v/>
      </c>
      <c r="BJ112" s="4">
        <f>IF(BJ113&lt;&gt;""," -R","")</f>
        <v/>
      </c>
    </row>
    <row r="113">
      <c r="M113" s="4" t="n">
        <v>1.52</v>
      </c>
      <c r="N113" s="4">
        <f>IFERROR(VLOOKUP(M113,'CRUCE RIESGOS'!$C$8:$D$40,2,FALSE),"")</f>
        <v/>
      </c>
      <c r="O113" s="4" t="n">
        <v>2.52000000000001</v>
      </c>
      <c r="P113" s="4">
        <f>IFERROR(VLOOKUP(O113,'CRUCE RIESGOS'!$C$8:$D$40,2,FALSE),"")</f>
        <v/>
      </c>
      <c r="Q113" s="4" t="n">
        <v>3.52000000000002</v>
      </c>
      <c r="R113" s="4">
        <f>IFERROR(VLOOKUP(Q113,'CRUCE RIESGOS'!$C$8:$D$40,2,FALSE),"")</f>
        <v/>
      </c>
      <c r="S113" s="4" t="n">
        <v>4.52000000000003</v>
      </c>
      <c r="T113" s="4">
        <f>IFERROR(VLOOKUP(S113,'CRUCE RIESGOS'!$C$8:$D$40,2,FALSE),"")</f>
        <v/>
      </c>
      <c r="U113" s="4" t="n">
        <v>5.52000000000004</v>
      </c>
      <c r="V113" s="4">
        <f>IFERROR(VLOOKUP(U113,'CRUCE RIESGOS'!$C$8:$D$40,2,FALSE),"")</f>
        <v/>
      </c>
      <c r="W113" s="4" t="n">
        <v>6.52000000000005</v>
      </c>
      <c r="X113" s="4">
        <f>IFERROR(VLOOKUP(W113,'CRUCE RIESGOS'!$C$8:$D$40,2,FALSE),"")</f>
        <v/>
      </c>
      <c r="Y113" s="4" t="n">
        <v>7.52000000000006</v>
      </c>
      <c r="Z113" s="4">
        <f>IFERROR(VLOOKUP(Y113,'CRUCE RIESGOS'!$C$8:$D$40,2,FALSE),"")</f>
        <v/>
      </c>
      <c r="AA113" s="4" t="n">
        <v>8.520000000000071</v>
      </c>
      <c r="AB113" s="4">
        <f>IFERROR(VLOOKUP(AA113,'CRUCE RIESGOS'!$C$8:$D$40,2,FALSE),"")</f>
        <v/>
      </c>
      <c r="AC113" s="4" t="n">
        <v>9.52000000000008</v>
      </c>
      <c r="AD113" s="4">
        <f>IFERROR(VLOOKUP(AC113,'CRUCE RIESGOS'!$C$8:$D$40,2,FALSE),"")</f>
        <v/>
      </c>
      <c r="AE113" s="4" t="n">
        <v>10.5200000000001</v>
      </c>
      <c r="AF113" s="4">
        <f>IFERROR(VLOOKUP(AE113,'CRUCE RIESGOS'!$C$8:$D$40,2,FALSE),"")</f>
        <v/>
      </c>
      <c r="AG113" s="4" t="n">
        <v>11.5200000000001</v>
      </c>
      <c r="AH113" s="4">
        <f>IFERROR(VLOOKUP(AG113,'CRUCE RIESGOS'!$C$8:$D$40,2,FALSE),"")</f>
        <v/>
      </c>
      <c r="AI113" s="4" t="n">
        <v>12.5200000000001</v>
      </c>
      <c r="AJ113" s="4">
        <f>IFERROR(VLOOKUP(AI113,'CRUCE RIESGOS'!$C$8:$D$40,2,FALSE),"")</f>
        <v/>
      </c>
      <c r="AK113" s="4" t="n">
        <v>13.5200000000001</v>
      </c>
      <c r="AL113" s="4">
        <f>IFERROR(VLOOKUP(AK113,'CRUCE RIESGOS'!$C$8:$D$40,2,FALSE),"")</f>
        <v/>
      </c>
      <c r="AM113" s="4" t="n">
        <v>14.5200000000001</v>
      </c>
      <c r="AN113" s="4">
        <f>IFERROR(VLOOKUP(AM113,'CRUCE RIESGOS'!$C$8:$D$40,2,FALSE),"")</f>
        <v/>
      </c>
      <c r="AO113" s="4" t="n">
        <v>15.5200000000001</v>
      </c>
      <c r="AP113" s="4">
        <f>IFERROR(VLOOKUP(AO113,'CRUCE RIESGOS'!$C$8:$D$40,2,FALSE),"")</f>
        <v/>
      </c>
      <c r="AQ113" s="4" t="n">
        <v>16.5200000000001</v>
      </c>
      <c r="AR113" s="4">
        <f>IFERROR(VLOOKUP(AQ113,'CRUCE RIESGOS'!$C$8:$D$40,2,FALSE),"")</f>
        <v/>
      </c>
      <c r="AS113" s="4" t="n">
        <v>17.5200000000002</v>
      </c>
      <c r="AT113" s="4">
        <f>IFERROR(VLOOKUP(AS113,'CRUCE RIESGOS'!$C$8:$D$40,2,FALSE),"")</f>
        <v/>
      </c>
      <c r="AU113" s="4" t="n">
        <v>18.5200000000002</v>
      </c>
      <c r="AV113" s="4">
        <f>IFERROR(VLOOKUP(AU113,'CRUCE RIESGOS'!$C$8:$D$40,2,FALSE),"")</f>
        <v/>
      </c>
      <c r="AW113" s="4" t="n">
        <v>19.5200000000002</v>
      </c>
      <c r="AX113" s="4">
        <f>IFERROR(VLOOKUP(AW113,'CRUCE RIESGOS'!$C$8:$D$40,2,FALSE),"")</f>
        <v/>
      </c>
      <c r="AY113" s="4" t="n">
        <v>20.5200000000002</v>
      </c>
      <c r="AZ113" s="4">
        <f>IFERROR(VLOOKUP(AY113,'CRUCE RIESGOS'!$C$8:$D$40,2,FALSE),"")</f>
        <v/>
      </c>
      <c r="BA113" s="4" t="n">
        <v>21.5200000000002</v>
      </c>
      <c r="BB113" s="4">
        <f>IFERROR(VLOOKUP(BA113,'CRUCE RIESGOS'!$C$8:$D$40,2,FALSE),"")</f>
        <v/>
      </c>
      <c r="BC113" s="4" t="n">
        <v>22.5200000000002</v>
      </c>
      <c r="BD113" s="4">
        <f>IFERROR(VLOOKUP(BC113,'CRUCE RIESGOS'!$C$8:$D$40,2,FALSE),"")</f>
        <v/>
      </c>
      <c r="BE113" s="4" t="n">
        <v>23.5200000000002</v>
      </c>
      <c r="BF113" s="4">
        <f>IFERROR(VLOOKUP(BE113,'CRUCE RIESGOS'!$C$8:$D$40,2,FALSE),"")</f>
        <v/>
      </c>
      <c r="BG113" s="4" t="n">
        <v>24.5200000000002</v>
      </c>
      <c r="BH113" s="4">
        <f>IFERROR(VLOOKUP(BG113,'CRUCE RIESGOS'!$C$8:$D$40,2,FALSE),"")</f>
        <v/>
      </c>
      <c r="BI113" s="4" t="n">
        <v>25.5200000000002</v>
      </c>
      <c r="BJ113" s="4">
        <f>IFERROR(VLOOKUP(BI113,'CRUCE RIESGOS'!$C$8:$D$40,2,FALSE),"")</f>
        <v/>
      </c>
    </row>
    <row r="114">
      <c r="N114" s="4">
        <f>IF(N115&lt;&gt;""," -R","")</f>
        <v/>
      </c>
      <c r="P114" s="4">
        <f>IF(P115&lt;&gt;""," -R","")</f>
        <v/>
      </c>
      <c r="R114" s="4">
        <f>IF(R115&lt;&gt;""," -R","")</f>
        <v/>
      </c>
      <c r="T114" s="4">
        <f>IF(T115&lt;&gt;""," -R","")</f>
        <v/>
      </c>
      <c r="V114" s="4">
        <f>IF(V115&lt;&gt;""," -R","")</f>
        <v/>
      </c>
      <c r="X114" s="4">
        <f>IF(X115&lt;&gt;""," -R","")</f>
        <v/>
      </c>
      <c r="Z114" s="4">
        <f>IF(Z115&lt;&gt;""," -R","")</f>
        <v/>
      </c>
      <c r="AB114" s="4">
        <f>IF(AB115&lt;&gt;""," -R","")</f>
        <v/>
      </c>
      <c r="AD114" s="4">
        <f>IF(AD115&lt;&gt;""," -R","")</f>
        <v/>
      </c>
      <c r="AF114" s="4">
        <f>IF(AF115&lt;&gt;""," -R","")</f>
        <v/>
      </c>
      <c r="AH114" s="4">
        <f>IF(AH115&lt;&gt;""," -R","")</f>
        <v/>
      </c>
      <c r="AJ114" s="4">
        <f>IF(AJ115&lt;&gt;""," -R","")</f>
        <v/>
      </c>
      <c r="AL114" s="4">
        <f>IF(AL115&lt;&gt;""," -R","")</f>
        <v/>
      </c>
      <c r="AN114" s="4">
        <f>IF(AN115&lt;&gt;""," -R","")</f>
        <v/>
      </c>
      <c r="AP114" s="4">
        <f>IF(AP115&lt;&gt;""," -R","")</f>
        <v/>
      </c>
      <c r="AR114" s="4">
        <f>IF(AR115&lt;&gt;""," -R","")</f>
        <v/>
      </c>
      <c r="AT114" s="4">
        <f>IF(AT115&lt;&gt;""," -R","")</f>
        <v/>
      </c>
      <c r="AV114" s="4">
        <f>IF(AV115&lt;&gt;""," -R","")</f>
        <v/>
      </c>
      <c r="AX114" s="4">
        <f>IF(AX115&lt;&gt;""," -R","")</f>
        <v/>
      </c>
      <c r="AZ114" s="4">
        <f>IF(AZ115&lt;&gt;""," -R","")</f>
        <v/>
      </c>
      <c r="BB114" s="4">
        <f>IF(BB115&lt;&gt;""," -R","")</f>
        <v/>
      </c>
      <c r="BD114" s="4">
        <f>IF(BD115&lt;&gt;""," -R","")</f>
        <v/>
      </c>
      <c r="BF114" s="4">
        <f>IF(BF115&lt;&gt;""," -R","")</f>
        <v/>
      </c>
      <c r="BH114" s="4">
        <f>IF(BH115&lt;&gt;""," -R","")</f>
        <v/>
      </c>
      <c r="BJ114" s="4">
        <f>IF(BJ115&lt;&gt;""," -R","")</f>
        <v/>
      </c>
    </row>
    <row r="115">
      <c r="M115" s="4" t="n">
        <v>1.53</v>
      </c>
      <c r="N115" s="4">
        <f>IFERROR(VLOOKUP(M115,'CRUCE RIESGOS'!$C$8:$D$40,2,FALSE),"")</f>
        <v/>
      </c>
      <c r="O115" s="4" t="n">
        <v>2.53000000000001</v>
      </c>
      <c r="P115" s="4">
        <f>IFERROR(VLOOKUP(O115,'CRUCE RIESGOS'!$C$8:$D$40,2,FALSE),"")</f>
        <v/>
      </c>
      <c r="Q115" s="4" t="n">
        <v>3.53000000000002</v>
      </c>
      <c r="R115" s="4">
        <f>IFERROR(VLOOKUP(Q115,'CRUCE RIESGOS'!$C$8:$D$40,2,FALSE),"")</f>
        <v/>
      </c>
      <c r="S115" s="4" t="n">
        <v>4.53000000000003</v>
      </c>
      <c r="T115" s="4">
        <f>IFERROR(VLOOKUP(S115,'CRUCE RIESGOS'!$C$8:$D$40,2,FALSE),"")</f>
        <v/>
      </c>
      <c r="U115" s="4" t="n">
        <v>5.53000000000004</v>
      </c>
      <c r="V115" s="4">
        <f>IFERROR(VLOOKUP(U115,'CRUCE RIESGOS'!$C$8:$D$40,2,FALSE),"")</f>
        <v/>
      </c>
      <c r="W115" s="4" t="n">
        <v>6.53000000000005</v>
      </c>
      <c r="X115" s="4">
        <f>IFERROR(VLOOKUP(W115,'CRUCE RIESGOS'!$C$8:$D$40,2,FALSE),"")</f>
        <v/>
      </c>
      <c r="Y115" s="4" t="n">
        <v>7.53000000000006</v>
      </c>
      <c r="Z115" s="4">
        <f>IFERROR(VLOOKUP(Y115,'CRUCE RIESGOS'!$C$8:$D$40,2,FALSE),"")</f>
        <v/>
      </c>
      <c r="AA115" s="4" t="n">
        <v>8.53000000000007</v>
      </c>
      <c r="AB115" s="4">
        <f>IFERROR(VLOOKUP(AA115,'CRUCE RIESGOS'!$C$8:$D$40,2,FALSE),"")</f>
        <v/>
      </c>
      <c r="AC115" s="4" t="n">
        <v>9.530000000000079</v>
      </c>
      <c r="AD115" s="4">
        <f>IFERROR(VLOOKUP(AC115,'CRUCE RIESGOS'!$C$8:$D$40,2,FALSE),"")</f>
        <v/>
      </c>
      <c r="AE115" s="4" t="n">
        <v>10.5300000000001</v>
      </c>
      <c r="AF115" s="4">
        <f>IFERROR(VLOOKUP(AE115,'CRUCE RIESGOS'!$C$8:$D$40,2,FALSE),"")</f>
        <v/>
      </c>
      <c r="AG115" s="4" t="n">
        <v>11.5300000000001</v>
      </c>
      <c r="AH115" s="4">
        <f>IFERROR(VLOOKUP(AG115,'CRUCE RIESGOS'!$C$8:$D$40,2,FALSE),"")</f>
        <v/>
      </c>
      <c r="AI115" s="4" t="n">
        <v>12.5300000000001</v>
      </c>
      <c r="AJ115" s="4">
        <f>IFERROR(VLOOKUP(AI115,'CRUCE RIESGOS'!$C$8:$D$40,2,FALSE),"")</f>
        <v/>
      </c>
      <c r="AK115" s="4" t="n">
        <v>13.5300000000001</v>
      </c>
      <c r="AL115" s="4">
        <f>IFERROR(VLOOKUP(AK115,'CRUCE RIESGOS'!$C$8:$D$40,2,FALSE),"")</f>
        <v/>
      </c>
      <c r="AM115" s="4" t="n">
        <v>14.5300000000001</v>
      </c>
      <c r="AN115" s="4">
        <f>IFERROR(VLOOKUP(AM115,'CRUCE RIESGOS'!$C$8:$D$40,2,FALSE),"")</f>
        <v/>
      </c>
      <c r="AO115" s="4" t="n">
        <v>15.5300000000001</v>
      </c>
      <c r="AP115" s="4">
        <f>IFERROR(VLOOKUP(AO115,'CRUCE RIESGOS'!$C$8:$D$40,2,FALSE),"")</f>
        <v/>
      </c>
      <c r="AQ115" s="4" t="n">
        <v>16.5300000000001</v>
      </c>
      <c r="AR115" s="4">
        <f>IFERROR(VLOOKUP(AQ115,'CRUCE RIESGOS'!$C$8:$D$40,2,FALSE),"")</f>
        <v/>
      </c>
      <c r="AS115" s="4" t="n">
        <v>17.5300000000002</v>
      </c>
      <c r="AT115" s="4">
        <f>IFERROR(VLOOKUP(AS115,'CRUCE RIESGOS'!$C$8:$D$40,2,FALSE),"")</f>
        <v/>
      </c>
      <c r="AU115" s="4" t="n">
        <v>18.5300000000002</v>
      </c>
      <c r="AV115" s="4">
        <f>IFERROR(VLOOKUP(AU115,'CRUCE RIESGOS'!$C$8:$D$40,2,FALSE),"")</f>
        <v/>
      </c>
      <c r="AW115" s="4" t="n">
        <v>19.5300000000002</v>
      </c>
      <c r="AX115" s="4">
        <f>IFERROR(VLOOKUP(AW115,'CRUCE RIESGOS'!$C$8:$D$40,2,FALSE),"")</f>
        <v/>
      </c>
      <c r="AY115" s="4" t="n">
        <v>20.5300000000002</v>
      </c>
      <c r="AZ115" s="4">
        <f>IFERROR(VLOOKUP(AY115,'CRUCE RIESGOS'!$C$8:$D$40,2,FALSE),"")</f>
        <v/>
      </c>
      <c r="BA115" s="4" t="n">
        <v>21.5300000000002</v>
      </c>
      <c r="BB115" s="4">
        <f>IFERROR(VLOOKUP(BA115,'CRUCE RIESGOS'!$C$8:$D$40,2,FALSE),"")</f>
        <v/>
      </c>
      <c r="BC115" s="4" t="n">
        <v>22.5300000000002</v>
      </c>
      <c r="BD115" s="4">
        <f>IFERROR(VLOOKUP(BC115,'CRUCE RIESGOS'!$C$8:$D$40,2,FALSE),"")</f>
        <v/>
      </c>
      <c r="BE115" s="4" t="n">
        <v>23.5300000000002</v>
      </c>
      <c r="BF115" s="4">
        <f>IFERROR(VLOOKUP(BE115,'CRUCE RIESGOS'!$C$8:$D$40,2,FALSE),"")</f>
        <v/>
      </c>
      <c r="BG115" s="4" t="n">
        <v>24.5300000000002</v>
      </c>
      <c r="BH115" s="4">
        <f>IFERROR(VLOOKUP(BG115,'CRUCE RIESGOS'!$C$8:$D$40,2,FALSE),"")</f>
        <v/>
      </c>
      <c r="BI115" s="4" t="n">
        <v>25.5300000000002</v>
      </c>
      <c r="BJ115" s="4">
        <f>IFERROR(VLOOKUP(BI115,'CRUCE RIESGOS'!$C$8:$D$40,2,FALSE),"")</f>
        <v/>
      </c>
    </row>
    <row r="116">
      <c r="N116" s="4">
        <f>IF(N117&lt;&gt;""," -R","")</f>
        <v/>
      </c>
      <c r="P116" s="4">
        <f>IF(P117&lt;&gt;""," -R","")</f>
        <v/>
      </c>
      <c r="R116" s="4">
        <f>IF(R117&lt;&gt;""," -R","")</f>
        <v/>
      </c>
      <c r="T116" s="4">
        <f>IF(T117&lt;&gt;""," -R","")</f>
        <v/>
      </c>
      <c r="V116" s="4">
        <f>IF(V117&lt;&gt;""," -R","")</f>
        <v/>
      </c>
      <c r="X116" s="4">
        <f>IF(X117&lt;&gt;""," -R","")</f>
        <v/>
      </c>
      <c r="Z116" s="4">
        <f>IF(Z117&lt;&gt;""," -R","")</f>
        <v/>
      </c>
      <c r="AB116" s="4">
        <f>IF(AB117&lt;&gt;""," -R","")</f>
        <v/>
      </c>
      <c r="AD116" s="4">
        <f>IF(AD117&lt;&gt;""," -R","")</f>
        <v/>
      </c>
      <c r="AF116" s="4">
        <f>IF(AF117&lt;&gt;""," -R","")</f>
        <v/>
      </c>
      <c r="AH116" s="4">
        <f>IF(AH117&lt;&gt;""," -R","")</f>
        <v/>
      </c>
      <c r="AJ116" s="4">
        <f>IF(AJ117&lt;&gt;""," -R","")</f>
        <v/>
      </c>
      <c r="AL116" s="4">
        <f>IF(AL117&lt;&gt;""," -R","")</f>
        <v/>
      </c>
      <c r="AN116" s="4">
        <f>IF(AN117&lt;&gt;""," -R","")</f>
        <v/>
      </c>
      <c r="AP116" s="4">
        <f>IF(AP117&lt;&gt;""," -R","")</f>
        <v/>
      </c>
      <c r="AR116" s="4">
        <f>IF(AR117&lt;&gt;""," -R","")</f>
        <v/>
      </c>
      <c r="AT116" s="4">
        <f>IF(AT117&lt;&gt;""," -R","")</f>
        <v/>
      </c>
      <c r="AV116" s="4">
        <f>IF(AV117&lt;&gt;""," -R","")</f>
        <v/>
      </c>
      <c r="AX116" s="4">
        <f>IF(AX117&lt;&gt;""," -R","")</f>
        <v/>
      </c>
      <c r="AZ116" s="4">
        <f>IF(AZ117&lt;&gt;""," -R","")</f>
        <v/>
      </c>
      <c r="BB116" s="4">
        <f>IF(BB117&lt;&gt;""," -R","")</f>
        <v/>
      </c>
      <c r="BD116" s="4">
        <f>IF(BD117&lt;&gt;""," -R","")</f>
        <v/>
      </c>
      <c r="BF116" s="4">
        <f>IF(BF117&lt;&gt;""," -R","")</f>
        <v/>
      </c>
      <c r="BH116" s="4">
        <f>IF(BH117&lt;&gt;""," -R","")</f>
        <v/>
      </c>
      <c r="BJ116" s="4">
        <f>IF(BJ117&lt;&gt;""," -R","")</f>
        <v/>
      </c>
    </row>
    <row r="117">
      <c r="M117" s="4" t="n">
        <v>1.54</v>
      </c>
      <c r="N117" s="4">
        <f>IFERROR(VLOOKUP(M117,'CRUCE RIESGOS'!$C$8:$D$40,2,FALSE),"")</f>
        <v/>
      </c>
      <c r="O117" s="4" t="n">
        <v>2.54000000000001</v>
      </c>
      <c r="P117" s="4">
        <f>IFERROR(VLOOKUP(O117,'CRUCE RIESGOS'!$C$8:$D$40,2,FALSE),"")</f>
        <v/>
      </c>
      <c r="Q117" s="4" t="n">
        <v>3.54000000000002</v>
      </c>
      <c r="R117" s="4">
        <f>IFERROR(VLOOKUP(Q117,'CRUCE RIESGOS'!$C$8:$D$40,2,FALSE),"")</f>
        <v/>
      </c>
      <c r="S117" s="4" t="n">
        <v>4.54000000000003</v>
      </c>
      <c r="T117" s="4">
        <f>IFERROR(VLOOKUP(S117,'CRUCE RIESGOS'!$C$8:$D$40,2,FALSE),"")</f>
        <v/>
      </c>
      <c r="U117" s="4" t="n">
        <v>5.54000000000004</v>
      </c>
      <c r="V117" s="4">
        <f>IFERROR(VLOOKUP(U117,'CRUCE RIESGOS'!$C$8:$D$40,2,FALSE),"")</f>
        <v/>
      </c>
      <c r="W117" s="4" t="n">
        <v>6.54000000000005</v>
      </c>
      <c r="X117" s="4">
        <f>IFERROR(VLOOKUP(W117,'CRUCE RIESGOS'!$C$8:$D$40,2,FALSE),"")</f>
        <v/>
      </c>
      <c r="Y117" s="4" t="n">
        <v>7.54000000000006</v>
      </c>
      <c r="Z117" s="4">
        <f>IFERROR(VLOOKUP(Y117,'CRUCE RIESGOS'!$C$8:$D$40,2,FALSE),"")</f>
        <v/>
      </c>
      <c r="AA117" s="4" t="n">
        <v>8.54000000000007</v>
      </c>
      <c r="AB117" s="4">
        <f>IFERROR(VLOOKUP(AA117,'CRUCE RIESGOS'!$C$8:$D$40,2,FALSE),"")</f>
        <v/>
      </c>
      <c r="AC117" s="4" t="n">
        <v>9.540000000000081</v>
      </c>
      <c r="AD117" s="4">
        <f>IFERROR(VLOOKUP(AC117,'CRUCE RIESGOS'!$C$8:$D$40,2,FALSE),"")</f>
        <v/>
      </c>
      <c r="AE117" s="4" t="n">
        <v>10.5400000000001</v>
      </c>
      <c r="AF117" s="4">
        <f>IFERROR(VLOOKUP(AE117,'CRUCE RIESGOS'!$C$8:$D$40,2,FALSE),"")</f>
        <v/>
      </c>
      <c r="AG117" s="4" t="n">
        <v>11.5400000000001</v>
      </c>
      <c r="AH117" s="4">
        <f>IFERROR(VLOOKUP(AG117,'CRUCE RIESGOS'!$C$8:$D$40,2,FALSE),"")</f>
        <v/>
      </c>
      <c r="AI117" s="4" t="n">
        <v>12.5400000000001</v>
      </c>
      <c r="AJ117" s="4">
        <f>IFERROR(VLOOKUP(AI117,'CRUCE RIESGOS'!$C$8:$D$40,2,FALSE),"")</f>
        <v/>
      </c>
      <c r="AK117" s="4" t="n">
        <v>13.5400000000001</v>
      </c>
      <c r="AL117" s="4">
        <f>IFERROR(VLOOKUP(AK117,'CRUCE RIESGOS'!$C$8:$D$40,2,FALSE),"")</f>
        <v/>
      </c>
      <c r="AM117" s="4" t="n">
        <v>14.5400000000001</v>
      </c>
      <c r="AN117" s="4">
        <f>IFERROR(VLOOKUP(AM117,'CRUCE RIESGOS'!$C$8:$D$40,2,FALSE),"")</f>
        <v/>
      </c>
      <c r="AO117" s="4" t="n">
        <v>15.5400000000001</v>
      </c>
      <c r="AP117" s="4">
        <f>IFERROR(VLOOKUP(AO117,'CRUCE RIESGOS'!$C$8:$D$40,2,FALSE),"")</f>
        <v/>
      </c>
      <c r="AQ117" s="4" t="n">
        <v>16.5400000000001</v>
      </c>
      <c r="AR117" s="4">
        <f>IFERROR(VLOOKUP(AQ117,'CRUCE RIESGOS'!$C$8:$D$40,2,FALSE),"")</f>
        <v/>
      </c>
      <c r="AS117" s="4" t="n">
        <v>17.5400000000002</v>
      </c>
      <c r="AT117" s="4">
        <f>IFERROR(VLOOKUP(AS117,'CRUCE RIESGOS'!$C$8:$D$40,2,FALSE),"")</f>
        <v/>
      </c>
      <c r="AU117" s="4" t="n">
        <v>18.5400000000002</v>
      </c>
      <c r="AV117" s="4">
        <f>IFERROR(VLOOKUP(AU117,'CRUCE RIESGOS'!$C$8:$D$40,2,FALSE),"")</f>
        <v/>
      </c>
      <c r="AW117" s="4" t="n">
        <v>19.5400000000002</v>
      </c>
      <c r="AX117" s="4">
        <f>IFERROR(VLOOKUP(AW117,'CRUCE RIESGOS'!$C$8:$D$40,2,FALSE),"")</f>
        <v/>
      </c>
      <c r="AY117" s="4" t="n">
        <v>20.5400000000002</v>
      </c>
      <c r="AZ117" s="4">
        <f>IFERROR(VLOOKUP(AY117,'CRUCE RIESGOS'!$C$8:$D$40,2,FALSE),"")</f>
        <v/>
      </c>
      <c r="BA117" s="4" t="n">
        <v>21.5400000000002</v>
      </c>
      <c r="BB117" s="4">
        <f>IFERROR(VLOOKUP(BA117,'CRUCE RIESGOS'!$C$8:$D$40,2,FALSE),"")</f>
        <v/>
      </c>
      <c r="BC117" s="4" t="n">
        <v>22.5400000000002</v>
      </c>
      <c r="BD117" s="4">
        <f>IFERROR(VLOOKUP(BC117,'CRUCE RIESGOS'!$C$8:$D$40,2,FALSE),"")</f>
        <v/>
      </c>
      <c r="BE117" s="4" t="n">
        <v>23.5400000000002</v>
      </c>
      <c r="BF117" s="4">
        <f>IFERROR(VLOOKUP(BE117,'CRUCE RIESGOS'!$C$8:$D$40,2,FALSE),"")</f>
        <v/>
      </c>
      <c r="BG117" s="4" t="n">
        <v>24.5400000000002</v>
      </c>
      <c r="BH117" s="4">
        <f>IFERROR(VLOOKUP(BG117,'CRUCE RIESGOS'!$C$8:$D$40,2,FALSE),"")</f>
        <v/>
      </c>
      <c r="BI117" s="4" t="n">
        <v>25.5400000000002</v>
      </c>
      <c r="BJ117" s="4">
        <f>IFERROR(VLOOKUP(BI117,'CRUCE RIESGOS'!$C$8:$D$40,2,FALSE),"")</f>
        <v/>
      </c>
    </row>
    <row r="118">
      <c r="N118" s="4">
        <f>IF(N119&lt;&gt;""," -R","")</f>
        <v/>
      </c>
      <c r="P118" s="4">
        <f>IF(P119&lt;&gt;""," -R","")</f>
        <v/>
      </c>
      <c r="R118" s="4">
        <f>IF(R119&lt;&gt;""," -R","")</f>
        <v/>
      </c>
      <c r="T118" s="4">
        <f>IF(T119&lt;&gt;""," -R","")</f>
        <v/>
      </c>
      <c r="V118" s="4">
        <f>IF(V119&lt;&gt;""," -R","")</f>
        <v/>
      </c>
      <c r="X118" s="4">
        <f>IF(X119&lt;&gt;""," -R","")</f>
        <v/>
      </c>
      <c r="Z118" s="4">
        <f>IF(Z119&lt;&gt;""," -R","")</f>
        <v/>
      </c>
      <c r="AB118" s="4">
        <f>IF(AB119&lt;&gt;""," -R","")</f>
        <v/>
      </c>
      <c r="AD118" s="4">
        <f>IF(AD119&lt;&gt;""," -R","")</f>
        <v/>
      </c>
      <c r="AF118" s="4">
        <f>IF(AF119&lt;&gt;""," -R","")</f>
        <v/>
      </c>
      <c r="AH118" s="4">
        <f>IF(AH119&lt;&gt;""," -R","")</f>
        <v/>
      </c>
      <c r="AJ118" s="4">
        <f>IF(AJ119&lt;&gt;""," -R","")</f>
        <v/>
      </c>
      <c r="AL118" s="4">
        <f>IF(AL119&lt;&gt;""," -R","")</f>
        <v/>
      </c>
      <c r="AN118" s="4">
        <f>IF(AN119&lt;&gt;""," -R","")</f>
        <v/>
      </c>
      <c r="AP118" s="4">
        <f>IF(AP119&lt;&gt;""," -R","")</f>
        <v/>
      </c>
      <c r="AR118" s="4">
        <f>IF(AR119&lt;&gt;""," -R","")</f>
        <v/>
      </c>
      <c r="AT118" s="4">
        <f>IF(AT119&lt;&gt;""," -R","")</f>
        <v/>
      </c>
      <c r="AV118" s="4">
        <f>IF(AV119&lt;&gt;""," -R","")</f>
        <v/>
      </c>
      <c r="AX118" s="4">
        <f>IF(AX119&lt;&gt;""," -R","")</f>
        <v/>
      </c>
      <c r="AZ118" s="4">
        <f>IF(AZ119&lt;&gt;""," -R","")</f>
        <v/>
      </c>
      <c r="BB118" s="4">
        <f>IF(BB119&lt;&gt;""," -R","")</f>
        <v/>
      </c>
      <c r="BD118" s="4">
        <f>IF(BD119&lt;&gt;""," -R","")</f>
        <v/>
      </c>
      <c r="BF118" s="4">
        <f>IF(BF119&lt;&gt;""," -R","")</f>
        <v/>
      </c>
      <c r="BH118" s="4">
        <f>IF(BH119&lt;&gt;""," -R","")</f>
        <v/>
      </c>
      <c r="BJ118" s="4">
        <f>IF(BJ119&lt;&gt;""," -R","")</f>
        <v/>
      </c>
    </row>
    <row r="119">
      <c r="M119" s="4" t="n">
        <v>1.55</v>
      </c>
      <c r="N119" s="4">
        <f>IFERROR(VLOOKUP(M119,'CRUCE RIESGOS'!$C$8:$D$40,2,FALSE),"")</f>
        <v/>
      </c>
      <c r="O119" s="4" t="n">
        <v>2.55000000000001</v>
      </c>
      <c r="P119" s="4">
        <f>IFERROR(VLOOKUP(O119,'CRUCE RIESGOS'!$C$8:$D$40,2,FALSE),"")</f>
        <v/>
      </c>
      <c r="Q119" s="4" t="n">
        <v>3.55000000000002</v>
      </c>
      <c r="R119" s="4">
        <f>IFERROR(VLOOKUP(Q119,'CRUCE RIESGOS'!$C$8:$D$40,2,FALSE),"")</f>
        <v/>
      </c>
      <c r="S119" s="4" t="n">
        <v>4.55000000000003</v>
      </c>
      <c r="T119" s="4">
        <f>IFERROR(VLOOKUP(S119,'CRUCE RIESGOS'!$C$8:$D$40,2,FALSE),"")</f>
        <v/>
      </c>
      <c r="U119" s="4" t="n">
        <v>5.55000000000004</v>
      </c>
      <c r="V119" s="4">
        <f>IFERROR(VLOOKUP(U119,'CRUCE RIESGOS'!$C$8:$D$40,2,FALSE),"")</f>
        <v/>
      </c>
      <c r="W119" s="4" t="n">
        <v>6.55000000000005</v>
      </c>
      <c r="X119" s="4">
        <f>IFERROR(VLOOKUP(W119,'CRUCE RIESGOS'!$C$8:$D$40,2,FALSE),"")</f>
        <v/>
      </c>
      <c r="Y119" s="4" t="n">
        <v>7.55000000000006</v>
      </c>
      <c r="Z119" s="4">
        <f>IFERROR(VLOOKUP(Y119,'CRUCE RIESGOS'!$C$8:$D$40,2,FALSE),"")</f>
        <v/>
      </c>
      <c r="AA119" s="4" t="n">
        <v>8.55000000000007</v>
      </c>
      <c r="AB119" s="4">
        <f>IFERROR(VLOOKUP(AA119,'CRUCE RIESGOS'!$C$8:$D$40,2,FALSE),"")</f>
        <v/>
      </c>
      <c r="AC119" s="4" t="n">
        <v>9.550000000000081</v>
      </c>
      <c r="AD119" s="4">
        <f>IFERROR(VLOOKUP(AC119,'CRUCE RIESGOS'!$C$8:$D$40,2,FALSE),"")</f>
        <v/>
      </c>
      <c r="AE119" s="4" t="n">
        <v>10.5500000000001</v>
      </c>
      <c r="AF119" s="4">
        <f>IFERROR(VLOOKUP(AE119,'CRUCE RIESGOS'!$C$8:$D$40,2,FALSE),"")</f>
        <v/>
      </c>
      <c r="AG119" s="4" t="n">
        <v>11.5500000000001</v>
      </c>
      <c r="AH119" s="4">
        <f>IFERROR(VLOOKUP(AG119,'CRUCE RIESGOS'!$C$8:$D$40,2,FALSE),"")</f>
        <v/>
      </c>
      <c r="AI119" s="4" t="n">
        <v>12.5500000000001</v>
      </c>
      <c r="AJ119" s="4">
        <f>IFERROR(VLOOKUP(AI119,'CRUCE RIESGOS'!$C$8:$D$40,2,FALSE),"")</f>
        <v/>
      </c>
      <c r="AK119" s="4" t="n">
        <v>13.5500000000001</v>
      </c>
      <c r="AL119" s="4">
        <f>IFERROR(VLOOKUP(AK119,'CRUCE RIESGOS'!$C$8:$D$40,2,FALSE),"")</f>
        <v/>
      </c>
      <c r="AM119" s="4" t="n">
        <v>14.5500000000001</v>
      </c>
      <c r="AN119" s="4">
        <f>IFERROR(VLOOKUP(AM119,'CRUCE RIESGOS'!$C$8:$D$40,2,FALSE),"")</f>
        <v/>
      </c>
      <c r="AO119" s="4" t="n">
        <v>15.5500000000001</v>
      </c>
      <c r="AP119" s="4">
        <f>IFERROR(VLOOKUP(AO119,'CRUCE RIESGOS'!$C$8:$D$40,2,FALSE),"")</f>
        <v/>
      </c>
      <c r="AQ119" s="4" t="n">
        <v>16.5500000000001</v>
      </c>
      <c r="AR119" s="4">
        <f>IFERROR(VLOOKUP(AQ119,'CRUCE RIESGOS'!$C$8:$D$40,2,FALSE),"")</f>
        <v/>
      </c>
      <c r="AS119" s="4" t="n">
        <v>17.5500000000002</v>
      </c>
      <c r="AT119" s="4">
        <f>IFERROR(VLOOKUP(AS119,'CRUCE RIESGOS'!$C$8:$D$40,2,FALSE),"")</f>
        <v/>
      </c>
      <c r="AU119" s="4" t="n">
        <v>18.5500000000002</v>
      </c>
      <c r="AV119" s="4">
        <f>IFERROR(VLOOKUP(AU119,'CRUCE RIESGOS'!$C$8:$D$40,2,FALSE),"")</f>
        <v/>
      </c>
      <c r="AW119" s="4" t="n">
        <v>19.5500000000002</v>
      </c>
      <c r="AX119" s="4">
        <f>IFERROR(VLOOKUP(AW119,'CRUCE RIESGOS'!$C$8:$D$40,2,FALSE),"")</f>
        <v/>
      </c>
      <c r="AY119" s="4" t="n">
        <v>20.5500000000002</v>
      </c>
      <c r="AZ119" s="4">
        <f>IFERROR(VLOOKUP(AY119,'CRUCE RIESGOS'!$C$8:$D$40,2,FALSE),"")</f>
        <v/>
      </c>
      <c r="BA119" s="4" t="n">
        <v>21.5500000000002</v>
      </c>
      <c r="BB119" s="4">
        <f>IFERROR(VLOOKUP(BA119,'CRUCE RIESGOS'!$C$8:$D$40,2,FALSE),"")</f>
        <v/>
      </c>
      <c r="BC119" s="4" t="n">
        <v>22.5500000000002</v>
      </c>
      <c r="BD119" s="4">
        <f>IFERROR(VLOOKUP(BC119,'CRUCE RIESGOS'!$C$8:$D$40,2,FALSE),"")</f>
        <v/>
      </c>
      <c r="BE119" s="4" t="n">
        <v>23.5500000000002</v>
      </c>
      <c r="BF119" s="4">
        <f>IFERROR(VLOOKUP(BE119,'CRUCE RIESGOS'!$C$8:$D$40,2,FALSE),"")</f>
        <v/>
      </c>
      <c r="BG119" s="4" t="n">
        <v>24.5500000000002</v>
      </c>
      <c r="BH119" s="4">
        <f>IFERROR(VLOOKUP(BG119,'CRUCE RIESGOS'!$C$8:$D$40,2,FALSE),"")</f>
        <v/>
      </c>
      <c r="BI119" s="4" t="n">
        <v>25.5500000000002</v>
      </c>
      <c r="BJ119" s="4">
        <f>IFERROR(VLOOKUP(BI119,'CRUCE RIESGOS'!$C$8:$D$40,2,FALSE),"")</f>
        <v/>
      </c>
    </row>
    <row r="120">
      <c r="N120" s="4">
        <f>IF(N121&lt;&gt;""," -R","")</f>
        <v/>
      </c>
      <c r="P120" s="4">
        <f>IF(P121&lt;&gt;""," -R","")</f>
        <v/>
      </c>
      <c r="R120" s="4">
        <f>IF(R121&lt;&gt;""," -R","")</f>
        <v/>
      </c>
      <c r="T120" s="4">
        <f>IF(T121&lt;&gt;""," -R","")</f>
        <v/>
      </c>
      <c r="V120" s="4">
        <f>IF(V121&lt;&gt;""," -R","")</f>
        <v/>
      </c>
      <c r="X120" s="4">
        <f>IF(X121&lt;&gt;""," -R","")</f>
        <v/>
      </c>
      <c r="Z120" s="4">
        <f>IF(Z121&lt;&gt;""," -R","")</f>
        <v/>
      </c>
      <c r="AB120" s="4">
        <f>IF(AB121&lt;&gt;""," -R","")</f>
        <v/>
      </c>
      <c r="AD120" s="4">
        <f>IF(AD121&lt;&gt;""," -R","")</f>
        <v/>
      </c>
      <c r="AF120" s="4">
        <f>IF(AF121&lt;&gt;""," -R","")</f>
        <v/>
      </c>
      <c r="AH120" s="4">
        <f>IF(AH121&lt;&gt;""," -R","")</f>
        <v/>
      </c>
      <c r="AJ120" s="4">
        <f>IF(AJ121&lt;&gt;""," -R","")</f>
        <v/>
      </c>
      <c r="AL120" s="4">
        <f>IF(AL121&lt;&gt;""," -R","")</f>
        <v/>
      </c>
      <c r="AN120" s="4">
        <f>IF(AN121&lt;&gt;""," -R","")</f>
        <v/>
      </c>
      <c r="AP120" s="4">
        <f>IF(AP121&lt;&gt;""," -R","")</f>
        <v/>
      </c>
      <c r="AR120" s="4">
        <f>IF(AR121&lt;&gt;""," -R","")</f>
        <v/>
      </c>
      <c r="AT120" s="4">
        <f>IF(AT121&lt;&gt;""," -R","")</f>
        <v/>
      </c>
      <c r="AV120" s="4">
        <f>IF(AV121&lt;&gt;""," -R","")</f>
        <v/>
      </c>
      <c r="AX120" s="4">
        <f>IF(AX121&lt;&gt;""," -R","")</f>
        <v/>
      </c>
      <c r="AZ120" s="4">
        <f>IF(AZ121&lt;&gt;""," -R","")</f>
        <v/>
      </c>
      <c r="BB120" s="4">
        <f>IF(BB121&lt;&gt;""," -R","")</f>
        <v/>
      </c>
      <c r="BD120" s="4">
        <f>IF(BD121&lt;&gt;""," -R","")</f>
        <v/>
      </c>
      <c r="BF120" s="4">
        <f>IF(BF121&lt;&gt;""," -R","")</f>
        <v/>
      </c>
      <c r="BH120" s="4">
        <f>IF(BH121&lt;&gt;""," -R","")</f>
        <v/>
      </c>
      <c r="BJ120" s="4">
        <f>IF(BJ121&lt;&gt;""," -R","")</f>
        <v/>
      </c>
    </row>
    <row r="121">
      <c r="M121" s="4" t="n">
        <v>1.56</v>
      </c>
      <c r="N121" s="4">
        <f>IFERROR(VLOOKUP(M121,'CRUCE RIESGOS'!$C$8:$D$40,2,FALSE),"")</f>
        <v/>
      </c>
      <c r="O121" s="4" t="n">
        <v>2.56000000000001</v>
      </c>
      <c r="P121" s="4">
        <f>IFERROR(VLOOKUP(O121,'CRUCE RIESGOS'!$C$8:$D$40,2,FALSE),"")</f>
        <v/>
      </c>
      <c r="Q121" s="4" t="n">
        <v>3.56000000000002</v>
      </c>
      <c r="R121" s="4">
        <f>IFERROR(VLOOKUP(Q121,'CRUCE RIESGOS'!$C$8:$D$40,2,FALSE),"")</f>
        <v/>
      </c>
      <c r="S121" s="4" t="n">
        <v>4.56000000000003</v>
      </c>
      <c r="T121" s="4">
        <f>IFERROR(VLOOKUP(S121,'CRUCE RIESGOS'!$C$8:$D$40,2,FALSE),"")</f>
        <v/>
      </c>
      <c r="U121" s="4" t="n">
        <v>5.56000000000004</v>
      </c>
      <c r="V121" s="4">
        <f>IFERROR(VLOOKUP(U121,'CRUCE RIESGOS'!$C$8:$D$40,2,FALSE),"")</f>
        <v/>
      </c>
      <c r="W121" s="4" t="n">
        <v>6.56000000000005</v>
      </c>
      <c r="X121" s="4">
        <f>IFERROR(VLOOKUP(W121,'CRUCE RIESGOS'!$C$8:$D$40,2,FALSE),"")</f>
        <v/>
      </c>
      <c r="Y121" s="4" t="n">
        <v>7.56000000000006</v>
      </c>
      <c r="Z121" s="4">
        <f>IFERROR(VLOOKUP(Y121,'CRUCE RIESGOS'!$C$8:$D$40,2,FALSE),"")</f>
        <v/>
      </c>
      <c r="AA121" s="4" t="n">
        <v>8.56000000000007</v>
      </c>
      <c r="AB121" s="4">
        <f>IFERROR(VLOOKUP(AA121,'CRUCE RIESGOS'!$C$8:$D$40,2,FALSE),"")</f>
        <v/>
      </c>
      <c r="AC121" s="4" t="n">
        <v>9.56000000000008</v>
      </c>
      <c r="AD121" s="4">
        <f>IFERROR(VLOOKUP(AC121,'CRUCE RIESGOS'!$C$8:$D$40,2,FALSE),"")</f>
        <v/>
      </c>
      <c r="AE121" s="4" t="n">
        <v>10.5600000000001</v>
      </c>
      <c r="AF121" s="4">
        <f>IFERROR(VLOOKUP(AE121,'CRUCE RIESGOS'!$C$8:$D$40,2,FALSE),"")</f>
        <v/>
      </c>
      <c r="AG121" s="4" t="n">
        <v>11.5600000000001</v>
      </c>
      <c r="AH121" s="4">
        <f>IFERROR(VLOOKUP(AG121,'CRUCE RIESGOS'!$C$8:$D$40,2,FALSE),"")</f>
        <v/>
      </c>
      <c r="AI121" s="4" t="n">
        <v>12.5600000000001</v>
      </c>
      <c r="AJ121" s="4">
        <f>IFERROR(VLOOKUP(AI121,'CRUCE RIESGOS'!$C$8:$D$40,2,FALSE),"")</f>
        <v/>
      </c>
      <c r="AK121" s="4" t="n">
        <v>13.5600000000001</v>
      </c>
      <c r="AL121" s="4">
        <f>IFERROR(VLOOKUP(AK121,'CRUCE RIESGOS'!$C$8:$D$40,2,FALSE),"")</f>
        <v/>
      </c>
      <c r="AM121" s="4" t="n">
        <v>14.5600000000001</v>
      </c>
      <c r="AN121" s="4">
        <f>IFERROR(VLOOKUP(AM121,'CRUCE RIESGOS'!$C$8:$D$40,2,FALSE),"")</f>
        <v/>
      </c>
      <c r="AO121" s="4" t="n">
        <v>15.5600000000001</v>
      </c>
      <c r="AP121" s="4">
        <f>IFERROR(VLOOKUP(AO121,'CRUCE RIESGOS'!$C$8:$D$40,2,FALSE),"")</f>
        <v/>
      </c>
      <c r="AQ121" s="4" t="n">
        <v>16.5600000000001</v>
      </c>
      <c r="AR121" s="4">
        <f>IFERROR(VLOOKUP(AQ121,'CRUCE RIESGOS'!$C$8:$D$40,2,FALSE),"")</f>
        <v/>
      </c>
      <c r="AS121" s="4" t="n">
        <v>17.5600000000002</v>
      </c>
      <c r="AT121" s="4">
        <f>IFERROR(VLOOKUP(AS121,'CRUCE RIESGOS'!$C$8:$D$40,2,FALSE),"")</f>
        <v/>
      </c>
      <c r="AU121" s="4" t="n">
        <v>18.5600000000002</v>
      </c>
      <c r="AV121" s="4">
        <f>IFERROR(VLOOKUP(AU121,'CRUCE RIESGOS'!$C$8:$D$40,2,FALSE),"")</f>
        <v/>
      </c>
      <c r="AW121" s="4" t="n">
        <v>19.5600000000002</v>
      </c>
      <c r="AX121" s="4">
        <f>IFERROR(VLOOKUP(AW121,'CRUCE RIESGOS'!$C$8:$D$40,2,FALSE),"")</f>
        <v/>
      </c>
      <c r="AY121" s="4" t="n">
        <v>20.5600000000002</v>
      </c>
      <c r="AZ121" s="4">
        <f>IFERROR(VLOOKUP(AY121,'CRUCE RIESGOS'!$C$8:$D$40,2,FALSE),"")</f>
        <v/>
      </c>
      <c r="BA121" s="4" t="n">
        <v>21.5600000000002</v>
      </c>
      <c r="BB121" s="4">
        <f>IFERROR(VLOOKUP(BA121,'CRUCE RIESGOS'!$C$8:$D$40,2,FALSE),"")</f>
        <v/>
      </c>
      <c r="BC121" s="4" t="n">
        <v>22.5600000000002</v>
      </c>
      <c r="BD121" s="4">
        <f>IFERROR(VLOOKUP(BC121,'CRUCE RIESGOS'!$C$8:$D$40,2,FALSE),"")</f>
        <v/>
      </c>
      <c r="BE121" s="4" t="n">
        <v>23.5600000000002</v>
      </c>
      <c r="BF121" s="4">
        <f>IFERROR(VLOOKUP(BE121,'CRUCE RIESGOS'!$C$8:$D$40,2,FALSE),"")</f>
        <v/>
      </c>
      <c r="BG121" s="4" t="n">
        <v>24.5600000000002</v>
      </c>
      <c r="BH121" s="4">
        <f>IFERROR(VLOOKUP(BG121,'CRUCE RIESGOS'!$C$8:$D$40,2,FALSE),"")</f>
        <v/>
      </c>
      <c r="BI121" s="4" t="n">
        <v>25.5600000000002</v>
      </c>
      <c r="BJ121" s="4">
        <f>IFERROR(VLOOKUP(BI121,'CRUCE RIESGOS'!$C$8:$D$40,2,FALSE),"")</f>
        <v/>
      </c>
    </row>
    <row r="122">
      <c r="N122" s="4">
        <f>IF(N123&lt;&gt;""," -R","")</f>
        <v/>
      </c>
      <c r="P122" s="4">
        <f>IF(P123&lt;&gt;""," -R","")</f>
        <v/>
      </c>
      <c r="R122" s="4">
        <f>IF(R123&lt;&gt;""," -R","")</f>
        <v/>
      </c>
      <c r="T122" s="4">
        <f>IF(T123&lt;&gt;""," -R","")</f>
        <v/>
      </c>
      <c r="V122" s="4">
        <f>IF(V123&lt;&gt;""," -R","")</f>
        <v/>
      </c>
      <c r="X122" s="4">
        <f>IF(X123&lt;&gt;""," -R","")</f>
        <v/>
      </c>
      <c r="Z122" s="4">
        <f>IF(Z123&lt;&gt;""," -R","")</f>
        <v/>
      </c>
      <c r="AB122" s="4">
        <f>IF(AB123&lt;&gt;""," -R","")</f>
        <v/>
      </c>
      <c r="AD122" s="4">
        <f>IF(AD123&lt;&gt;""," -R","")</f>
        <v/>
      </c>
      <c r="AF122" s="4">
        <f>IF(AF123&lt;&gt;""," -R","")</f>
        <v/>
      </c>
      <c r="AH122" s="4">
        <f>IF(AH123&lt;&gt;""," -R","")</f>
        <v/>
      </c>
      <c r="AJ122" s="4">
        <f>IF(AJ123&lt;&gt;""," -R","")</f>
        <v/>
      </c>
      <c r="AL122" s="4">
        <f>IF(AL123&lt;&gt;""," -R","")</f>
        <v/>
      </c>
      <c r="AN122" s="4">
        <f>IF(AN123&lt;&gt;""," -R","")</f>
        <v/>
      </c>
      <c r="AP122" s="4">
        <f>IF(AP123&lt;&gt;""," -R","")</f>
        <v/>
      </c>
      <c r="AR122" s="4">
        <f>IF(AR123&lt;&gt;""," -R","")</f>
        <v/>
      </c>
      <c r="AT122" s="4">
        <f>IF(AT123&lt;&gt;""," -R","")</f>
        <v/>
      </c>
      <c r="AV122" s="4">
        <f>IF(AV123&lt;&gt;""," -R","")</f>
        <v/>
      </c>
      <c r="AX122" s="4">
        <f>IF(AX123&lt;&gt;""," -R","")</f>
        <v/>
      </c>
      <c r="AZ122" s="4">
        <f>IF(AZ123&lt;&gt;""," -R","")</f>
        <v/>
      </c>
      <c r="BB122" s="4">
        <f>IF(BB123&lt;&gt;""," -R","")</f>
        <v/>
      </c>
      <c r="BD122" s="4">
        <f>IF(BD123&lt;&gt;""," -R","")</f>
        <v/>
      </c>
      <c r="BF122" s="4">
        <f>IF(BF123&lt;&gt;""," -R","")</f>
        <v/>
      </c>
      <c r="BH122" s="4">
        <f>IF(BH123&lt;&gt;""," -R","")</f>
        <v/>
      </c>
      <c r="BJ122" s="4">
        <f>IF(BJ123&lt;&gt;""," -R","")</f>
        <v/>
      </c>
    </row>
    <row r="123">
      <c r="M123" s="4" t="n">
        <v>1.57</v>
      </c>
      <c r="N123" s="4">
        <f>IFERROR(VLOOKUP(M123,'CRUCE RIESGOS'!$C$8:$D$40,2,FALSE),"")</f>
        <v/>
      </c>
      <c r="O123" s="4" t="n">
        <v>2.57000000000001</v>
      </c>
      <c r="P123" s="4">
        <f>IFERROR(VLOOKUP(O123,'CRUCE RIESGOS'!$C$8:$D$40,2,FALSE),"")</f>
        <v/>
      </c>
      <c r="Q123" s="4" t="n">
        <v>3.57000000000002</v>
      </c>
      <c r="R123" s="4">
        <f>IFERROR(VLOOKUP(Q123,'CRUCE RIESGOS'!$C$8:$D$40,2,FALSE),"")</f>
        <v/>
      </c>
      <c r="S123" s="4" t="n">
        <v>4.57000000000003</v>
      </c>
      <c r="T123" s="4">
        <f>IFERROR(VLOOKUP(S123,'CRUCE RIESGOS'!$C$8:$D$40,2,FALSE),"")</f>
        <v/>
      </c>
      <c r="U123" s="4" t="n">
        <v>5.57000000000004</v>
      </c>
      <c r="V123" s="4">
        <f>IFERROR(VLOOKUP(U123,'CRUCE RIESGOS'!$C$8:$D$40,2,FALSE),"")</f>
        <v/>
      </c>
      <c r="W123" s="4" t="n">
        <v>6.57000000000005</v>
      </c>
      <c r="X123" s="4">
        <f>IFERROR(VLOOKUP(W123,'CRUCE RIESGOS'!$C$8:$D$40,2,FALSE),"")</f>
        <v/>
      </c>
      <c r="Y123" s="4" t="n">
        <v>7.57000000000006</v>
      </c>
      <c r="Z123" s="4">
        <f>IFERROR(VLOOKUP(Y123,'CRUCE RIESGOS'!$C$8:$D$40,2,FALSE),"")</f>
        <v/>
      </c>
      <c r="AA123" s="4" t="n">
        <v>8.57000000000007</v>
      </c>
      <c r="AB123" s="4">
        <f>IFERROR(VLOOKUP(AA123,'CRUCE RIESGOS'!$C$8:$D$40,2,FALSE),"")</f>
        <v/>
      </c>
      <c r="AC123" s="4" t="n">
        <v>9.57000000000008</v>
      </c>
      <c r="AD123" s="4">
        <f>IFERROR(VLOOKUP(AC123,'CRUCE RIESGOS'!$C$8:$D$40,2,FALSE),"")</f>
        <v/>
      </c>
      <c r="AE123" s="4" t="n">
        <v>10.5700000000001</v>
      </c>
      <c r="AF123" s="4">
        <f>IFERROR(VLOOKUP(AE123,'CRUCE RIESGOS'!$C$8:$D$40,2,FALSE),"")</f>
        <v/>
      </c>
      <c r="AG123" s="4" t="n">
        <v>11.5700000000001</v>
      </c>
      <c r="AH123" s="4">
        <f>IFERROR(VLOOKUP(AG123,'CRUCE RIESGOS'!$C$8:$D$40,2,FALSE),"")</f>
        <v/>
      </c>
      <c r="AI123" s="4" t="n">
        <v>12.5700000000001</v>
      </c>
      <c r="AJ123" s="4">
        <f>IFERROR(VLOOKUP(AI123,'CRUCE RIESGOS'!$C$8:$D$40,2,FALSE),"")</f>
        <v/>
      </c>
      <c r="AK123" s="4" t="n">
        <v>13.5700000000001</v>
      </c>
      <c r="AL123" s="4">
        <f>IFERROR(VLOOKUP(AK123,'CRUCE RIESGOS'!$C$8:$D$40,2,FALSE),"")</f>
        <v/>
      </c>
      <c r="AM123" s="4" t="n">
        <v>14.5700000000001</v>
      </c>
      <c r="AN123" s="4">
        <f>IFERROR(VLOOKUP(AM123,'CRUCE RIESGOS'!$C$8:$D$40,2,FALSE),"")</f>
        <v/>
      </c>
      <c r="AO123" s="4" t="n">
        <v>15.5700000000001</v>
      </c>
      <c r="AP123" s="4">
        <f>IFERROR(VLOOKUP(AO123,'CRUCE RIESGOS'!$C$8:$D$40,2,FALSE),"")</f>
        <v/>
      </c>
      <c r="AQ123" s="4" t="n">
        <v>16.5700000000001</v>
      </c>
      <c r="AR123" s="4">
        <f>IFERROR(VLOOKUP(AQ123,'CRUCE RIESGOS'!$C$8:$D$40,2,FALSE),"")</f>
        <v/>
      </c>
      <c r="AS123" s="4" t="n">
        <v>17.5700000000002</v>
      </c>
      <c r="AT123" s="4">
        <f>IFERROR(VLOOKUP(AS123,'CRUCE RIESGOS'!$C$8:$D$40,2,FALSE),"")</f>
        <v/>
      </c>
      <c r="AU123" s="4" t="n">
        <v>18.5700000000002</v>
      </c>
      <c r="AV123" s="4">
        <f>IFERROR(VLOOKUP(AU123,'CRUCE RIESGOS'!$C$8:$D$40,2,FALSE),"")</f>
        <v/>
      </c>
      <c r="AW123" s="4" t="n">
        <v>19.5700000000002</v>
      </c>
      <c r="AX123" s="4">
        <f>IFERROR(VLOOKUP(AW123,'CRUCE RIESGOS'!$C$8:$D$40,2,FALSE),"")</f>
        <v/>
      </c>
      <c r="AY123" s="4" t="n">
        <v>20.5700000000002</v>
      </c>
      <c r="AZ123" s="4">
        <f>IFERROR(VLOOKUP(AY123,'CRUCE RIESGOS'!$C$8:$D$40,2,FALSE),"")</f>
        <v/>
      </c>
      <c r="BA123" s="4" t="n">
        <v>21.5700000000002</v>
      </c>
      <c r="BB123" s="4">
        <f>IFERROR(VLOOKUP(BA123,'CRUCE RIESGOS'!$C$8:$D$40,2,FALSE),"")</f>
        <v/>
      </c>
      <c r="BC123" s="4" t="n">
        <v>22.5700000000002</v>
      </c>
      <c r="BD123" s="4">
        <f>IFERROR(VLOOKUP(BC123,'CRUCE RIESGOS'!$C$8:$D$40,2,FALSE),"")</f>
        <v/>
      </c>
      <c r="BE123" s="4" t="n">
        <v>23.5700000000002</v>
      </c>
      <c r="BF123" s="4">
        <f>IFERROR(VLOOKUP(BE123,'CRUCE RIESGOS'!$C$8:$D$40,2,FALSE),"")</f>
        <v/>
      </c>
      <c r="BG123" s="4" t="n">
        <v>24.5700000000002</v>
      </c>
      <c r="BH123" s="4">
        <f>IFERROR(VLOOKUP(BG123,'CRUCE RIESGOS'!$C$8:$D$40,2,FALSE),"")</f>
        <v/>
      </c>
      <c r="BI123" s="4" t="n">
        <v>25.5700000000002</v>
      </c>
      <c r="BJ123" s="4">
        <f>IFERROR(VLOOKUP(BI123,'CRUCE RIESGOS'!$C$8:$D$40,2,FALSE),"")</f>
        <v/>
      </c>
    </row>
    <row r="124">
      <c r="N124" s="4">
        <f>IF(N125&lt;&gt;""," -R","")</f>
        <v/>
      </c>
      <c r="P124" s="4">
        <f>IF(P125&lt;&gt;""," -R","")</f>
        <v/>
      </c>
      <c r="R124" s="4">
        <f>IF(R125&lt;&gt;""," -R","")</f>
        <v/>
      </c>
      <c r="T124" s="4">
        <f>IF(T125&lt;&gt;""," -R","")</f>
        <v/>
      </c>
      <c r="V124" s="4">
        <f>IF(V125&lt;&gt;""," -R","")</f>
        <v/>
      </c>
      <c r="X124" s="4">
        <f>IF(X125&lt;&gt;""," -R","")</f>
        <v/>
      </c>
      <c r="Z124" s="4">
        <f>IF(Z125&lt;&gt;""," -R","")</f>
        <v/>
      </c>
      <c r="AB124" s="4">
        <f>IF(AB125&lt;&gt;""," -R","")</f>
        <v/>
      </c>
      <c r="AD124" s="4">
        <f>IF(AD125&lt;&gt;""," -R","")</f>
        <v/>
      </c>
      <c r="AF124" s="4">
        <f>IF(AF125&lt;&gt;""," -R","")</f>
        <v/>
      </c>
      <c r="AH124" s="4">
        <f>IF(AH125&lt;&gt;""," -R","")</f>
        <v/>
      </c>
      <c r="AJ124" s="4">
        <f>IF(AJ125&lt;&gt;""," -R","")</f>
        <v/>
      </c>
      <c r="AL124" s="4">
        <f>IF(AL125&lt;&gt;""," -R","")</f>
        <v/>
      </c>
      <c r="AN124" s="4">
        <f>IF(AN125&lt;&gt;""," -R","")</f>
        <v/>
      </c>
      <c r="AP124" s="4">
        <f>IF(AP125&lt;&gt;""," -R","")</f>
        <v/>
      </c>
      <c r="AR124" s="4">
        <f>IF(AR125&lt;&gt;""," -R","")</f>
        <v/>
      </c>
      <c r="AT124" s="4">
        <f>IF(AT125&lt;&gt;""," -R","")</f>
        <v/>
      </c>
      <c r="AV124" s="4">
        <f>IF(AV125&lt;&gt;""," -R","")</f>
        <v/>
      </c>
      <c r="AX124" s="4">
        <f>IF(AX125&lt;&gt;""," -R","")</f>
        <v/>
      </c>
      <c r="AZ124" s="4">
        <f>IF(AZ125&lt;&gt;""," -R","")</f>
        <v/>
      </c>
      <c r="BB124" s="4">
        <f>IF(BB125&lt;&gt;""," -R","")</f>
        <v/>
      </c>
      <c r="BD124" s="4">
        <f>IF(BD125&lt;&gt;""," -R","")</f>
        <v/>
      </c>
      <c r="BF124" s="4">
        <f>IF(BF125&lt;&gt;""," -R","")</f>
        <v/>
      </c>
      <c r="BH124" s="4">
        <f>IF(BH125&lt;&gt;""," -R","")</f>
        <v/>
      </c>
      <c r="BJ124" s="4">
        <f>IF(BJ125&lt;&gt;""," -R","")</f>
        <v/>
      </c>
    </row>
    <row r="125">
      <c r="M125" s="4" t="n">
        <v>1.58</v>
      </c>
      <c r="N125" s="4">
        <f>IFERROR(VLOOKUP(M125,'CRUCE RIESGOS'!$C$8:$D$40,2,FALSE),"")</f>
        <v/>
      </c>
      <c r="O125" s="4" t="n">
        <v>2.58000000000001</v>
      </c>
      <c r="P125" s="4">
        <f>IFERROR(VLOOKUP(O125,'CRUCE RIESGOS'!$C$8:$D$40,2,FALSE),"")</f>
        <v/>
      </c>
      <c r="Q125" s="4" t="n">
        <v>3.58000000000002</v>
      </c>
      <c r="R125" s="4">
        <f>IFERROR(VLOOKUP(Q125,'CRUCE RIESGOS'!$C$8:$D$40,2,FALSE),"")</f>
        <v/>
      </c>
      <c r="S125" s="4" t="n">
        <v>4.58000000000003</v>
      </c>
      <c r="T125" s="4">
        <f>IFERROR(VLOOKUP(S125,'CRUCE RIESGOS'!$C$8:$D$40,2,FALSE),"")</f>
        <v/>
      </c>
      <c r="U125" s="4" t="n">
        <v>5.58000000000004</v>
      </c>
      <c r="V125" s="4">
        <f>IFERROR(VLOOKUP(U125,'CRUCE RIESGOS'!$C$8:$D$40,2,FALSE),"")</f>
        <v/>
      </c>
      <c r="W125" s="4" t="n">
        <v>6.58000000000005</v>
      </c>
      <c r="X125" s="4">
        <f>IFERROR(VLOOKUP(W125,'CRUCE RIESGOS'!$C$8:$D$40,2,FALSE),"")</f>
        <v/>
      </c>
      <c r="Y125" s="4" t="n">
        <v>7.58000000000006</v>
      </c>
      <c r="Z125" s="4">
        <f>IFERROR(VLOOKUP(Y125,'CRUCE RIESGOS'!$C$8:$D$40,2,FALSE),"")</f>
        <v/>
      </c>
      <c r="AA125" s="4" t="n">
        <v>8.580000000000069</v>
      </c>
      <c r="AB125" s="4">
        <f>IFERROR(VLOOKUP(AA125,'CRUCE RIESGOS'!$C$8:$D$40,2,FALSE),"")</f>
        <v/>
      </c>
      <c r="AC125" s="4" t="n">
        <v>9.58000000000008</v>
      </c>
      <c r="AD125" s="4">
        <f>IFERROR(VLOOKUP(AC125,'CRUCE RIESGOS'!$C$8:$D$40,2,FALSE),"")</f>
        <v/>
      </c>
      <c r="AE125" s="4" t="n">
        <v>10.5800000000001</v>
      </c>
      <c r="AF125" s="4">
        <f>IFERROR(VLOOKUP(AE125,'CRUCE RIESGOS'!$C$8:$D$40,2,FALSE),"")</f>
        <v/>
      </c>
      <c r="AG125" s="4" t="n">
        <v>11.5800000000001</v>
      </c>
      <c r="AH125" s="4">
        <f>IFERROR(VLOOKUP(AG125,'CRUCE RIESGOS'!$C$8:$D$40,2,FALSE),"")</f>
        <v/>
      </c>
      <c r="AI125" s="4" t="n">
        <v>12.5800000000001</v>
      </c>
      <c r="AJ125" s="4">
        <f>IFERROR(VLOOKUP(AI125,'CRUCE RIESGOS'!$C$8:$D$40,2,FALSE),"")</f>
        <v/>
      </c>
      <c r="AK125" s="4" t="n">
        <v>13.5800000000001</v>
      </c>
      <c r="AL125" s="4">
        <f>IFERROR(VLOOKUP(AK125,'CRUCE RIESGOS'!$C$8:$D$40,2,FALSE),"")</f>
        <v/>
      </c>
      <c r="AM125" s="4" t="n">
        <v>14.5800000000001</v>
      </c>
      <c r="AN125" s="4">
        <f>IFERROR(VLOOKUP(AM125,'CRUCE RIESGOS'!$C$8:$D$40,2,FALSE),"")</f>
        <v/>
      </c>
      <c r="AO125" s="4" t="n">
        <v>15.5800000000001</v>
      </c>
      <c r="AP125" s="4">
        <f>IFERROR(VLOOKUP(AO125,'CRUCE RIESGOS'!$C$8:$D$40,2,FALSE),"")</f>
        <v/>
      </c>
      <c r="AQ125" s="4" t="n">
        <v>16.5800000000001</v>
      </c>
      <c r="AR125" s="4">
        <f>IFERROR(VLOOKUP(AQ125,'CRUCE RIESGOS'!$C$8:$D$40,2,FALSE),"")</f>
        <v/>
      </c>
      <c r="AS125" s="4" t="n">
        <v>17.5800000000002</v>
      </c>
      <c r="AT125" s="4">
        <f>IFERROR(VLOOKUP(AS125,'CRUCE RIESGOS'!$C$8:$D$40,2,FALSE),"")</f>
        <v/>
      </c>
      <c r="AU125" s="4" t="n">
        <v>18.5800000000002</v>
      </c>
      <c r="AV125" s="4">
        <f>IFERROR(VLOOKUP(AU125,'CRUCE RIESGOS'!$C$8:$D$40,2,FALSE),"")</f>
        <v/>
      </c>
      <c r="AW125" s="4" t="n">
        <v>19.5800000000002</v>
      </c>
      <c r="AX125" s="4">
        <f>IFERROR(VLOOKUP(AW125,'CRUCE RIESGOS'!$C$8:$D$40,2,FALSE),"")</f>
        <v/>
      </c>
      <c r="AY125" s="4" t="n">
        <v>20.5800000000002</v>
      </c>
      <c r="AZ125" s="4">
        <f>IFERROR(VLOOKUP(AY125,'CRUCE RIESGOS'!$C$8:$D$40,2,FALSE),"")</f>
        <v/>
      </c>
      <c r="BA125" s="4" t="n">
        <v>21.5800000000002</v>
      </c>
      <c r="BB125" s="4">
        <f>IFERROR(VLOOKUP(BA125,'CRUCE RIESGOS'!$C$8:$D$40,2,FALSE),"")</f>
        <v/>
      </c>
      <c r="BC125" s="4" t="n">
        <v>22.5800000000002</v>
      </c>
      <c r="BD125" s="4">
        <f>IFERROR(VLOOKUP(BC125,'CRUCE RIESGOS'!$C$8:$D$40,2,FALSE),"")</f>
        <v/>
      </c>
      <c r="BE125" s="4" t="n">
        <v>23.5800000000002</v>
      </c>
      <c r="BF125" s="4">
        <f>IFERROR(VLOOKUP(BE125,'CRUCE RIESGOS'!$C$8:$D$40,2,FALSE),"")</f>
        <v/>
      </c>
      <c r="BG125" s="4" t="n">
        <v>24.5800000000002</v>
      </c>
      <c r="BH125" s="4">
        <f>IFERROR(VLOOKUP(BG125,'CRUCE RIESGOS'!$C$8:$D$40,2,FALSE),"")</f>
        <v/>
      </c>
      <c r="BI125" s="4" t="n">
        <v>25.5800000000002</v>
      </c>
      <c r="BJ125" s="4">
        <f>IFERROR(VLOOKUP(BI125,'CRUCE RIESGOS'!$C$8:$D$40,2,FALSE),"")</f>
        <v/>
      </c>
    </row>
    <row r="126">
      <c r="N126" s="4">
        <f>IF(N127&lt;&gt;""," -R","")</f>
        <v/>
      </c>
      <c r="P126" s="4">
        <f>IF(P127&lt;&gt;""," -R","")</f>
        <v/>
      </c>
      <c r="R126" s="4">
        <f>IF(R127&lt;&gt;""," -R","")</f>
        <v/>
      </c>
      <c r="T126" s="4">
        <f>IF(T127&lt;&gt;""," -R","")</f>
        <v/>
      </c>
      <c r="V126" s="4">
        <f>IF(V127&lt;&gt;""," -R","")</f>
        <v/>
      </c>
      <c r="X126" s="4">
        <f>IF(X127&lt;&gt;""," -R","")</f>
        <v/>
      </c>
      <c r="Z126" s="4">
        <f>IF(Z127&lt;&gt;""," -R","")</f>
        <v/>
      </c>
      <c r="AB126" s="4">
        <f>IF(AB127&lt;&gt;""," -R","")</f>
        <v/>
      </c>
      <c r="AD126" s="4">
        <f>IF(AD127&lt;&gt;""," -R","")</f>
        <v/>
      </c>
      <c r="AF126" s="4">
        <f>IF(AF127&lt;&gt;""," -R","")</f>
        <v/>
      </c>
      <c r="AH126" s="4">
        <f>IF(AH127&lt;&gt;""," -R","")</f>
        <v/>
      </c>
      <c r="AJ126" s="4">
        <f>IF(AJ127&lt;&gt;""," -R","")</f>
        <v/>
      </c>
      <c r="AL126" s="4">
        <f>IF(AL127&lt;&gt;""," -R","")</f>
        <v/>
      </c>
      <c r="AN126" s="4">
        <f>IF(AN127&lt;&gt;""," -R","")</f>
        <v/>
      </c>
      <c r="AP126" s="4">
        <f>IF(AP127&lt;&gt;""," -R","")</f>
        <v/>
      </c>
      <c r="AR126" s="4">
        <f>IF(AR127&lt;&gt;""," -R","")</f>
        <v/>
      </c>
      <c r="AT126" s="4">
        <f>IF(AT127&lt;&gt;""," -R","")</f>
        <v/>
      </c>
      <c r="AV126" s="4">
        <f>IF(AV127&lt;&gt;""," -R","")</f>
        <v/>
      </c>
      <c r="AX126" s="4">
        <f>IF(AX127&lt;&gt;""," -R","")</f>
        <v/>
      </c>
      <c r="AZ126" s="4">
        <f>IF(AZ127&lt;&gt;""," -R","")</f>
        <v/>
      </c>
      <c r="BB126" s="4">
        <f>IF(BB127&lt;&gt;""," -R","")</f>
        <v/>
      </c>
      <c r="BD126" s="4">
        <f>IF(BD127&lt;&gt;""," -R","")</f>
        <v/>
      </c>
      <c r="BF126" s="4">
        <f>IF(BF127&lt;&gt;""," -R","")</f>
        <v/>
      </c>
      <c r="BH126" s="4">
        <f>IF(BH127&lt;&gt;""," -R","")</f>
        <v/>
      </c>
      <c r="BJ126" s="4">
        <f>IF(BJ127&lt;&gt;""," -R","")</f>
        <v/>
      </c>
    </row>
    <row r="127">
      <c r="M127" s="4" t="n">
        <v>1.59</v>
      </c>
      <c r="N127" s="4">
        <f>IFERROR(VLOOKUP(M127,'CRUCE RIESGOS'!$C$8:$D$40,2,FALSE),"")</f>
        <v/>
      </c>
      <c r="O127" s="4" t="n">
        <v>2.59000000000001</v>
      </c>
      <c r="P127" s="4">
        <f>IFERROR(VLOOKUP(O127,'CRUCE RIESGOS'!$C$8:$D$40,2,FALSE),"")</f>
        <v/>
      </c>
      <c r="Q127" s="4" t="n">
        <v>3.59000000000002</v>
      </c>
      <c r="R127" s="4">
        <f>IFERROR(VLOOKUP(Q127,'CRUCE RIESGOS'!$C$8:$D$40,2,FALSE),"")</f>
        <v/>
      </c>
      <c r="S127" s="4" t="n">
        <v>4.59000000000003</v>
      </c>
      <c r="T127" s="4">
        <f>IFERROR(VLOOKUP(S127,'CRUCE RIESGOS'!$C$8:$D$40,2,FALSE),"")</f>
        <v/>
      </c>
      <c r="U127" s="4" t="n">
        <v>5.59000000000004</v>
      </c>
      <c r="V127" s="4">
        <f>IFERROR(VLOOKUP(U127,'CRUCE RIESGOS'!$C$8:$D$40,2,FALSE),"")</f>
        <v/>
      </c>
      <c r="W127" s="4" t="n">
        <v>6.59000000000005</v>
      </c>
      <c r="X127" s="4">
        <f>IFERROR(VLOOKUP(W127,'CRUCE RIESGOS'!$C$8:$D$40,2,FALSE),"")</f>
        <v/>
      </c>
      <c r="Y127" s="4" t="n">
        <v>7.59000000000006</v>
      </c>
      <c r="Z127" s="4">
        <f>IFERROR(VLOOKUP(Y127,'CRUCE RIESGOS'!$C$8:$D$40,2,FALSE),"")</f>
        <v/>
      </c>
      <c r="AA127" s="4" t="n">
        <v>8.590000000000069</v>
      </c>
      <c r="AB127" s="4">
        <f>IFERROR(VLOOKUP(AA127,'CRUCE RIESGOS'!$C$8:$D$40,2,FALSE),"")</f>
        <v/>
      </c>
      <c r="AC127" s="4" t="n">
        <v>9.59000000000008</v>
      </c>
      <c r="AD127" s="4">
        <f>IFERROR(VLOOKUP(AC127,'CRUCE RIESGOS'!$C$8:$D$40,2,FALSE),"")</f>
        <v/>
      </c>
      <c r="AE127" s="4" t="n">
        <v>10.5900000000001</v>
      </c>
      <c r="AF127" s="4">
        <f>IFERROR(VLOOKUP(AE127,'CRUCE RIESGOS'!$C$8:$D$40,2,FALSE),"")</f>
        <v/>
      </c>
      <c r="AG127" s="4" t="n">
        <v>11.5900000000001</v>
      </c>
      <c r="AH127" s="4">
        <f>IFERROR(VLOOKUP(AG127,'CRUCE RIESGOS'!$C$8:$D$40,2,FALSE),"")</f>
        <v/>
      </c>
      <c r="AI127" s="4" t="n">
        <v>12.5900000000001</v>
      </c>
      <c r="AJ127" s="4">
        <f>IFERROR(VLOOKUP(AI127,'CRUCE RIESGOS'!$C$8:$D$40,2,FALSE),"")</f>
        <v/>
      </c>
      <c r="AK127" s="4" t="n">
        <v>13.5900000000001</v>
      </c>
      <c r="AL127" s="4">
        <f>IFERROR(VLOOKUP(AK127,'CRUCE RIESGOS'!$C$8:$D$40,2,FALSE),"")</f>
        <v/>
      </c>
      <c r="AM127" s="4" t="n">
        <v>14.5900000000001</v>
      </c>
      <c r="AN127" s="4">
        <f>IFERROR(VLOOKUP(AM127,'CRUCE RIESGOS'!$C$8:$D$40,2,FALSE),"")</f>
        <v/>
      </c>
      <c r="AO127" s="4" t="n">
        <v>15.5900000000001</v>
      </c>
      <c r="AP127" s="4">
        <f>IFERROR(VLOOKUP(AO127,'CRUCE RIESGOS'!$C$8:$D$40,2,FALSE),"")</f>
        <v/>
      </c>
      <c r="AQ127" s="4" t="n">
        <v>16.5900000000001</v>
      </c>
      <c r="AR127" s="4">
        <f>IFERROR(VLOOKUP(AQ127,'CRUCE RIESGOS'!$C$8:$D$40,2,FALSE),"")</f>
        <v/>
      </c>
      <c r="AS127" s="4" t="n">
        <v>17.5900000000002</v>
      </c>
      <c r="AT127" s="4">
        <f>IFERROR(VLOOKUP(AS127,'CRUCE RIESGOS'!$C$8:$D$40,2,FALSE),"")</f>
        <v/>
      </c>
      <c r="AU127" s="4" t="n">
        <v>18.5900000000002</v>
      </c>
      <c r="AV127" s="4">
        <f>IFERROR(VLOOKUP(AU127,'CRUCE RIESGOS'!$C$8:$D$40,2,FALSE),"")</f>
        <v/>
      </c>
      <c r="AW127" s="4" t="n">
        <v>19.5900000000002</v>
      </c>
      <c r="AX127" s="4">
        <f>IFERROR(VLOOKUP(AW127,'CRUCE RIESGOS'!$C$8:$D$40,2,FALSE),"")</f>
        <v/>
      </c>
      <c r="AY127" s="4" t="n">
        <v>20.5900000000002</v>
      </c>
      <c r="AZ127" s="4">
        <f>IFERROR(VLOOKUP(AY127,'CRUCE RIESGOS'!$C$8:$D$40,2,FALSE),"")</f>
        <v/>
      </c>
      <c r="BA127" s="4" t="n">
        <v>21.5900000000002</v>
      </c>
      <c r="BB127" s="4">
        <f>IFERROR(VLOOKUP(BA127,'CRUCE RIESGOS'!$C$8:$D$40,2,FALSE),"")</f>
        <v/>
      </c>
      <c r="BC127" s="4" t="n">
        <v>22.5900000000002</v>
      </c>
      <c r="BD127" s="4">
        <f>IFERROR(VLOOKUP(BC127,'CRUCE RIESGOS'!$C$8:$D$40,2,FALSE),"")</f>
        <v/>
      </c>
      <c r="BE127" s="4" t="n">
        <v>23.5900000000002</v>
      </c>
      <c r="BF127" s="4">
        <f>IFERROR(VLOOKUP(BE127,'CRUCE RIESGOS'!$C$8:$D$40,2,FALSE),"")</f>
        <v/>
      </c>
      <c r="BG127" s="4" t="n">
        <v>24.5900000000002</v>
      </c>
      <c r="BH127" s="4">
        <f>IFERROR(VLOOKUP(BG127,'CRUCE RIESGOS'!$C$8:$D$40,2,FALSE),"")</f>
        <v/>
      </c>
      <c r="BI127" s="4" t="n">
        <v>25.5900000000002</v>
      </c>
      <c r="BJ127" s="4">
        <f>IFERROR(VLOOKUP(BI127,'CRUCE RIESGOS'!$C$8:$D$40,2,FALSE),"")</f>
        <v/>
      </c>
    </row>
    <row r="128">
      <c r="N128" s="4">
        <f>IF(N129&lt;&gt;""," -R","")</f>
        <v/>
      </c>
      <c r="P128" s="4">
        <f>IF(P129&lt;&gt;""," -R","")</f>
        <v/>
      </c>
      <c r="R128" s="4">
        <f>IF(R129&lt;&gt;""," -R","")</f>
        <v/>
      </c>
      <c r="T128" s="4">
        <f>IF(T129&lt;&gt;""," -R","")</f>
        <v/>
      </c>
      <c r="V128" s="4">
        <f>IF(V129&lt;&gt;""," -R","")</f>
        <v/>
      </c>
      <c r="X128" s="4">
        <f>IF(X129&lt;&gt;""," -R","")</f>
        <v/>
      </c>
      <c r="Z128" s="4">
        <f>IF(Z129&lt;&gt;""," -R","")</f>
        <v/>
      </c>
      <c r="AB128" s="4">
        <f>IF(AB129&lt;&gt;""," -R","")</f>
        <v/>
      </c>
      <c r="AD128" s="4">
        <f>IF(AD129&lt;&gt;""," -R","")</f>
        <v/>
      </c>
      <c r="AF128" s="4">
        <f>IF(AF129&lt;&gt;""," -R","")</f>
        <v/>
      </c>
      <c r="AH128" s="4">
        <f>IF(AH129&lt;&gt;""," -R","")</f>
        <v/>
      </c>
      <c r="AJ128" s="4">
        <f>IF(AJ129&lt;&gt;""," -R","")</f>
        <v/>
      </c>
      <c r="AL128" s="4">
        <f>IF(AL129&lt;&gt;""," -R","")</f>
        <v/>
      </c>
      <c r="AN128" s="4">
        <f>IF(AN129&lt;&gt;""," -R","")</f>
        <v/>
      </c>
      <c r="AP128" s="4">
        <f>IF(AP129&lt;&gt;""," -R","")</f>
        <v/>
      </c>
      <c r="AR128" s="4">
        <f>IF(AR129&lt;&gt;""," -R","")</f>
        <v/>
      </c>
      <c r="AT128" s="4">
        <f>IF(AT129&lt;&gt;""," -R","")</f>
        <v/>
      </c>
      <c r="AV128" s="4">
        <f>IF(AV129&lt;&gt;""," -R","")</f>
        <v/>
      </c>
      <c r="AX128" s="4">
        <f>IF(AX129&lt;&gt;""," -R","")</f>
        <v/>
      </c>
      <c r="AZ128" s="4">
        <f>IF(AZ129&lt;&gt;""," -R","")</f>
        <v/>
      </c>
      <c r="BB128" s="4">
        <f>IF(BB129&lt;&gt;""," -R","")</f>
        <v/>
      </c>
      <c r="BD128" s="4">
        <f>IF(BD129&lt;&gt;""," -R","")</f>
        <v/>
      </c>
      <c r="BF128" s="4">
        <f>IF(BF129&lt;&gt;""," -R","")</f>
        <v/>
      </c>
      <c r="BH128" s="4">
        <f>IF(BH129&lt;&gt;""," -R","")</f>
        <v/>
      </c>
      <c r="BJ128" s="4">
        <f>IF(BJ129&lt;&gt;""," -R","")</f>
        <v/>
      </c>
    </row>
    <row r="129">
      <c r="M129" s="4" t="n">
        <v>1.6</v>
      </c>
      <c r="N129" s="4">
        <f>IFERROR(VLOOKUP(M129,'CRUCE RIESGOS'!$C$8:$D$40,2,FALSE),"")</f>
        <v/>
      </c>
      <c r="O129" s="4" t="n">
        <v>2.60000000000001</v>
      </c>
      <c r="P129" s="4">
        <f>IFERROR(VLOOKUP(O129,'CRUCE RIESGOS'!$C$8:$D$40,2,FALSE),"")</f>
        <v/>
      </c>
      <c r="Q129" s="4" t="n">
        <v>3.60000000000002</v>
      </c>
      <c r="R129" s="4">
        <f>IFERROR(VLOOKUP(Q129,'CRUCE RIESGOS'!$C$8:$D$40,2,FALSE),"")</f>
        <v/>
      </c>
      <c r="S129" s="4" t="n">
        <v>4.60000000000003</v>
      </c>
      <c r="T129" s="4">
        <f>IFERROR(VLOOKUP(S129,'CRUCE RIESGOS'!$C$8:$D$40,2,FALSE),"")</f>
        <v/>
      </c>
      <c r="U129" s="4" t="n">
        <v>5.60000000000004</v>
      </c>
      <c r="V129" s="4">
        <f>IFERROR(VLOOKUP(U129,'CRUCE RIESGOS'!$C$8:$D$40,2,FALSE),"")</f>
        <v/>
      </c>
      <c r="W129" s="4" t="n">
        <v>6.60000000000005</v>
      </c>
      <c r="X129" s="4">
        <f>IFERROR(VLOOKUP(W129,'CRUCE RIESGOS'!$C$8:$D$40,2,FALSE),"")</f>
        <v/>
      </c>
      <c r="Y129" s="4" t="n">
        <v>7.60000000000006</v>
      </c>
      <c r="Z129" s="4">
        <f>IFERROR(VLOOKUP(Y129,'CRUCE RIESGOS'!$C$8:$D$40,2,FALSE),"")</f>
        <v/>
      </c>
      <c r="AA129" s="4" t="n">
        <v>8.600000000000071</v>
      </c>
      <c r="AB129" s="4">
        <f>IFERROR(VLOOKUP(AA129,'CRUCE RIESGOS'!$C$8:$D$40,2,FALSE),"")</f>
        <v/>
      </c>
      <c r="AC129" s="4" t="n">
        <v>9.60000000000008</v>
      </c>
      <c r="AD129" s="4">
        <f>IFERROR(VLOOKUP(AC129,'CRUCE RIESGOS'!$C$8:$D$40,2,FALSE),"")</f>
        <v/>
      </c>
      <c r="AE129" s="4" t="n">
        <v>10.6000000000001</v>
      </c>
      <c r="AF129" s="4">
        <f>IFERROR(VLOOKUP(AE129,'CRUCE RIESGOS'!$C$8:$D$40,2,FALSE),"")</f>
        <v/>
      </c>
      <c r="AG129" s="4" t="n">
        <v>11.6000000000001</v>
      </c>
      <c r="AH129" s="4">
        <f>IFERROR(VLOOKUP(AG129,'CRUCE RIESGOS'!$C$8:$D$40,2,FALSE),"")</f>
        <v/>
      </c>
      <c r="AI129" s="4" t="n">
        <v>12.6000000000001</v>
      </c>
      <c r="AJ129" s="4">
        <f>IFERROR(VLOOKUP(AI129,'CRUCE RIESGOS'!$C$8:$D$40,2,FALSE),"")</f>
        <v/>
      </c>
      <c r="AK129" s="4" t="n">
        <v>13.6000000000001</v>
      </c>
      <c r="AL129" s="4">
        <f>IFERROR(VLOOKUP(AK129,'CRUCE RIESGOS'!$C$8:$D$40,2,FALSE),"")</f>
        <v/>
      </c>
      <c r="AM129" s="4" t="n">
        <v>14.6000000000001</v>
      </c>
      <c r="AN129" s="4">
        <f>IFERROR(VLOOKUP(AM129,'CRUCE RIESGOS'!$C$8:$D$40,2,FALSE),"")</f>
        <v/>
      </c>
      <c r="AO129" s="4" t="n">
        <v>15.6000000000001</v>
      </c>
      <c r="AP129" s="4">
        <f>IFERROR(VLOOKUP(AO129,'CRUCE RIESGOS'!$C$8:$D$40,2,FALSE),"")</f>
        <v/>
      </c>
      <c r="AQ129" s="4" t="n">
        <v>16.6000000000001</v>
      </c>
      <c r="AR129" s="4">
        <f>IFERROR(VLOOKUP(AQ129,'CRUCE RIESGOS'!$C$8:$D$40,2,FALSE),"")</f>
        <v/>
      </c>
      <c r="AS129" s="4" t="n">
        <v>17.6000000000002</v>
      </c>
      <c r="AT129" s="4">
        <f>IFERROR(VLOOKUP(AS129,'CRUCE RIESGOS'!$C$8:$D$40,2,FALSE),"")</f>
        <v/>
      </c>
      <c r="AU129" s="4" t="n">
        <v>18.6000000000002</v>
      </c>
      <c r="AV129" s="4">
        <f>IFERROR(VLOOKUP(AU129,'CRUCE RIESGOS'!$C$8:$D$40,2,FALSE),"")</f>
        <v/>
      </c>
      <c r="AW129" s="4" t="n">
        <v>19.6000000000002</v>
      </c>
      <c r="AX129" s="4">
        <f>IFERROR(VLOOKUP(AW129,'CRUCE RIESGOS'!$C$8:$D$40,2,FALSE),"")</f>
        <v/>
      </c>
      <c r="AY129" s="4" t="n">
        <v>20.6000000000002</v>
      </c>
      <c r="AZ129" s="4">
        <f>IFERROR(VLOOKUP(AY129,'CRUCE RIESGOS'!$C$8:$D$40,2,FALSE),"")</f>
        <v/>
      </c>
      <c r="BA129" s="4" t="n">
        <v>21.6000000000002</v>
      </c>
      <c r="BB129" s="4">
        <f>IFERROR(VLOOKUP(BA129,'CRUCE RIESGOS'!$C$8:$D$40,2,FALSE),"")</f>
        <v/>
      </c>
      <c r="BC129" s="4" t="n">
        <v>22.6000000000002</v>
      </c>
      <c r="BD129" s="4">
        <f>IFERROR(VLOOKUP(BC129,'CRUCE RIESGOS'!$C$8:$D$40,2,FALSE),"")</f>
        <v/>
      </c>
      <c r="BE129" s="4" t="n">
        <v>23.6000000000002</v>
      </c>
      <c r="BF129" s="4">
        <f>IFERROR(VLOOKUP(BE129,'CRUCE RIESGOS'!$C$8:$D$40,2,FALSE),"")</f>
        <v/>
      </c>
      <c r="BG129" s="4" t="n">
        <v>24.6000000000002</v>
      </c>
      <c r="BH129" s="4">
        <f>IFERROR(VLOOKUP(BG129,'CRUCE RIESGOS'!$C$8:$D$40,2,FALSE),"")</f>
        <v/>
      </c>
      <c r="BI129" s="4" t="n">
        <v>25.6000000000002</v>
      </c>
      <c r="BJ129" s="4">
        <f>IFERROR(VLOOKUP(BI129,'CRUCE RIESGOS'!$C$8:$D$40,2,FALSE),"")</f>
        <v/>
      </c>
    </row>
    <row r="130">
      <c r="N130" s="4">
        <f>IF(N131&lt;&gt;""," -R","")</f>
        <v/>
      </c>
      <c r="P130" s="4">
        <f>IF(P131&lt;&gt;""," -R","")</f>
        <v/>
      </c>
      <c r="R130" s="4">
        <f>IF(R131&lt;&gt;""," -R","")</f>
        <v/>
      </c>
      <c r="T130" s="4">
        <f>IF(T131&lt;&gt;""," -R","")</f>
        <v/>
      </c>
      <c r="V130" s="4">
        <f>IF(V131&lt;&gt;""," -R","")</f>
        <v/>
      </c>
      <c r="X130" s="4">
        <f>IF(X131&lt;&gt;""," -R","")</f>
        <v/>
      </c>
      <c r="Z130" s="4">
        <f>IF(Z131&lt;&gt;""," -R","")</f>
        <v/>
      </c>
      <c r="AB130" s="4">
        <f>IF(AB131&lt;&gt;""," -R","")</f>
        <v/>
      </c>
      <c r="AD130" s="4">
        <f>IF(AD131&lt;&gt;""," -R","")</f>
        <v/>
      </c>
      <c r="AF130" s="4">
        <f>IF(AF131&lt;&gt;""," -R","")</f>
        <v/>
      </c>
      <c r="AH130" s="4">
        <f>IF(AH131&lt;&gt;""," -R","")</f>
        <v/>
      </c>
      <c r="AJ130" s="4">
        <f>IF(AJ131&lt;&gt;""," -R","")</f>
        <v/>
      </c>
      <c r="AL130" s="4">
        <f>IF(AL131&lt;&gt;""," -R","")</f>
        <v/>
      </c>
      <c r="AN130" s="4">
        <f>IF(AN131&lt;&gt;""," -R","")</f>
        <v/>
      </c>
      <c r="AP130" s="4">
        <f>IF(AP131&lt;&gt;""," -R","")</f>
        <v/>
      </c>
      <c r="AR130" s="4">
        <f>IF(AR131&lt;&gt;""," -R","")</f>
        <v/>
      </c>
      <c r="AT130" s="4">
        <f>IF(AT131&lt;&gt;""," -R","")</f>
        <v/>
      </c>
      <c r="AV130" s="4">
        <f>IF(AV131&lt;&gt;""," -R","")</f>
        <v/>
      </c>
      <c r="AX130" s="4">
        <f>IF(AX131&lt;&gt;""," -R","")</f>
        <v/>
      </c>
      <c r="AZ130" s="4">
        <f>IF(AZ131&lt;&gt;""," -R","")</f>
        <v/>
      </c>
      <c r="BB130" s="4">
        <f>IF(BB131&lt;&gt;""," -R","")</f>
        <v/>
      </c>
      <c r="BD130" s="4">
        <f>IF(BD131&lt;&gt;""," -R","")</f>
        <v/>
      </c>
      <c r="BF130" s="4">
        <f>IF(BF131&lt;&gt;""," -R","")</f>
        <v/>
      </c>
      <c r="BH130" s="4">
        <f>IF(BH131&lt;&gt;""," -R","")</f>
        <v/>
      </c>
      <c r="BJ130" s="4">
        <f>IF(BJ131&lt;&gt;""," -R","")</f>
        <v/>
      </c>
    </row>
    <row r="131">
      <c r="M131" s="4" t="n">
        <v>1.61</v>
      </c>
      <c r="N131" s="4">
        <f>IFERROR(VLOOKUP(M131,'CRUCE RIESGOS'!$C$8:$D$40,2,FALSE),"")</f>
        <v/>
      </c>
      <c r="O131" s="4" t="n">
        <v>2.61000000000001</v>
      </c>
      <c r="P131" s="4">
        <f>IFERROR(VLOOKUP(O131,'CRUCE RIESGOS'!$C$8:$D$40,2,FALSE),"")</f>
        <v/>
      </c>
      <c r="Q131" s="4" t="n">
        <v>3.61000000000002</v>
      </c>
      <c r="R131" s="4">
        <f>IFERROR(VLOOKUP(Q131,'CRUCE RIESGOS'!$C$8:$D$40,2,FALSE),"")</f>
        <v/>
      </c>
      <c r="S131" s="4" t="n">
        <v>4.61000000000003</v>
      </c>
      <c r="T131" s="4">
        <f>IFERROR(VLOOKUP(S131,'CRUCE RIESGOS'!$C$8:$D$40,2,FALSE),"")</f>
        <v/>
      </c>
      <c r="U131" s="4" t="n">
        <v>5.61000000000004</v>
      </c>
      <c r="V131" s="4">
        <f>IFERROR(VLOOKUP(U131,'CRUCE RIESGOS'!$C$8:$D$40,2,FALSE),"")</f>
        <v/>
      </c>
      <c r="W131" s="4" t="n">
        <v>6.61000000000005</v>
      </c>
      <c r="X131" s="4">
        <f>IFERROR(VLOOKUP(W131,'CRUCE RIESGOS'!$C$8:$D$40,2,FALSE),"")</f>
        <v/>
      </c>
      <c r="Y131" s="4" t="n">
        <v>7.61000000000006</v>
      </c>
      <c r="Z131" s="4">
        <f>IFERROR(VLOOKUP(Y131,'CRUCE RIESGOS'!$C$8:$D$40,2,FALSE),"")</f>
        <v/>
      </c>
      <c r="AA131" s="4" t="n">
        <v>8.61000000000007</v>
      </c>
      <c r="AB131" s="4">
        <f>IFERROR(VLOOKUP(AA131,'CRUCE RIESGOS'!$C$8:$D$40,2,FALSE),"")</f>
        <v/>
      </c>
      <c r="AC131" s="4" t="n">
        <v>9.610000000000079</v>
      </c>
      <c r="AD131" s="4">
        <f>IFERROR(VLOOKUP(AC131,'CRUCE RIESGOS'!$C$8:$D$40,2,FALSE),"")</f>
        <v/>
      </c>
      <c r="AE131" s="4" t="n">
        <v>10.6100000000001</v>
      </c>
      <c r="AF131" s="4">
        <f>IFERROR(VLOOKUP(AE131,'CRUCE RIESGOS'!$C$8:$D$40,2,FALSE),"")</f>
        <v/>
      </c>
      <c r="AG131" s="4" t="n">
        <v>11.6100000000001</v>
      </c>
      <c r="AH131" s="4">
        <f>IFERROR(VLOOKUP(AG131,'CRUCE RIESGOS'!$C$8:$D$40,2,FALSE),"")</f>
        <v/>
      </c>
      <c r="AI131" s="4" t="n">
        <v>12.6100000000001</v>
      </c>
      <c r="AJ131" s="4">
        <f>IFERROR(VLOOKUP(AI131,'CRUCE RIESGOS'!$C$8:$D$40,2,FALSE),"")</f>
        <v/>
      </c>
      <c r="AK131" s="4" t="n">
        <v>13.6100000000001</v>
      </c>
      <c r="AL131" s="4">
        <f>IFERROR(VLOOKUP(AK131,'CRUCE RIESGOS'!$C$8:$D$40,2,FALSE),"")</f>
        <v/>
      </c>
      <c r="AM131" s="4" t="n">
        <v>14.6100000000001</v>
      </c>
      <c r="AN131" s="4">
        <f>IFERROR(VLOOKUP(AM131,'CRUCE RIESGOS'!$C$8:$D$40,2,FALSE),"")</f>
        <v/>
      </c>
      <c r="AO131" s="4" t="n">
        <v>15.6100000000001</v>
      </c>
      <c r="AP131" s="4">
        <f>IFERROR(VLOOKUP(AO131,'CRUCE RIESGOS'!$C$8:$D$40,2,FALSE),"")</f>
        <v/>
      </c>
      <c r="AQ131" s="4" t="n">
        <v>16.6100000000001</v>
      </c>
      <c r="AR131" s="4">
        <f>IFERROR(VLOOKUP(AQ131,'CRUCE RIESGOS'!$C$8:$D$40,2,FALSE),"")</f>
        <v/>
      </c>
      <c r="AS131" s="4" t="n">
        <v>17.6100000000002</v>
      </c>
      <c r="AT131" s="4">
        <f>IFERROR(VLOOKUP(AS131,'CRUCE RIESGOS'!$C$8:$D$40,2,FALSE),"")</f>
        <v/>
      </c>
      <c r="AU131" s="4" t="n">
        <v>18.6100000000002</v>
      </c>
      <c r="AV131" s="4">
        <f>IFERROR(VLOOKUP(AU131,'CRUCE RIESGOS'!$C$8:$D$40,2,FALSE),"")</f>
        <v/>
      </c>
      <c r="AW131" s="4" t="n">
        <v>19.6100000000002</v>
      </c>
      <c r="AX131" s="4">
        <f>IFERROR(VLOOKUP(AW131,'CRUCE RIESGOS'!$C$8:$D$40,2,FALSE),"")</f>
        <v/>
      </c>
      <c r="AY131" s="4" t="n">
        <v>20.6100000000002</v>
      </c>
      <c r="AZ131" s="4">
        <f>IFERROR(VLOOKUP(AY131,'CRUCE RIESGOS'!$C$8:$D$40,2,FALSE),"")</f>
        <v/>
      </c>
      <c r="BA131" s="4" t="n">
        <v>21.6100000000002</v>
      </c>
      <c r="BB131" s="4">
        <f>IFERROR(VLOOKUP(BA131,'CRUCE RIESGOS'!$C$8:$D$40,2,FALSE),"")</f>
        <v/>
      </c>
      <c r="BC131" s="4" t="n">
        <v>22.6100000000002</v>
      </c>
      <c r="BD131" s="4">
        <f>IFERROR(VLOOKUP(BC131,'CRUCE RIESGOS'!$C$8:$D$40,2,FALSE),"")</f>
        <v/>
      </c>
      <c r="BE131" s="4" t="n">
        <v>23.6100000000002</v>
      </c>
      <c r="BF131" s="4">
        <f>IFERROR(VLOOKUP(BE131,'CRUCE RIESGOS'!$C$8:$D$40,2,FALSE),"")</f>
        <v/>
      </c>
      <c r="BG131" s="4" t="n">
        <v>24.6100000000002</v>
      </c>
      <c r="BH131" s="4">
        <f>IFERROR(VLOOKUP(BG131,'CRUCE RIESGOS'!$C$8:$D$40,2,FALSE),"")</f>
        <v/>
      </c>
      <c r="BI131" s="4" t="n">
        <v>25.6100000000002</v>
      </c>
      <c r="BJ131" s="4">
        <f>IFERROR(VLOOKUP(BI131,'CRUCE RIESGOS'!$C$8:$D$40,2,FALSE),"")</f>
        <v/>
      </c>
    </row>
    <row r="132">
      <c r="N132" s="4">
        <f>IF(N133&lt;&gt;""," -R","")</f>
        <v/>
      </c>
      <c r="P132" s="4">
        <f>IF(P133&lt;&gt;""," -R","")</f>
        <v/>
      </c>
      <c r="R132" s="4">
        <f>IF(R133&lt;&gt;""," -R","")</f>
        <v/>
      </c>
      <c r="T132" s="4">
        <f>IF(T133&lt;&gt;""," -R","")</f>
        <v/>
      </c>
      <c r="V132" s="4">
        <f>IF(V133&lt;&gt;""," -R","")</f>
        <v/>
      </c>
      <c r="X132" s="4">
        <f>IF(X133&lt;&gt;""," -R","")</f>
        <v/>
      </c>
      <c r="Z132" s="4">
        <f>IF(Z133&lt;&gt;""," -R","")</f>
        <v/>
      </c>
      <c r="AB132" s="4">
        <f>IF(AB133&lt;&gt;""," -R","")</f>
        <v/>
      </c>
      <c r="AD132" s="4">
        <f>IF(AD133&lt;&gt;""," -R","")</f>
        <v/>
      </c>
      <c r="AF132" s="4">
        <f>IF(AF133&lt;&gt;""," -R","")</f>
        <v/>
      </c>
      <c r="AH132" s="4">
        <f>IF(AH133&lt;&gt;""," -R","")</f>
        <v/>
      </c>
      <c r="AJ132" s="4">
        <f>IF(AJ133&lt;&gt;""," -R","")</f>
        <v/>
      </c>
      <c r="AL132" s="4">
        <f>IF(AL133&lt;&gt;""," -R","")</f>
        <v/>
      </c>
      <c r="AN132" s="4">
        <f>IF(AN133&lt;&gt;""," -R","")</f>
        <v/>
      </c>
      <c r="AP132" s="4">
        <f>IF(AP133&lt;&gt;""," -R","")</f>
        <v/>
      </c>
      <c r="AR132" s="4">
        <f>IF(AR133&lt;&gt;""," -R","")</f>
        <v/>
      </c>
      <c r="AT132" s="4">
        <f>IF(AT133&lt;&gt;""," -R","")</f>
        <v/>
      </c>
      <c r="AV132" s="4">
        <f>IF(AV133&lt;&gt;""," -R","")</f>
        <v/>
      </c>
      <c r="AX132" s="4">
        <f>IF(AX133&lt;&gt;""," -R","")</f>
        <v/>
      </c>
      <c r="AZ132" s="4">
        <f>IF(AZ133&lt;&gt;""," -R","")</f>
        <v/>
      </c>
      <c r="BB132" s="4">
        <f>IF(BB133&lt;&gt;""," -R","")</f>
        <v/>
      </c>
      <c r="BD132" s="4">
        <f>IF(BD133&lt;&gt;""," -R","")</f>
        <v/>
      </c>
      <c r="BF132" s="4">
        <f>IF(BF133&lt;&gt;""," -R","")</f>
        <v/>
      </c>
      <c r="BH132" s="4">
        <f>IF(BH133&lt;&gt;""," -R","")</f>
        <v/>
      </c>
      <c r="BJ132" s="4">
        <f>IF(BJ133&lt;&gt;""," -R","")</f>
        <v/>
      </c>
    </row>
    <row r="133">
      <c r="M133" s="4" t="n">
        <v>1.62</v>
      </c>
      <c r="N133" s="4">
        <f>IFERROR(VLOOKUP(M133,'CRUCE RIESGOS'!$C$8:$D$40,2,FALSE),"")</f>
        <v/>
      </c>
      <c r="O133" s="4" t="n">
        <v>2.62000000000001</v>
      </c>
      <c r="P133" s="4">
        <f>IFERROR(VLOOKUP(O133,'CRUCE RIESGOS'!$C$8:$D$40,2,FALSE),"")</f>
        <v/>
      </c>
      <c r="Q133" s="4" t="n">
        <v>3.62000000000002</v>
      </c>
      <c r="R133" s="4">
        <f>IFERROR(VLOOKUP(Q133,'CRUCE RIESGOS'!$C$8:$D$40,2,FALSE),"")</f>
        <v/>
      </c>
      <c r="S133" s="4" t="n">
        <v>4.62000000000003</v>
      </c>
      <c r="T133" s="4">
        <f>IFERROR(VLOOKUP(S133,'CRUCE RIESGOS'!$C$8:$D$40,2,FALSE),"")</f>
        <v/>
      </c>
      <c r="U133" s="4" t="n">
        <v>5.62000000000004</v>
      </c>
      <c r="V133" s="4">
        <f>IFERROR(VLOOKUP(U133,'CRUCE RIESGOS'!$C$8:$D$40,2,FALSE),"")</f>
        <v/>
      </c>
      <c r="W133" s="4" t="n">
        <v>6.62000000000005</v>
      </c>
      <c r="X133" s="4">
        <f>IFERROR(VLOOKUP(W133,'CRUCE RIESGOS'!$C$8:$D$40,2,FALSE),"")</f>
        <v/>
      </c>
      <c r="Y133" s="4" t="n">
        <v>7.62000000000006</v>
      </c>
      <c r="Z133" s="4">
        <f>IFERROR(VLOOKUP(Y133,'CRUCE RIESGOS'!$C$8:$D$40,2,FALSE),"")</f>
        <v/>
      </c>
      <c r="AA133" s="4" t="n">
        <v>8.62000000000007</v>
      </c>
      <c r="AB133" s="4">
        <f>IFERROR(VLOOKUP(AA133,'CRUCE RIESGOS'!$C$8:$D$40,2,FALSE),"")</f>
        <v/>
      </c>
      <c r="AC133" s="4" t="n">
        <v>9.620000000000079</v>
      </c>
      <c r="AD133" s="4">
        <f>IFERROR(VLOOKUP(AC133,'CRUCE RIESGOS'!$C$8:$D$40,2,FALSE),"")</f>
        <v/>
      </c>
      <c r="AE133" s="4" t="n">
        <v>10.6200000000001</v>
      </c>
      <c r="AF133" s="4">
        <f>IFERROR(VLOOKUP(AE133,'CRUCE RIESGOS'!$C$8:$D$40,2,FALSE),"")</f>
        <v/>
      </c>
      <c r="AG133" s="4" t="n">
        <v>11.6200000000001</v>
      </c>
      <c r="AH133" s="4">
        <f>IFERROR(VLOOKUP(AG133,'CRUCE RIESGOS'!$C$8:$D$40,2,FALSE),"")</f>
        <v/>
      </c>
      <c r="AI133" s="4" t="n">
        <v>12.6200000000001</v>
      </c>
      <c r="AJ133" s="4">
        <f>IFERROR(VLOOKUP(AI133,'CRUCE RIESGOS'!$C$8:$D$40,2,FALSE),"")</f>
        <v/>
      </c>
      <c r="AK133" s="4" t="n">
        <v>13.6200000000001</v>
      </c>
      <c r="AL133" s="4">
        <f>IFERROR(VLOOKUP(AK133,'CRUCE RIESGOS'!$C$8:$D$40,2,FALSE),"")</f>
        <v/>
      </c>
      <c r="AM133" s="4" t="n">
        <v>14.6200000000001</v>
      </c>
      <c r="AN133" s="4">
        <f>IFERROR(VLOOKUP(AM133,'CRUCE RIESGOS'!$C$8:$D$40,2,FALSE),"")</f>
        <v/>
      </c>
      <c r="AO133" s="4" t="n">
        <v>15.6200000000001</v>
      </c>
      <c r="AP133" s="4">
        <f>IFERROR(VLOOKUP(AO133,'CRUCE RIESGOS'!$C$8:$D$40,2,FALSE),"")</f>
        <v/>
      </c>
      <c r="AQ133" s="4" t="n">
        <v>16.6200000000001</v>
      </c>
      <c r="AR133" s="4">
        <f>IFERROR(VLOOKUP(AQ133,'CRUCE RIESGOS'!$C$8:$D$40,2,FALSE),"")</f>
        <v/>
      </c>
      <c r="AS133" s="4" t="n">
        <v>17.6200000000002</v>
      </c>
      <c r="AT133" s="4">
        <f>IFERROR(VLOOKUP(AS133,'CRUCE RIESGOS'!$C$8:$D$40,2,FALSE),"")</f>
        <v/>
      </c>
      <c r="AU133" s="4" t="n">
        <v>18.6200000000002</v>
      </c>
      <c r="AV133" s="4">
        <f>IFERROR(VLOOKUP(AU133,'CRUCE RIESGOS'!$C$8:$D$40,2,FALSE),"")</f>
        <v/>
      </c>
      <c r="AW133" s="4" t="n">
        <v>19.6200000000002</v>
      </c>
      <c r="AX133" s="4">
        <f>IFERROR(VLOOKUP(AW133,'CRUCE RIESGOS'!$C$8:$D$40,2,FALSE),"")</f>
        <v/>
      </c>
      <c r="AY133" s="4" t="n">
        <v>20.6200000000002</v>
      </c>
      <c r="AZ133" s="4">
        <f>IFERROR(VLOOKUP(AY133,'CRUCE RIESGOS'!$C$8:$D$40,2,FALSE),"")</f>
        <v/>
      </c>
      <c r="BA133" s="4" t="n">
        <v>21.6200000000002</v>
      </c>
      <c r="BB133" s="4">
        <f>IFERROR(VLOOKUP(BA133,'CRUCE RIESGOS'!$C$8:$D$40,2,FALSE),"")</f>
        <v/>
      </c>
      <c r="BC133" s="4" t="n">
        <v>22.6200000000002</v>
      </c>
      <c r="BD133" s="4">
        <f>IFERROR(VLOOKUP(BC133,'CRUCE RIESGOS'!$C$8:$D$40,2,FALSE),"")</f>
        <v/>
      </c>
      <c r="BE133" s="4" t="n">
        <v>23.6200000000002</v>
      </c>
      <c r="BF133" s="4">
        <f>IFERROR(VLOOKUP(BE133,'CRUCE RIESGOS'!$C$8:$D$40,2,FALSE),"")</f>
        <v/>
      </c>
      <c r="BG133" s="4" t="n">
        <v>24.6200000000002</v>
      </c>
      <c r="BH133" s="4">
        <f>IFERROR(VLOOKUP(BG133,'CRUCE RIESGOS'!$C$8:$D$40,2,FALSE),"")</f>
        <v/>
      </c>
      <c r="BI133" s="4" t="n">
        <v>25.6200000000002</v>
      </c>
      <c r="BJ133" s="4">
        <f>IFERROR(VLOOKUP(BI133,'CRUCE RIESGOS'!$C$8:$D$40,2,FALSE),"")</f>
        <v/>
      </c>
    </row>
    <row r="134">
      <c r="N134" s="4">
        <f>IF(N135&lt;&gt;""," -R","")</f>
        <v/>
      </c>
      <c r="P134" s="4">
        <f>IF(P135&lt;&gt;""," -R","")</f>
        <v/>
      </c>
      <c r="R134" s="4">
        <f>IF(R135&lt;&gt;""," -R","")</f>
        <v/>
      </c>
      <c r="T134" s="4">
        <f>IF(T135&lt;&gt;""," -R","")</f>
        <v/>
      </c>
      <c r="V134" s="4">
        <f>IF(V135&lt;&gt;""," -R","")</f>
        <v/>
      </c>
      <c r="X134" s="4">
        <f>IF(X135&lt;&gt;""," -R","")</f>
        <v/>
      </c>
      <c r="Z134" s="4">
        <f>IF(Z135&lt;&gt;""," -R","")</f>
        <v/>
      </c>
      <c r="AB134" s="4">
        <f>IF(AB135&lt;&gt;""," -R","")</f>
        <v/>
      </c>
      <c r="AD134" s="4">
        <f>IF(AD135&lt;&gt;""," -R","")</f>
        <v/>
      </c>
      <c r="AF134" s="4">
        <f>IF(AF135&lt;&gt;""," -R","")</f>
        <v/>
      </c>
      <c r="AH134" s="4">
        <f>IF(AH135&lt;&gt;""," -R","")</f>
        <v/>
      </c>
      <c r="AJ134" s="4">
        <f>IF(AJ135&lt;&gt;""," -R","")</f>
        <v/>
      </c>
      <c r="AL134" s="4">
        <f>IF(AL135&lt;&gt;""," -R","")</f>
        <v/>
      </c>
      <c r="AN134" s="4">
        <f>IF(AN135&lt;&gt;""," -R","")</f>
        <v/>
      </c>
      <c r="AP134" s="4">
        <f>IF(AP135&lt;&gt;""," -R","")</f>
        <v/>
      </c>
      <c r="AR134" s="4">
        <f>IF(AR135&lt;&gt;""," -R","")</f>
        <v/>
      </c>
      <c r="AT134" s="4">
        <f>IF(AT135&lt;&gt;""," -R","")</f>
        <v/>
      </c>
      <c r="AV134" s="4">
        <f>IF(AV135&lt;&gt;""," -R","")</f>
        <v/>
      </c>
      <c r="AX134" s="4">
        <f>IF(AX135&lt;&gt;""," -R","")</f>
        <v/>
      </c>
      <c r="AZ134" s="4">
        <f>IF(AZ135&lt;&gt;""," -R","")</f>
        <v/>
      </c>
      <c r="BB134" s="4">
        <f>IF(BB135&lt;&gt;""," -R","")</f>
        <v/>
      </c>
      <c r="BD134" s="4">
        <f>IF(BD135&lt;&gt;""," -R","")</f>
        <v/>
      </c>
      <c r="BF134" s="4">
        <f>IF(BF135&lt;&gt;""," -R","")</f>
        <v/>
      </c>
      <c r="BH134" s="4">
        <f>IF(BH135&lt;&gt;""," -R","")</f>
        <v/>
      </c>
      <c r="BJ134" s="4">
        <f>IF(BJ135&lt;&gt;""," -R","")</f>
        <v/>
      </c>
    </row>
    <row r="135">
      <c r="M135" s="4" t="n">
        <v>1.63</v>
      </c>
      <c r="N135" s="4">
        <f>IFERROR(VLOOKUP(M135,'CRUCE RIESGOS'!$C$8:$D$40,2,FALSE),"")</f>
        <v/>
      </c>
      <c r="O135" s="4" t="n">
        <v>2.63000000000001</v>
      </c>
      <c r="P135" s="4">
        <f>IFERROR(VLOOKUP(O135,'CRUCE RIESGOS'!$C$8:$D$40,2,FALSE),"")</f>
        <v/>
      </c>
      <c r="Q135" s="4" t="n">
        <v>3.63000000000002</v>
      </c>
      <c r="R135" s="4">
        <f>IFERROR(VLOOKUP(Q135,'CRUCE RIESGOS'!$C$8:$D$40,2,FALSE),"")</f>
        <v/>
      </c>
      <c r="S135" s="4" t="n">
        <v>4.63000000000003</v>
      </c>
      <c r="T135" s="4">
        <f>IFERROR(VLOOKUP(S135,'CRUCE RIESGOS'!$C$8:$D$40,2,FALSE),"")</f>
        <v/>
      </c>
      <c r="U135" s="4" t="n">
        <v>5.63000000000004</v>
      </c>
      <c r="V135" s="4">
        <f>IFERROR(VLOOKUP(U135,'CRUCE RIESGOS'!$C$8:$D$40,2,FALSE),"")</f>
        <v/>
      </c>
      <c r="W135" s="4" t="n">
        <v>6.63000000000005</v>
      </c>
      <c r="X135" s="4">
        <f>IFERROR(VLOOKUP(W135,'CRUCE RIESGOS'!$C$8:$D$40,2,FALSE),"")</f>
        <v/>
      </c>
      <c r="Y135" s="4" t="n">
        <v>7.63000000000006</v>
      </c>
      <c r="Z135" s="4">
        <f>IFERROR(VLOOKUP(Y135,'CRUCE RIESGOS'!$C$8:$D$40,2,FALSE),"")</f>
        <v/>
      </c>
      <c r="AA135" s="4" t="n">
        <v>8.63000000000007</v>
      </c>
      <c r="AB135" s="4">
        <f>IFERROR(VLOOKUP(AA135,'CRUCE RIESGOS'!$C$8:$D$40,2,FALSE),"")</f>
        <v/>
      </c>
      <c r="AC135" s="4" t="n">
        <v>9.630000000000081</v>
      </c>
      <c r="AD135" s="4">
        <f>IFERROR(VLOOKUP(AC135,'CRUCE RIESGOS'!$C$8:$D$40,2,FALSE),"")</f>
        <v/>
      </c>
      <c r="AE135" s="4" t="n">
        <v>10.6300000000001</v>
      </c>
      <c r="AF135" s="4">
        <f>IFERROR(VLOOKUP(AE135,'CRUCE RIESGOS'!$C$8:$D$40,2,FALSE),"")</f>
        <v/>
      </c>
      <c r="AG135" s="4" t="n">
        <v>11.6300000000001</v>
      </c>
      <c r="AH135" s="4">
        <f>IFERROR(VLOOKUP(AG135,'CRUCE RIESGOS'!$C$8:$D$40,2,FALSE),"")</f>
        <v/>
      </c>
      <c r="AI135" s="4" t="n">
        <v>12.6300000000001</v>
      </c>
      <c r="AJ135" s="4">
        <f>IFERROR(VLOOKUP(AI135,'CRUCE RIESGOS'!$C$8:$D$40,2,FALSE),"")</f>
        <v/>
      </c>
      <c r="AK135" s="4" t="n">
        <v>13.6300000000001</v>
      </c>
      <c r="AL135" s="4">
        <f>IFERROR(VLOOKUP(AK135,'CRUCE RIESGOS'!$C$8:$D$40,2,FALSE),"")</f>
        <v/>
      </c>
      <c r="AM135" s="4" t="n">
        <v>14.6300000000001</v>
      </c>
      <c r="AN135" s="4">
        <f>IFERROR(VLOOKUP(AM135,'CRUCE RIESGOS'!$C$8:$D$40,2,FALSE),"")</f>
        <v/>
      </c>
      <c r="AO135" s="4" t="n">
        <v>15.6300000000001</v>
      </c>
      <c r="AP135" s="4">
        <f>IFERROR(VLOOKUP(AO135,'CRUCE RIESGOS'!$C$8:$D$40,2,FALSE),"")</f>
        <v/>
      </c>
      <c r="AQ135" s="4" t="n">
        <v>16.6300000000002</v>
      </c>
      <c r="AR135" s="4">
        <f>IFERROR(VLOOKUP(AQ135,'CRUCE RIESGOS'!$C$8:$D$40,2,FALSE),"")</f>
        <v/>
      </c>
      <c r="AS135" s="4" t="n">
        <v>17.6300000000002</v>
      </c>
      <c r="AT135" s="4">
        <f>IFERROR(VLOOKUP(AS135,'CRUCE RIESGOS'!$C$8:$D$40,2,FALSE),"")</f>
        <v/>
      </c>
      <c r="AU135" s="4" t="n">
        <v>18.6300000000002</v>
      </c>
      <c r="AV135" s="4">
        <f>IFERROR(VLOOKUP(AU135,'CRUCE RIESGOS'!$C$8:$D$40,2,FALSE),"")</f>
        <v/>
      </c>
      <c r="AW135" s="4" t="n">
        <v>19.6300000000002</v>
      </c>
      <c r="AX135" s="4">
        <f>IFERROR(VLOOKUP(AW135,'CRUCE RIESGOS'!$C$8:$D$40,2,FALSE),"")</f>
        <v/>
      </c>
      <c r="AY135" s="4" t="n">
        <v>20.6300000000002</v>
      </c>
      <c r="AZ135" s="4">
        <f>IFERROR(VLOOKUP(AY135,'CRUCE RIESGOS'!$C$8:$D$40,2,FALSE),"")</f>
        <v/>
      </c>
      <c r="BA135" s="4" t="n">
        <v>21.6300000000002</v>
      </c>
      <c r="BB135" s="4">
        <f>IFERROR(VLOOKUP(BA135,'CRUCE RIESGOS'!$C$8:$D$40,2,FALSE),"")</f>
        <v/>
      </c>
      <c r="BC135" s="4" t="n">
        <v>22.6300000000002</v>
      </c>
      <c r="BD135" s="4">
        <f>IFERROR(VLOOKUP(BC135,'CRUCE RIESGOS'!$C$8:$D$40,2,FALSE),"")</f>
        <v/>
      </c>
      <c r="BE135" s="4" t="n">
        <v>23.6300000000002</v>
      </c>
      <c r="BF135" s="4">
        <f>IFERROR(VLOOKUP(BE135,'CRUCE RIESGOS'!$C$8:$D$40,2,FALSE),"")</f>
        <v/>
      </c>
      <c r="BG135" s="4" t="n">
        <v>24.6300000000002</v>
      </c>
      <c r="BH135" s="4">
        <f>IFERROR(VLOOKUP(BG135,'CRUCE RIESGOS'!$C$8:$D$40,2,FALSE),"")</f>
        <v/>
      </c>
      <c r="BI135" s="4" t="n">
        <v>25.6300000000002</v>
      </c>
      <c r="BJ135" s="4">
        <f>IFERROR(VLOOKUP(BI135,'CRUCE RIESGOS'!$C$8:$D$40,2,FALSE),"")</f>
        <v/>
      </c>
    </row>
    <row r="136">
      <c r="N136" s="4">
        <f>IF(N137&lt;&gt;""," -R","")</f>
        <v/>
      </c>
      <c r="P136" s="4">
        <f>IF(P137&lt;&gt;""," -R","")</f>
        <v/>
      </c>
      <c r="R136" s="4">
        <f>IF(R137&lt;&gt;""," -R","")</f>
        <v/>
      </c>
      <c r="T136" s="4">
        <f>IF(T137&lt;&gt;""," -R","")</f>
        <v/>
      </c>
      <c r="V136" s="4">
        <f>IF(V137&lt;&gt;""," -R","")</f>
        <v/>
      </c>
      <c r="X136" s="4">
        <f>IF(X137&lt;&gt;""," -R","")</f>
        <v/>
      </c>
      <c r="Z136" s="4">
        <f>IF(Z137&lt;&gt;""," -R","")</f>
        <v/>
      </c>
      <c r="AB136" s="4">
        <f>IF(AB137&lt;&gt;""," -R","")</f>
        <v/>
      </c>
      <c r="AD136" s="4">
        <f>IF(AD137&lt;&gt;""," -R","")</f>
        <v/>
      </c>
      <c r="AF136" s="4">
        <f>IF(AF137&lt;&gt;""," -R","")</f>
        <v/>
      </c>
      <c r="AH136" s="4">
        <f>IF(AH137&lt;&gt;""," -R","")</f>
        <v/>
      </c>
      <c r="AJ136" s="4">
        <f>IF(AJ137&lt;&gt;""," -R","")</f>
        <v/>
      </c>
      <c r="AL136" s="4">
        <f>IF(AL137&lt;&gt;""," -R","")</f>
        <v/>
      </c>
      <c r="AN136" s="4">
        <f>IF(AN137&lt;&gt;""," -R","")</f>
        <v/>
      </c>
      <c r="AP136" s="4">
        <f>IF(AP137&lt;&gt;""," -R","")</f>
        <v/>
      </c>
      <c r="AR136" s="4">
        <f>IF(AR137&lt;&gt;""," -R","")</f>
        <v/>
      </c>
      <c r="AT136" s="4">
        <f>IF(AT137&lt;&gt;""," -R","")</f>
        <v/>
      </c>
      <c r="AV136" s="4">
        <f>IF(AV137&lt;&gt;""," -R","")</f>
        <v/>
      </c>
      <c r="AX136" s="4">
        <f>IF(AX137&lt;&gt;""," -R","")</f>
        <v/>
      </c>
      <c r="AZ136" s="4">
        <f>IF(AZ137&lt;&gt;""," -R","")</f>
        <v/>
      </c>
      <c r="BB136" s="4">
        <f>IF(BB137&lt;&gt;""," -R","")</f>
        <v/>
      </c>
      <c r="BD136" s="4">
        <f>IF(BD137&lt;&gt;""," -R","")</f>
        <v/>
      </c>
      <c r="BF136" s="4">
        <f>IF(BF137&lt;&gt;""," -R","")</f>
        <v/>
      </c>
      <c r="BH136" s="4">
        <f>IF(BH137&lt;&gt;""," -R","")</f>
        <v/>
      </c>
      <c r="BJ136" s="4">
        <f>IF(BJ137&lt;&gt;""," -R","")</f>
        <v/>
      </c>
    </row>
    <row r="137">
      <c r="M137" s="4" t="n">
        <v>1.64</v>
      </c>
      <c r="N137" s="4">
        <f>IFERROR(VLOOKUP(M137,'CRUCE RIESGOS'!$C$8:$D$40,2,FALSE),"")</f>
        <v/>
      </c>
      <c r="O137" s="4" t="n">
        <v>2.64000000000001</v>
      </c>
      <c r="P137" s="4">
        <f>IFERROR(VLOOKUP(O137,'CRUCE RIESGOS'!$C$8:$D$40,2,FALSE),"")</f>
        <v/>
      </c>
      <c r="Q137" s="4" t="n">
        <v>3.64000000000002</v>
      </c>
      <c r="R137" s="4">
        <f>IFERROR(VLOOKUP(Q137,'CRUCE RIESGOS'!$C$8:$D$40,2,FALSE),"")</f>
        <v/>
      </c>
      <c r="S137" s="4" t="n">
        <v>4.64000000000003</v>
      </c>
      <c r="T137" s="4">
        <f>IFERROR(VLOOKUP(S137,'CRUCE RIESGOS'!$C$8:$D$40,2,FALSE),"")</f>
        <v/>
      </c>
      <c r="U137" s="4" t="n">
        <v>5.64000000000004</v>
      </c>
      <c r="V137" s="4">
        <f>IFERROR(VLOOKUP(U137,'CRUCE RIESGOS'!$C$8:$D$40,2,FALSE),"")</f>
        <v/>
      </c>
      <c r="W137" s="4" t="n">
        <v>6.64000000000005</v>
      </c>
      <c r="X137" s="4">
        <f>IFERROR(VLOOKUP(W137,'CRUCE RIESGOS'!$C$8:$D$40,2,FALSE),"")</f>
        <v/>
      </c>
      <c r="Y137" s="4" t="n">
        <v>7.64000000000006</v>
      </c>
      <c r="Z137" s="4">
        <f>IFERROR(VLOOKUP(Y137,'CRUCE RIESGOS'!$C$8:$D$40,2,FALSE),"")</f>
        <v/>
      </c>
      <c r="AA137" s="4" t="n">
        <v>8.64000000000007</v>
      </c>
      <c r="AB137" s="4">
        <f>IFERROR(VLOOKUP(AA137,'CRUCE RIESGOS'!$C$8:$D$40,2,FALSE),"")</f>
        <v/>
      </c>
      <c r="AC137" s="4" t="n">
        <v>9.640000000000081</v>
      </c>
      <c r="AD137" s="4">
        <f>IFERROR(VLOOKUP(AC137,'CRUCE RIESGOS'!$C$8:$D$40,2,FALSE),"")</f>
        <v/>
      </c>
      <c r="AE137" s="4" t="n">
        <v>10.6400000000001</v>
      </c>
      <c r="AF137" s="4">
        <f>IFERROR(VLOOKUP(AE137,'CRUCE RIESGOS'!$C$8:$D$40,2,FALSE),"")</f>
        <v/>
      </c>
      <c r="AG137" s="4" t="n">
        <v>11.6400000000001</v>
      </c>
      <c r="AH137" s="4">
        <f>IFERROR(VLOOKUP(AG137,'CRUCE RIESGOS'!$C$8:$D$40,2,FALSE),"")</f>
        <v/>
      </c>
      <c r="AI137" s="4" t="n">
        <v>12.6400000000001</v>
      </c>
      <c r="AJ137" s="4">
        <f>IFERROR(VLOOKUP(AI137,'CRUCE RIESGOS'!$C$8:$D$40,2,FALSE),"")</f>
        <v/>
      </c>
      <c r="AK137" s="4" t="n">
        <v>13.6400000000001</v>
      </c>
      <c r="AL137" s="4">
        <f>IFERROR(VLOOKUP(AK137,'CRUCE RIESGOS'!$C$8:$D$40,2,FALSE),"")</f>
        <v/>
      </c>
      <c r="AM137" s="4" t="n">
        <v>14.6400000000001</v>
      </c>
      <c r="AN137" s="4">
        <f>IFERROR(VLOOKUP(AM137,'CRUCE RIESGOS'!$C$8:$D$40,2,FALSE),"")</f>
        <v/>
      </c>
      <c r="AO137" s="4" t="n">
        <v>15.6400000000001</v>
      </c>
      <c r="AP137" s="4">
        <f>IFERROR(VLOOKUP(AO137,'CRUCE RIESGOS'!$C$8:$D$40,2,FALSE),"")</f>
        <v/>
      </c>
      <c r="AQ137" s="4" t="n">
        <v>16.6400000000001</v>
      </c>
      <c r="AR137" s="4">
        <f>IFERROR(VLOOKUP(AQ137,'CRUCE RIESGOS'!$C$8:$D$40,2,FALSE),"")</f>
        <v/>
      </c>
      <c r="AS137" s="4" t="n">
        <v>17.6400000000002</v>
      </c>
      <c r="AT137" s="4">
        <f>IFERROR(VLOOKUP(AS137,'CRUCE RIESGOS'!$C$8:$D$40,2,FALSE),"")</f>
        <v/>
      </c>
      <c r="AU137" s="4" t="n">
        <v>18.6400000000002</v>
      </c>
      <c r="AV137" s="4">
        <f>IFERROR(VLOOKUP(AU137,'CRUCE RIESGOS'!$C$8:$D$40,2,FALSE),"")</f>
        <v/>
      </c>
      <c r="AW137" s="4" t="n">
        <v>19.6400000000002</v>
      </c>
      <c r="AX137" s="4">
        <f>IFERROR(VLOOKUP(AW137,'CRUCE RIESGOS'!$C$8:$D$40,2,FALSE),"")</f>
        <v/>
      </c>
      <c r="AY137" s="4" t="n">
        <v>20.6400000000002</v>
      </c>
      <c r="AZ137" s="4">
        <f>IFERROR(VLOOKUP(AY137,'CRUCE RIESGOS'!$C$8:$D$40,2,FALSE),"")</f>
        <v/>
      </c>
      <c r="BA137" s="4" t="n">
        <v>21.6400000000002</v>
      </c>
      <c r="BB137" s="4">
        <f>IFERROR(VLOOKUP(BA137,'CRUCE RIESGOS'!$C$8:$D$40,2,FALSE),"")</f>
        <v/>
      </c>
      <c r="BC137" s="4" t="n">
        <v>22.6400000000002</v>
      </c>
      <c r="BD137" s="4">
        <f>IFERROR(VLOOKUP(BC137,'CRUCE RIESGOS'!$C$8:$D$40,2,FALSE),"")</f>
        <v/>
      </c>
      <c r="BE137" s="4" t="n">
        <v>23.6400000000002</v>
      </c>
      <c r="BF137" s="4">
        <f>IFERROR(VLOOKUP(BE137,'CRUCE RIESGOS'!$C$8:$D$40,2,FALSE),"")</f>
        <v/>
      </c>
      <c r="BG137" s="4" t="n">
        <v>24.6400000000002</v>
      </c>
      <c r="BH137" s="4">
        <f>IFERROR(VLOOKUP(BG137,'CRUCE RIESGOS'!$C$8:$D$40,2,FALSE),"")</f>
        <v/>
      </c>
      <c r="BI137" s="4" t="n">
        <v>25.6400000000002</v>
      </c>
      <c r="BJ137" s="4">
        <f>IFERROR(VLOOKUP(BI137,'CRUCE RIESGOS'!$C$8:$D$40,2,FALSE),"")</f>
        <v/>
      </c>
    </row>
    <row r="138">
      <c r="N138" s="4">
        <f>IF(N139&lt;&gt;""," -R","")</f>
        <v/>
      </c>
      <c r="P138" s="4">
        <f>IF(P139&lt;&gt;""," -R","")</f>
        <v/>
      </c>
      <c r="R138" s="4">
        <f>IF(R139&lt;&gt;""," -R","")</f>
        <v/>
      </c>
      <c r="T138" s="4">
        <f>IF(T139&lt;&gt;""," -R","")</f>
        <v/>
      </c>
      <c r="V138" s="4">
        <f>IF(V139&lt;&gt;""," -R","")</f>
        <v/>
      </c>
      <c r="X138" s="4">
        <f>IF(X139&lt;&gt;""," -R","")</f>
        <v/>
      </c>
      <c r="Z138" s="4">
        <f>IF(Z139&lt;&gt;""," -R","")</f>
        <v/>
      </c>
      <c r="AB138" s="4">
        <f>IF(AB139&lt;&gt;""," -R","")</f>
        <v/>
      </c>
      <c r="AD138" s="4">
        <f>IF(AD139&lt;&gt;""," -R","")</f>
        <v/>
      </c>
      <c r="AF138" s="4">
        <f>IF(AF139&lt;&gt;""," -R","")</f>
        <v/>
      </c>
      <c r="AH138" s="4">
        <f>IF(AH139&lt;&gt;""," -R","")</f>
        <v/>
      </c>
      <c r="AJ138" s="4">
        <f>IF(AJ139&lt;&gt;""," -R","")</f>
        <v/>
      </c>
      <c r="AL138" s="4">
        <f>IF(AL139&lt;&gt;""," -R","")</f>
        <v/>
      </c>
      <c r="AN138" s="4">
        <f>IF(AN139&lt;&gt;""," -R","")</f>
        <v/>
      </c>
      <c r="AP138" s="4">
        <f>IF(AP139&lt;&gt;""," -R","")</f>
        <v/>
      </c>
      <c r="AR138" s="4">
        <f>IF(AR139&lt;&gt;""," -R","")</f>
        <v/>
      </c>
      <c r="AT138" s="4">
        <f>IF(AT139&lt;&gt;""," -R","")</f>
        <v/>
      </c>
      <c r="AV138" s="4">
        <f>IF(AV139&lt;&gt;""," -R","")</f>
        <v/>
      </c>
      <c r="AX138" s="4">
        <f>IF(AX139&lt;&gt;""," -R","")</f>
        <v/>
      </c>
      <c r="AZ138" s="4">
        <f>IF(AZ139&lt;&gt;""," -R","")</f>
        <v/>
      </c>
      <c r="BB138" s="4">
        <f>IF(BB139&lt;&gt;""," -R","")</f>
        <v/>
      </c>
      <c r="BD138" s="4">
        <f>IF(BD139&lt;&gt;""," -R","")</f>
        <v/>
      </c>
      <c r="BF138" s="4">
        <f>IF(BF139&lt;&gt;""," -R","")</f>
        <v/>
      </c>
      <c r="BH138" s="4">
        <f>IF(BH139&lt;&gt;""," -R","")</f>
        <v/>
      </c>
      <c r="BJ138" s="4">
        <f>IF(BJ139&lt;&gt;""," -R","")</f>
        <v/>
      </c>
    </row>
    <row r="139">
      <c r="M139" s="4" t="n">
        <v>1.65</v>
      </c>
      <c r="N139" s="4">
        <f>IFERROR(VLOOKUP(M139,'CRUCE RIESGOS'!$C$8:$D$40,2,FALSE),"")</f>
        <v/>
      </c>
      <c r="O139" s="4" t="n">
        <v>2.65000000000001</v>
      </c>
      <c r="P139" s="4">
        <f>IFERROR(VLOOKUP(O139,'CRUCE RIESGOS'!$C$8:$D$40,2,FALSE),"")</f>
        <v/>
      </c>
      <c r="Q139" s="4" t="n">
        <v>3.65000000000002</v>
      </c>
      <c r="R139" s="4">
        <f>IFERROR(VLOOKUP(Q139,'CRUCE RIESGOS'!$C$8:$D$40,2,FALSE),"")</f>
        <v/>
      </c>
      <c r="S139" s="4" t="n">
        <v>4.65000000000003</v>
      </c>
      <c r="T139" s="4">
        <f>IFERROR(VLOOKUP(S139,'CRUCE RIESGOS'!$C$8:$D$40,2,FALSE),"")</f>
        <v/>
      </c>
      <c r="U139" s="4" t="n">
        <v>5.65000000000004</v>
      </c>
      <c r="V139" s="4">
        <f>IFERROR(VLOOKUP(U139,'CRUCE RIESGOS'!$C$8:$D$40,2,FALSE),"")</f>
        <v/>
      </c>
      <c r="W139" s="4" t="n">
        <v>6.65000000000005</v>
      </c>
      <c r="X139" s="4">
        <f>IFERROR(VLOOKUP(W139,'CRUCE RIESGOS'!$C$8:$D$40,2,FALSE),"")</f>
        <v/>
      </c>
      <c r="Y139" s="4" t="n">
        <v>7.65000000000006</v>
      </c>
      <c r="Z139" s="4">
        <f>IFERROR(VLOOKUP(Y139,'CRUCE RIESGOS'!$C$8:$D$40,2,FALSE),"")</f>
        <v/>
      </c>
      <c r="AA139" s="4" t="n">
        <v>8.65000000000007</v>
      </c>
      <c r="AB139" s="4">
        <f>IFERROR(VLOOKUP(AA139,'CRUCE RIESGOS'!$C$8:$D$40,2,FALSE),"")</f>
        <v/>
      </c>
      <c r="AC139" s="4" t="n">
        <v>9.65000000000008</v>
      </c>
      <c r="AD139" s="4">
        <f>IFERROR(VLOOKUP(AC139,'CRUCE RIESGOS'!$C$8:$D$40,2,FALSE),"")</f>
        <v/>
      </c>
      <c r="AE139" s="4" t="n">
        <v>10.6500000000001</v>
      </c>
      <c r="AF139" s="4">
        <f>IFERROR(VLOOKUP(AE139,'CRUCE RIESGOS'!$C$8:$D$40,2,FALSE),"")</f>
        <v/>
      </c>
      <c r="AG139" s="4" t="n">
        <v>11.6500000000001</v>
      </c>
      <c r="AH139" s="4">
        <f>IFERROR(VLOOKUP(AG139,'CRUCE RIESGOS'!$C$8:$D$40,2,FALSE),"")</f>
        <v/>
      </c>
      <c r="AI139" s="4" t="n">
        <v>12.6500000000001</v>
      </c>
      <c r="AJ139" s="4">
        <f>IFERROR(VLOOKUP(AI139,'CRUCE RIESGOS'!$C$8:$D$40,2,FALSE),"")</f>
        <v/>
      </c>
      <c r="AK139" s="4" t="n">
        <v>13.6500000000001</v>
      </c>
      <c r="AL139" s="4">
        <f>IFERROR(VLOOKUP(AK139,'CRUCE RIESGOS'!$C$8:$D$40,2,FALSE),"")</f>
        <v/>
      </c>
      <c r="AM139" s="4" t="n">
        <v>14.6500000000001</v>
      </c>
      <c r="AN139" s="4">
        <f>IFERROR(VLOOKUP(AM139,'CRUCE RIESGOS'!$C$8:$D$40,2,FALSE),"")</f>
        <v/>
      </c>
      <c r="AO139" s="4" t="n">
        <v>15.6500000000001</v>
      </c>
      <c r="AP139" s="4">
        <f>IFERROR(VLOOKUP(AO139,'CRUCE RIESGOS'!$C$8:$D$40,2,FALSE),"")</f>
        <v/>
      </c>
      <c r="AQ139" s="4" t="n">
        <v>16.6500000000002</v>
      </c>
      <c r="AR139" s="4">
        <f>IFERROR(VLOOKUP(AQ139,'CRUCE RIESGOS'!$C$8:$D$40,2,FALSE),"")</f>
        <v/>
      </c>
      <c r="AS139" s="4" t="n">
        <v>17.6500000000002</v>
      </c>
      <c r="AT139" s="4">
        <f>IFERROR(VLOOKUP(AS139,'CRUCE RIESGOS'!$C$8:$D$40,2,FALSE),"")</f>
        <v/>
      </c>
      <c r="AU139" s="4" t="n">
        <v>18.6500000000002</v>
      </c>
      <c r="AV139" s="4">
        <f>IFERROR(VLOOKUP(AU139,'CRUCE RIESGOS'!$C$8:$D$40,2,FALSE),"")</f>
        <v/>
      </c>
      <c r="AW139" s="4" t="n">
        <v>19.6500000000002</v>
      </c>
      <c r="AX139" s="4">
        <f>IFERROR(VLOOKUP(AW139,'CRUCE RIESGOS'!$C$8:$D$40,2,FALSE),"")</f>
        <v/>
      </c>
      <c r="AY139" s="4" t="n">
        <v>20.6500000000002</v>
      </c>
      <c r="AZ139" s="4">
        <f>IFERROR(VLOOKUP(AY139,'CRUCE RIESGOS'!$C$8:$D$40,2,FALSE),"")</f>
        <v/>
      </c>
      <c r="BA139" s="4" t="n">
        <v>21.6500000000002</v>
      </c>
      <c r="BB139" s="4">
        <f>IFERROR(VLOOKUP(BA139,'CRUCE RIESGOS'!$C$8:$D$40,2,FALSE),"")</f>
        <v/>
      </c>
      <c r="BC139" s="4" t="n">
        <v>22.6500000000002</v>
      </c>
      <c r="BD139" s="4">
        <f>IFERROR(VLOOKUP(BC139,'CRUCE RIESGOS'!$C$8:$D$40,2,FALSE),"")</f>
        <v/>
      </c>
      <c r="BE139" s="4" t="n">
        <v>23.6500000000002</v>
      </c>
      <c r="BF139" s="4">
        <f>IFERROR(VLOOKUP(BE139,'CRUCE RIESGOS'!$C$8:$D$40,2,FALSE),"")</f>
        <v/>
      </c>
      <c r="BG139" s="4" t="n">
        <v>24.6500000000002</v>
      </c>
      <c r="BH139" s="4">
        <f>IFERROR(VLOOKUP(BG139,'CRUCE RIESGOS'!$C$8:$D$40,2,FALSE),"")</f>
        <v/>
      </c>
      <c r="BI139" s="4" t="n">
        <v>25.6500000000002</v>
      </c>
      <c r="BJ139" s="4">
        <f>IFERROR(VLOOKUP(BI139,'CRUCE RIESGOS'!$C$8:$D$40,2,FALSE),"")</f>
        <v/>
      </c>
    </row>
    <row r="140">
      <c r="N140" s="4">
        <f>IF(N141&lt;&gt;""," -R","")</f>
        <v/>
      </c>
      <c r="P140" s="4">
        <f>IF(P141&lt;&gt;""," -R","")</f>
        <v/>
      </c>
      <c r="R140" s="4">
        <f>IF(R141&lt;&gt;""," -R","")</f>
        <v/>
      </c>
      <c r="T140" s="4">
        <f>IF(T141&lt;&gt;""," -R","")</f>
        <v/>
      </c>
      <c r="V140" s="4">
        <f>IF(V141&lt;&gt;""," -R","")</f>
        <v/>
      </c>
      <c r="X140" s="4">
        <f>IF(X141&lt;&gt;""," -R","")</f>
        <v/>
      </c>
      <c r="Z140" s="4">
        <f>IF(Z141&lt;&gt;""," -R","")</f>
        <v/>
      </c>
      <c r="AB140" s="4">
        <f>IF(AB141&lt;&gt;""," -R","")</f>
        <v/>
      </c>
      <c r="AD140" s="4">
        <f>IF(AD141&lt;&gt;""," -R","")</f>
        <v/>
      </c>
      <c r="AF140" s="4">
        <f>IF(AF141&lt;&gt;""," -R","")</f>
        <v/>
      </c>
      <c r="AH140" s="4">
        <f>IF(AH141&lt;&gt;""," -R","")</f>
        <v/>
      </c>
      <c r="AJ140" s="4">
        <f>IF(AJ141&lt;&gt;""," -R","")</f>
        <v/>
      </c>
      <c r="AL140" s="4">
        <f>IF(AL141&lt;&gt;""," -R","")</f>
        <v/>
      </c>
      <c r="AN140" s="4">
        <f>IF(AN141&lt;&gt;""," -R","")</f>
        <v/>
      </c>
      <c r="AP140" s="4">
        <f>IF(AP141&lt;&gt;""," -R","")</f>
        <v/>
      </c>
      <c r="AR140" s="4">
        <f>IF(AR141&lt;&gt;""," -R","")</f>
        <v/>
      </c>
      <c r="AT140" s="4">
        <f>IF(AT141&lt;&gt;""," -R","")</f>
        <v/>
      </c>
      <c r="AV140" s="4">
        <f>IF(AV141&lt;&gt;""," -R","")</f>
        <v/>
      </c>
      <c r="AX140" s="4">
        <f>IF(AX141&lt;&gt;""," -R","")</f>
        <v/>
      </c>
      <c r="AZ140" s="4">
        <f>IF(AZ141&lt;&gt;""," -R","")</f>
        <v/>
      </c>
      <c r="BB140" s="4">
        <f>IF(BB141&lt;&gt;""," -R","")</f>
        <v/>
      </c>
      <c r="BD140" s="4">
        <f>IF(BD141&lt;&gt;""," -R","")</f>
        <v/>
      </c>
      <c r="BF140" s="4">
        <f>IF(BF141&lt;&gt;""," -R","")</f>
        <v/>
      </c>
      <c r="BH140" s="4">
        <f>IF(BH141&lt;&gt;""," -R","")</f>
        <v/>
      </c>
      <c r="BJ140" s="4">
        <f>IF(BJ141&lt;&gt;""," -R","")</f>
        <v/>
      </c>
    </row>
    <row r="141">
      <c r="M141" s="4" t="n">
        <v>1.66</v>
      </c>
      <c r="N141" s="4">
        <f>IFERROR(VLOOKUP(M141,'CRUCE RIESGOS'!$C$8:$D$40,2,FALSE),"")</f>
        <v/>
      </c>
      <c r="O141" s="4" t="n">
        <v>2.66000000000001</v>
      </c>
      <c r="P141" s="4">
        <f>IFERROR(VLOOKUP(O141,'CRUCE RIESGOS'!$C$8:$D$40,2,FALSE),"")</f>
        <v/>
      </c>
      <c r="Q141" s="4" t="n">
        <v>3.66000000000002</v>
      </c>
      <c r="R141" s="4">
        <f>IFERROR(VLOOKUP(Q141,'CRUCE RIESGOS'!$C$8:$D$40,2,FALSE),"")</f>
        <v/>
      </c>
      <c r="S141" s="4" t="n">
        <v>4.66000000000003</v>
      </c>
      <c r="T141" s="4">
        <f>IFERROR(VLOOKUP(S141,'CRUCE RIESGOS'!$C$8:$D$40,2,FALSE),"")</f>
        <v/>
      </c>
      <c r="U141" s="4" t="n">
        <v>5.66000000000004</v>
      </c>
      <c r="V141" s="4">
        <f>IFERROR(VLOOKUP(U141,'CRUCE RIESGOS'!$C$8:$D$40,2,FALSE),"")</f>
        <v/>
      </c>
      <c r="W141" s="4" t="n">
        <v>6.66000000000005</v>
      </c>
      <c r="X141" s="4">
        <f>IFERROR(VLOOKUP(W141,'CRUCE RIESGOS'!$C$8:$D$40,2,FALSE),"")</f>
        <v/>
      </c>
      <c r="Y141" s="4" t="n">
        <v>7.66000000000006</v>
      </c>
      <c r="Z141" s="4">
        <f>IFERROR(VLOOKUP(Y141,'CRUCE RIESGOS'!$C$8:$D$40,2,FALSE),"")</f>
        <v/>
      </c>
      <c r="AA141" s="4" t="n">
        <v>8.660000000000069</v>
      </c>
      <c r="AB141" s="4">
        <f>IFERROR(VLOOKUP(AA141,'CRUCE RIESGOS'!$C$8:$D$40,2,FALSE),"")</f>
        <v/>
      </c>
      <c r="AC141" s="4" t="n">
        <v>9.66000000000008</v>
      </c>
      <c r="AD141" s="4">
        <f>IFERROR(VLOOKUP(AC141,'CRUCE RIESGOS'!$C$8:$D$40,2,FALSE),"")</f>
        <v/>
      </c>
      <c r="AE141" s="4" t="n">
        <v>10.6600000000001</v>
      </c>
      <c r="AF141" s="4">
        <f>IFERROR(VLOOKUP(AE141,'CRUCE RIESGOS'!$C$8:$D$40,2,FALSE),"")</f>
        <v/>
      </c>
      <c r="AG141" s="4" t="n">
        <v>11.6600000000001</v>
      </c>
      <c r="AH141" s="4">
        <f>IFERROR(VLOOKUP(AG141,'CRUCE RIESGOS'!$C$8:$D$40,2,FALSE),"")</f>
        <v/>
      </c>
      <c r="AI141" s="4" t="n">
        <v>12.6600000000001</v>
      </c>
      <c r="AJ141" s="4">
        <f>IFERROR(VLOOKUP(AI141,'CRUCE RIESGOS'!$C$8:$D$40,2,FALSE),"")</f>
        <v/>
      </c>
      <c r="AK141" s="4" t="n">
        <v>13.6600000000001</v>
      </c>
      <c r="AL141" s="4">
        <f>IFERROR(VLOOKUP(AK141,'CRUCE RIESGOS'!$C$8:$D$40,2,FALSE),"")</f>
        <v/>
      </c>
      <c r="AM141" s="4" t="n">
        <v>14.6600000000001</v>
      </c>
      <c r="AN141" s="4">
        <f>IFERROR(VLOOKUP(AM141,'CRUCE RIESGOS'!$C$8:$D$40,2,FALSE),"")</f>
        <v/>
      </c>
      <c r="AO141" s="4" t="n">
        <v>15.6600000000001</v>
      </c>
      <c r="AP141" s="4">
        <f>IFERROR(VLOOKUP(AO141,'CRUCE RIESGOS'!$C$8:$D$40,2,FALSE),"")</f>
        <v/>
      </c>
      <c r="AQ141" s="4" t="n">
        <v>16.6600000000001</v>
      </c>
      <c r="AR141" s="4">
        <f>IFERROR(VLOOKUP(AQ141,'CRUCE RIESGOS'!$C$8:$D$40,2,FALSE),"")</f>
        <v/>
      </c>
      <c r="AS141" s="4" t="n">
        <v>17.6600000000002</v>
      </c>
      <c r="AT141" s="4">
        <f>IFERROR(VLOOKUP(AS141,'CRUCE RIESGOS'!$C$8:$D$40,2,FALSE),"")</f>
        <v/>
      </c>
      <c r="AU141" s="4" t="n">
        <v>18.6600000000002</v>
      </c>
      <c r="AV141" s="4">
        <f>IFERROR(VLOOKUP(AU141,'CRUCE RIESGOS'!$C$8:$D$40,2,FALSE),"")</f>
        <v/>
      </c>
      <c r="AW141" s="4" t="n">
        <v>19.6600000000002</v>
      </c>
      <c r="AX141" s="4">
        <f>IFERROR(VLOOKUP(AW141,'CRUCE RIESGOS'!$C$8:$D$40,2,FALSE),"")</f>
        <v/>
      </c>
      <c r="AY141" s="4" t="n">
        <v>20.6600000000002</v>
      </c>
      <c r="AZ141" s="4">
        <f>IFERROR(VLOOKUP(AY141,'CRUCE RIESGOS'!$C$8:$D$40,2,FALSE),"")</f>
        <v/>
      </c>
      <c r="BA141" s="4" t="n">
        <v>21.6600000000002</v>
      </c>
      <c r="BB141" s="4">
        <f>IFERROR(VLOOKUP(BA141,'CRUCE RIESGOS'!$C$8:$D$40,2,FALSE),"")</f>
        <v/>
      </c>
      <c r="BC141" s="4" t="n">
        <v>22.6600000000002</v>
      </c>
      <c r="BD141" s="4">
        <f>IFERROR(VLOOKUP(BC141,'CRUCE RIESGOS'!$C$8:$D$40,2,FALSE),"")</f>
        <v/>
      </c>
      <c r="BE141" s="4" t="n">
        <v>23.6600000000002</v>
      </c>
      <c r="BF141" s="4">
        <f>IFERROR(VLOOKUP(BE141,'CRUCE RIESGOS'!$C$8:$D$40,2,FALSE),"")</f>
        <v/>
      </c>
      <c r="BG141" s="4" t="n">
        <v>24.6600000000002</v>
      </c>
      <c r="BH141" s="4">
        <f>IFERROR(VLOOKUP(BG141,'CRUCE RIESGOS'!$C$8:$D$40,2,FALSE),"")</f>
        <v/>
      </c>
      <c r="BI141" s="4" t="n">
        <v>25.6600000000002</v>
      </c>
      <c r="BJ141" s="4">
        <f>IFERROR(VLOOKUP(BI141,'CRUCE RIESGOS'!$C$8:$D$40,2,FALSE),"")</f>
        <v/>
      </c>
    </row>
    <row r="142">
      <c r="N142" s="4">
        <f>IF(N143&lt;&gt;""," -R","")</f>
        <v/>
      </c>
      <c r="P142" s="4">
        <f>IF(P143&lt;&gt;""," -R","")</f>
        <v/>
      </c>
      <c r="R142" s="4">
        <f>IF(R143&lt;&gt;""," -R","")</f>
        <v/>
      </c>
      <c r="T142" s="4">
        <f>IF(T143&lt;&gt;""," -R","")</f>
        <v/>
      </c>
      <c r="V142" s="4">
        <f>IF(V143&lt;&gt;""," -R","")</f>
        <v/>
      </c>
      <c r="X142" s="4">
        <f>IF(X143&lt;&gt;""," -R","")</f>
        <v/>
      </c>
      <c r="Z142" s="4">
        <f>IF(Z143&lt;&gt;""," -R","")</f>
        <v/>
      </c>
      <c r="AB142" s="4">
        <f>IF(AB143&lt;&gt;""," -R","")</f>
        <v/>
      </c>
      <c r="AD142" s="4">
        <f>IF(AD143&lt;&gt;""," -R","")</f>
        <v/>
      </c>
      <c r="AF142" s="4">
        <f>IF(AF143&lt;&gt;""," -R","")</f>
        <v/>
      </c>
      <c r="AH142" s="4">
        <f>IF(AH143&lt;&gt;""," -R","")</f>
        <v/>
      </c>
      <c r="AJ142" s="4">
        <f>IF(AJ143&lt;&gt;""," -R","")</f>
        <v/>
      </c>
      <c r="AL142" s="4">
        <f>IF(AL143&lt;&gt;""," -R","")</f>
        <v/>
      </c>
      <c r="AN142" s="4">
        <f>IF(AN143&lt;&gt;""," -R","")</f>
        <v/>
      </c>
      <c r="AP142" s="4">
        <f>IF(AP143&lt;&gt;""," -R","")</f>
        <v/>
      </c>
      <c r="AR142" s="4">
        <f>IF(AR143&lt;&gt;""," -R","")</f>
        <v/>
      </c>
      <c r="AT142" s="4">
        <f>IF(AT143&lt;&gt;""," -R","")</f>
        <v/>
      </c>
      <c r="AV142" s="4">
        <f>IF(AV143&lt;&gt;""," -R","")</f>
        <v/>
      </c>
      <c r="AX142" s="4">
        <f>IF(AX143&lt;&gt;""," -R","")</f>
        <v/>
      </c>
      <c r="AZ142" s="4">
        <f>IF(AZ143&lt;&gt;""," -R","")</f>
        <v/>
      </c>
      <c r="BB142" s="4">
        <f>IF(BB143&lt;&gt;""," -R","")</f>
        <v/>
      </c>
      <c r="BD142" s="4">
        <f>IF(BD143&lt;&gt;""," -R","")</f>
        <v/>
      </c>
      <c r="BF142" s="4">
        <f>IF(BF143&lt;&gt;""," -R","")</f>
        <v/>
      </c>
      <c r="BH142" s="4">
        <f>IF(BH143&lt;&gt;""," -R","")</f>
        <v/>
      </c>
      <c r="BJ142" s="4">
        <f>IF(BJ143&lt;&gt;""," -R","")</f>
        <v/>
      </c>
    </row>
    <row r="143">
      <c r="M143" s="4" t="n">
        <v>1.67</v>
      </c>
      <c r="N143" s="4">
        <f>IFERROR(VLOOKUP(M143,'CRUCE RIESGOS'!$C$8:$D$40,2,FALSE),"")</f>
        <v/>
      </c>
      <c r="O143" s="4" t="n">
        <v>2.67000000000002</v>
      </c>
      <c r="P143" s="4">
        <f>IFERROR(VLOOKUP(O143,'CRUCE RIESGOS'!$C$8:$D$40,2,FALSE),"")</f>
        <v/>
      </c>
      <c r="Q143" s="4" t="n">
        <v>3.67000000000004</v>
      </c>
      <c r="R143" s="4">
        <f>IFERROR(VLOOKUP(Q143,'CRUCE RIESGOS'!$C$8:$D$40,2,FALSE),"")</f>
        <v/>
      </c>
      <c r="S143" s="4" t="n">
        <v>4.67000000000006</v>
      </c>
      <c r="T143" s="4">
        <f>IFERROR(VLOOKUP(S143,'CRUCE RIESGOS'!$C$8:$D$40,2,FALSE),"")</f>
        <v/>
      </c>
      <c r="U143" s="4" t="n">
        <v>5.67000000000008</v>
      </c>
      <c r="V143" s="4">
        <f>IFERROR(VLOOKUP(U143,'CRUCE RIESGOS'!$C$8:$D$40,2,FALSE),"")</f>
        <v/>
      </c>
      <c r="W143" s="4" t="n">
        <v>6.6700000000001</v>
      </c>
      <c r="X143" s="4">
        <f>IFERROR(VLOOKUP(W143,'CRUCE RIESGOS'!$C$8:$D$40,2,FALSE),"")</f>
        <v/>
      </c>
      <c r="Y143" s="4" t="n">
        <v>7.67000000000012</v>
      </c>
      <c r="Z143" s="4">
        <f>IFERROR(VLOOKUP(Y143,'CRUCE RIESGOS'!$C$8:$D$40,2,FALSE),"")</f>
        <v/>
      </c>
      <c r="AA143" s="4" t="n">
        <v>8.67000000000014</v>
      </c>
      <c r="AB143" s="4">
        <f>IFERROR(VLOOKUP(AA143,'CRUCE RIESGOS'!$C$8:$D$40,2,FALSE),"")</f>
        <v/>
      </c>
      <c r="AC143" s="4" t="n">
        <v>9.67000000000016</v>
      </c>
      <c r="AD143" s="4">
        <f>IFERROR(VLOOKUP(AC143,'CRUCE RIESGOS'!$C$8:$D$40,2,FALSE),"")</f>
        <v/>
      </c>
      <c r="AE143" s="4" t="n">
        <v>10.6700000000002</v>
      </c>
      <c r="AF143" s="4">
        <f>IFERROR(VLOOKUP(AE143,'CRUCE RIESGOS'!$C$8:$D$40,2,FALSE),"")</f>
        <v/>
      </c>
      <c r="AG143" s="4" t="n">
        <v>11.6700000000002</v>
      </c>
      <c r="AH143" s="4">
        <f>IFERROR(VLOOKUP(AG143,'CRUCE RIESGOS'!$C$8:$D$40,2,FALSE),"")</f>
        <v/>
      </c>
      <c r="AI143" s="4" t="n">
        <v>12.6700000000002</v>
      </c>
      <c r="AJ143" s="4">
        <f>IFERROR(VLOOKUP(AI143,'CRUCE RIESGOS'!$C$8:$D$40,2,FALSE),"")</f>
        <v/>
      </c>
      <c r="AK143" s="4" t="n">
        <v>13.6700000000002</v>
      </c>
      <c r="AL143" s="4">
        <f>IFERROR(VLOOKUP(AK143,'CRUCE RIESGOS'!$C$8:$D$40,2,FALSE),"")</f>
        <v/>
      </c>
      <c r="AM143" s="4" t="n">
        <v>14.6700000000003</v>
      </c>
      <c r="AN143" s="4">
        <f>IFERROR(VLOOKUP(AM143,'CRUCE RIESGOS'!$C$8:$D$40,2,FALSE),"")</f>
        <v/>
      </c>
      <c r="AO143" s="4" t="n">
        <v>15.6700000000003</v>
      </c>
      <c r="AP143" s="4">
        <f>IFERROR(VLOOKUP(AO143,'CRUCE RIESGOS'!$C$8:$D$40,2,FALSE),"")</f>
        <v/>
      </c>
      <c r="AQ143" s="4" t="n">
        <v>16.6700000000003</v>
      </c>
      <c r="AR143" s="4">
        <f>IFERROR(VLOOKUP(AQ143,'CRUCE RIESGOS'!$C$8:$D$40,2,FALSE),"")</f>
        <v/>
      </c>
      <c r="AS143" s="4" t="n">
        <v>17.6700000000003</v>
      </c>
      <c r="AT143" s="4">
        <f>IFERROR(VLOOKUP(AS143,'CRUCE RIESGOS'!$C$8:$D$40,2,FALSE),"")</f>
        <v/>
      </c>
      <c r="AU143" s="4" t="n">
        <v>18.6700000000003</v>
      </c>
      <c r="AV143" s="4">
        <f>IFERROR(VLOOKUP(AU143,'CRUCE RIESGOS'!$C$8:$D$40,2,FALSE),"")</f>
        <v/>
      </c>
      <c r="AW143" s="4" t="n">
        <v>19.6700000000004</v>
      </c>
      <c r="AX143" s="4">
        <f>IFERROR(VLOOKUP(AW143,'CRUCE RIESGOS'!$C$8:$D$40,2,FALSE),"")</f>
        <v/>
      </c>
      <c r="AY143" s="4" t="n">
        <v>20.6700000000004</v>
      </c>
      <c r="AZ143" s="4">
        <f>IFERROR(VLOOKUP(AY143,'CRUCE RIESGOS'!$C$8:$D$40,2,FALSE),"")</f>
        <v/>
      </c>
      <c r="BA143" s="4" t="n">
        <v>21.6700000000004</v>
      </c>
      <c r="BB143" s="4">
        <f>IFERROR(VLOOKUP(BA143,'CRUCE RIESGOS'!$C$8:$D$40,2,FALSE),"")</f>
        <v/>
      </c>
      <c r="BC143" s="4" t="n">
        <v>22.6700000000004</v>
      </c>
      <c r="BD143" s="4">
        <f>IFERROR(VLOOKUP(BC143,'CRUCE RIESGOS'!$C$8:$D$40,2,FALSE),"")</f>
        <v/>
      </c>
      <c r="BE143" s="4" t="n">
        <v>23.6700000000004</v>
      </c>
      <c r="BF143" s="4">
        <f>IFERROR(VLOOKUP(BE143,'CRUCE RIESGOS'!$C$8:$D$40,2,FALSE),"")</f>
        <v/>
      </c>
      <c r="BG143" s="4" t="n">
        <v>24.6700000000005</v>
      </c>
      <c r="BH143" s="4">
        <f>IFERROR(VLOOKUP(BG143,'CRUCE RIESGOS'!$C$8:$D$40,2,FALSE),"")</f>
        <v/>
      </c>
      <c r="BI143" s="4" t="n">
        <v>25.6700000000005</v>
      </c>
      <c r="BJ143" s="4">
        <f>IFERROR(VLOOKUP(BI143,'CRUCE RIESGOS'!$C$8:$D$40,2,FALSE),"")</f>
        <v/>
      </c>
    </row>
    <row r="144">
      <c r="N144" s="4">
        <f>IF(N145&lt;&gt;""," -R","")</f>
        <v/>
      </c>
      <c r="P144" s="4">
        <f>IF(P145&lt;&gt;""," -R","")</f>
        <v/>
      </c>
      <c r="R144" s="4">
        <f>IF(R145&lt;&gt;""," -R","")</f>
        <v/>
      </c>
      <c r="T144" s="4">
        <f>IF(T145&lt;&gt;""," -R","")</f>
        <v/>
      </c>
      <c r="V144" s="4">
        <f>IF(V145&lt;&gt;""," -R","")</f>
        <v/>
      </c>
      <c r="X144" s="4">
        <f>IF(X145&lt;&gt;""," -R","")</f>
        <v/>
      </c>
      <c r="Z144" s="4">
        <f>IF(Z145&lt;&gt;""," -R","")</f>
        <v/>
      </c>
      <c r="AB144" s="4">
        <f>IF(AB145&lt;&gt;""," -R","")</f>
        <v/>
      </c>
      <c r="AD144" s="4">
        <f>IF(AD145&lt;&gt;""," -R","")</f>
        <v/>
      </c>
      <c r="AF144" s="4">
        <f>IF(AF145&lt;&gt;""," -R","")</f>
        <v/>
      </c>
      <c r="AH144" s="4">
        <f>IF(AH145&lt;&gt;""," -R","")</f>
        <v/>
      </c>
      <c r="AJ144" s="4">
        <f>IF(AJ145&lt;&gt;""," -R","")</f>
        <v/>
      </c>
      <c r="AL144" s="4">
        <f>IF(AL145&lt;&gt;""," -R","")</f>
        <v/>
      </c>
      <c r="AN144" s="4">
        <f>IF(AN145&lt;&gt;""," -R","")</f>
        <v/>
      </c>
      <c r="AP144" s="4">
        <f>IF(AP145&lt;&gt;""," -R","")</f>
        <v/>
      </c>
      <c r="AR144" s="4">
        <f>IF(AR145&lt;&gt;""," -R","")</f>
        <v/>
      </c>
      <c r="AT144" s="4">
        <f>IF(AT145&lt;&gt;""," -R","")</f>
        <v/>
      </c>
      <c r="AV144" s="4">
        <f>IF(AV145&lt;&gt;""," -R","")</f>
        <v/>
      </c>
      <c r="AX144" s="4">
        <f>IF(AX145&lt;&gt;""," -R","")</f>
        <v/>
      </c>
      <c r="AZ144" s="4">
        <f>IF(AZ145&lt;&gt;""," -R","")</f>
        <v/>
      </c>
      <c r="BB144" s="4">
        <f>IF(BB145&lt;&gt;""," -R","")</f>
        <v/>
      </c>
      <c r="BD144" s="4">
        <f>IF(BD145&lt;&gt;""," -R","")</f>
        <v/>
      </c>
      <c r="BF144" s="4">
        <f>IF(BF145&lt;&gt;""," -R","")</f>
        <v/>
      </c>
      <c r="BH144" s="4">
        <f>IF(BH145&lt;&gt;""," -R","")</f>
        <v/>
      </c>
      <c r="BJ144" s="4">
        <f>IF(BJ145&lt;&gt;""," -R","")</f>
        <v/>
      </c>
    </row>
    <row r="145">
      <c r="M145" s="4" t="n">
        <v>1.68</v>
      </c>
      <c r="N145" s="4">
        <f>IFERROR(VLOOKUP(M145,'CRUCE RIESGOS'!$C$8:$D$40,2,FALSE),"")</f>
        <v/>
      </c>
      <c r="O145" s="4" t="n">
        <v>2.68000000000001</v>
      </c>
      <c r="P145" s="4">
        <f>IFERROR(VLOOKUP(O145,'CRUCE RIESGOS'!$C$8:$D$40,2,FALSE),"")</f>
        <v/>
      </c>
      <c r="Q145" s="4" t="n">
        <v>3.68000000000002</v>
      </c>
      <c r="R145" s="4">
        <f>IFERROR(VLOOKUP(Q145,'CRUCE RIESGOS'!$C$8:$D$40,2,FALSE),"")</f>
        <v/>
      </c>
      <c r="S145" s="4" t="n">
        <v>4.68000000000003</v>
      </c>
      <c r="T145" s="4">
        <f>IFERROR(VLOOKUP(S145,'CRUCE RIESGOS'!$C$8:$D$40,2,FALSE),"")</f>
        <v/>
      </c>
      <c r="U145" s="4" t="n">
        <v>5.68000000000004</v>
      </c>
      <c r="V145" s="4">
        <f>IFERROR(VLOOKUP(U145,'CRUCE RIESGOS'!$C$8:$D$40,2,FALSE),"")</f>
        <v/>
      </c>
      <c r="W145" s="4" t="n">
        <v>6.68000000000005</v>
      </c>
      <c r="X145" s="4">
        <f>IFERROR(VLOOKUP(W145,'CRUCE RIESGOS'!$C$8:$D$40,2,FALSE),"")</f>
        <v/>
      </c>
      <c r="Y145" s="4" t="n">
        <v>7.68000000000006</v>
      </c>
      <c r="Z145" s="4">
        <f>IFERROR(VLOOKUP(Y145,'CRUCE RIESGOS'!$C$8:$D$40,2,FALSE),"")</f>
        <v/>
      </c>
      <c r="AA145" s="4" t="n">
        <v>8.680000000000071</v>
      </c>
      <c r="AB145" s="4">
        <f>IFERROR(VLOOKUP(AA145,'CRUCE RIESGOS'!$C$8:$D$40,2,FALSE),"")</f>
        <v/>
      </c>
      <c r="AC145" s="4" t="n">
        <v>9.68000000000008</v>
      </c>
      <c r="AD145" s="4">
        <f>IFERROR(VLOOKUP(AC145,'CRUCE RIESGOS'!$C$8:$D$40,2,FALSE),"")</f>
        <v/>
      </c>
      <c r="AE145" s="4" t="n">
        <v>10.6800000000001</v>
      </c>
      <c r="AF145" s="4">
        <f>IFERROR(VLOOKUP(AE145,'CRUCE RIESGOS'!$C$8:$D$40,2,FALSE),"")</f>
        <v/>
      </c>
      <c r="AG145" s="4" t="n">
        <v>11.6800000000001</v>
      </c>
      <c r="AH145" s="4">
        <f>IFERROR(VLOOKUP(AG145,'CRUCE RIESGOS'!$C$8:$D$40,2,FALSE),"")</f>
        <v/>
      </c>
      <c r="AI145" s="4" t="n">
        <v>12.6800000000001</v>
      </c>
      <c r="AJ145" s="4">
        <f>IFERROR(VLOOKUP(AI145,'CRUCE RIESGOS'!$C$8:$D$40,2,FALSE),"")</f>
        <v/>
      </c>
      <c r="AK145" s="4" t="n">
        <v>13.6800000000001</v>
      </c>
      <c r="AL145" s="4">
        <f>IFERROR(VLOOKUP(AK145,'CRUCE RIESGOS'!$C$8:$D$40,2,FALSE),"")</f>
        <v/>
      </c>
      <c r="AM145" s="4" t="n">
        <v>14.6800000000001</v>
      </c>
      <c r="AN145" s="4">
        <f>IFERROR(VLOOKUP(AM145,'CRUCE RIESGOS'!$C$8:$D$40,2,FALSE),"")</f>
        <v/>
      </c>
      <c r="AO145" s="4" t="n">
        <v>15.6800000000001</v>
      </c>
      <c r="AP145" s="4">
        <f>IFERROR(VLOOKUP(AO145,'CRUCE RIESGOS'!$C$8:$D$40,2,FALSE),"")</f>
        <v/>
      </c>
      <c r="AQ145" s="4" t="n">
        <v>16.6800000000001</v>
      </c>
      <c r="AR145" s="4">
        <f>IFERROR(VLOOKUP(AQ145,'CRUCE RIESGOS'!$C$8:$D$40,2,FALSE),"")</f>
        <v/>
      </c>
      <c r="AS145" s="4" t="n">
        <v>17.6800000000002</v>
      </c>
      <c r="AT145" s="4">
        <f>IFERROR(VLOOKUP(AS145,'CRUCE RIESGOS'!$C$8:$D$40,2,FALSE),"")</f>
        <v/>
      </c>
      <c r="AU145" s="4" t="n">
        <v>18.6800000000002</v>
      </c>
      <c r="AV145" s="4">
        <f>IFERROR(VLOOKUP(AU145,'CRUCE RIESGOS'!$C$8:$D$40,2,FALSE),"")</f>
        <v/>
      </c>
      <c r="AW145" s="4" t="n">
        <v>19.6800000000002</v>
      </c>
      <c r="AX145" s="4">
        <f>IFERROR(VLOOKUP(AW145,'CRUCE RIESGOS'!$C$8:$D$40,2,FALSE),"")</f>
        <v/>
      </c>
      <c r="AY145" s="4" t="n">
        <v>20.6800000000002</v>
      </c>
      <c r="AZ145" s="4">
        <f>IFERROR(VLOOKUP(AY145,'CRUCE RIESGOS'!$C$8:$D$40,2,FALSE),"")</f>
        <v/>
      </c>
      <c r="BA145" s="4" t="n">
        <v>21.6800000000002</v>
      </c>
      <c r="BB145" s="4">
        <f>IFERROR(VLOOKUP(BA145,'CRUCE RIESGOS'!$C$8:$D$40,2,FALSE),"")</f>
        <v/>
      </c>
      <c r="BC145" s="4" t="n">
        <v>22.6800000000002</v>
      </c>
      <c r="BD145" s="4">
        <f>IFERROR(VLOOKUP(BC145,'CRUCE RIESGOS'!$C$8:$D$40,2,FALSE),"")</f>
        <v/>
      </c>
      <c r="BE145" s="4" t="n">
        <v>23.6800000000002</v>
      </c>
      <c r="BF145" s="4">
        <f>IFERROR(VLOOKUP(BE145,'CRUCE RIESGOS'!$C$8:$D$40,2,FALSE),"")</f>
        <v/>
      </c>
      <c r="BG145" s="4" t="n">
        <v>24.6800000000002</v>
      </c>
      <c r="BH145" s="4">
        <f>IFERROR(VLOOKUP(BG145,'CRUCE RIESGOS'!$C$8:$D$40,2,FALSE),"")</f>
        <v/>
      </c>
      <c r="BI145" s="4" t="n">
        <v>25.6800000000002</v>
      </c>
      <c r="BJ145" s="4">
        <f>IFERROR(VLOOKUP(BI145,'CRUCE RIESGOS'!$C$8:$D$40,2,FALSE),"")</f>
        <v/>
      </c>
    </row>
    <row r="146">
      <c r="N146" s="4">
        <f>IF(N147&lt;&gt;""," -R","")</f>
        <v/>
      </c>
      <c r="P146" s="4">
        <f>IF(P147&lt;&gt;""," -R","")</f>
        <v/>
      </c>
      <c r="R146" s="4">
        <f>IF(R147&lt;&gt;""," -R","")</f>
        <v/>
      </c>
      <c r="T146" s="4">
        <f>IF(T147&lt;&gt;""," -R","")</f>
        <v/>
      </c>
      <c r="V146" s="4">
        <f>IF(V147&lt;&gt;""," -R","")</f>
        <v/>
      </c>
      <c r="X146" s="4">
        <f>IF(X147&lt;&gt;""," -R","")</f>
        <v/>
      </c>
      <c r="Z146" s="4">
        <f>IF(Z147&lt;&gt;""," -R","")</f>
        <v/>
      </c>
      <c r="AB146" s="4">
        <f>IF(AB147&lt;&gt;""," -R","")</f>
        <v/>
      </c>
      <c r="AD146" s="4">
        <f>IF(AD147&lt;&gt;""," -R","")</f>
        <v/>
      </c>
      <c r="AF146" s="4">
        <f>IF(AF147&lt;&gt;""," -R","")</f>
        <v/>
      </c>
      <c r="AH146" s="4">
        <f>IF(AH147&lt;&gt;""," -R","")</f>
        <v/>
      </c>
      <c r="AJ146" s="4">
        <f>IF(AJ147&lt;&gt;""," -R","")</f>
        <v/>
      </c>
      <c r="AL146" s="4">
        <f>IF(AL147&lt;&gt;""," -R","")</f>
        <v/>
      </c>
      <c r="AN146" s="4">
        <f>IF(AN147&lt;&gt;""," -R","")</f>
        <v/>
      </c>
      <c r="AP146" s="4">
        <f>IF(AP147&lt;&gt;""," -R","")</f>
        <v/>
      </c>
      <c r="AR146" s="4">
        <f>IF(AR147&lt;&gt;""," -R","")</f>
        <v/>
      </c>
      <c r="AT146" s="4">
        <f>IF(AT147&lt;&gt;""," -R","")</f>
        <v/>
      </c>
      <c r="AV146" s="4">
        <f>IF(AV147&lt;&gt;""," -R","")</f>
        <v/>
      </c>
      <c r="AX146" s="4">
        <f>IF(AX147&lt;&gt;""," -R","")</f>
        <v/>
      </c>
      <c r="AZ146" s="4">
        <f>IF(AZ147&lt;&gt;""," -R","")</f>
        <v/>
      </c>
      <c r="BB146" s="4">
        <f>IF(BB147&lt;&gt;""," -R","")</f>
        <v/>
      </c>
      <c r="BD146" s="4">
        <f>IF(BD147&lt;&gt;""," -R","")</f>
        <v/>
      </c>
      <c r="BF146" s="4">
        <f>IF(BF147&lt;&gt;""," -R","")</f>
        <v/>
      </c>
      <c r="BH146" s="4">
        <f>IF(BH147&lt;&gt;""," -R","")</f>
        <v/>
      </c>
      <c r="BJ146" s="4">
        <f>IF(BJ147&lt;&gt;""," -R","")</f>
        <v/>
      </c>
    </row>
    <row r="147">
      <c r="M147" s="4" t="n">
        <v>1.69</v>
      </c>
      <c r="N147" s="4">
        <f>IFERROR(VLOOKUP(M147,'CRUCE RIESGOS'!$C$8:$D$40,2,FALSE),"")</f>
        <v/>
      </c>
      <c r="O147" s="4" t="n">
        <v>2.69000000000001</v>
      </c>
      <c r="P147" s="4">
        <f>IFERROR(VLOOKUP(O147,'CRUCE RIESGOS'!$C$8:$D$40,2,FALSE),"")</f>
        <v/>
      </c>
      <c r="Q147" s="4" t="n">
        <v>3.69000000000002</v>
      </c>
      <c r="R147" s="4">
        <f>IFERROR(VLOOKUP(Q147,'CRUCE RIESGOS'!$C$8:$D$40,2,FALSE),"")</f>
        <v/>
      </c>
      <c r="S147" s="4" t="n">
        <v>4.69000000000003</v>
      </c>
      <c r="T147" s="4">
        <f>IFERROR(VLOOKUP(S147,'CRUCE RIESGOS'!$C$8:$D$40,2,FALSE),"")</f>
        <v/>
      </c>
      <c r="U147" s="4" t="n">
        <v>5.69000000000004</v>
      </c>
      <c r="V147" s="4">
        <f>IFERROR(VLOOKUP(U147,'CRUCE RIESGOS'!$C$8:$D$40,2,FALSE),"")</f>
        <v/>
      </c>
      <c r="W147" s="4" t="n">
        <v>6.69000000000005</v>
      </c>
      <c r="X147" s="4">
        <f>IFERROR(VLOOKUP(W147,'CRUCE RIESGOS'!$C$8:$D$40,2,FALSE),"")</f>
        <v/>
      </c>
      <c r="Y147" s="4" t="n">
        <v>7.69000000000006</v>
      </c>
      <c r="Z147" s="4">
        <f>IFERROR(VLOOKUP(Y147,'CRUCE RIESGOS'!$C$8:$D$40,2,FALSE),"")</f>
        <v/>
      </c>
      <c r="AA147" s="4" t="n">
        <v>8.690000000000071</v>
      </c>
      <c r="AB147" s="4">
        <f>IFERROR(VLOOKUP(AA147,'CRUCE RIESGOS'!$C$8:$D$40,2,FALSE),"")</f>
        <v/>
      </c>
      <c r="AC147" s="4" t="n">
        <v>9.690000000000079</v>
      </c>
      <c r="AD147" s="4">
        <f>IFERROR(VLOOKUP(AC147,'CRUCE RIESGOS'!$C$8:$D$40,2,FALSE),"")</f>
        <v/>
      </c>
      <c r="AE147" s="4" t="n">
        <v>10.6900000000001</v>
      </c>
      <c r="AF147" s="4">
        <f>IFERROR(VLOOKUP(AE147,'CRUCE RIESGOS'!$C$8:$D$40,2,FALSE),"")</f>
        <v/>
      </c>
      <c r="AG147" s="4" t="n">
        <v>11.6900000000001</v>
      </c>
      <c r="AH147" s="4">
        <f>IFERROR(VLOOKUP(AG147,'CRUCE RIESGOS'!$C$8:$D$40,2,FALSE),"")</f>
        <v/>
      </c>
      <c r="AI147" s="4" t="n">
        <v>12.6900000000001</v>
      </c>
      <c r="AJ147" s="4">
        <f>IFERROR(VLOOKUP(AI147,'CRUCE RIESGOS'!$C$8:$D$40,2,FALSE),"")</f>
        <v/>
      </c>
      <c r="AK147" s="4" t="n">
        <v>13.6900000000001</v>
      </c>
      <c r="AL147" s="4">
        <f>IFERROR(VLOOKUP(AK147,'CRUCE RIESGOS'!$C$8:$D$40,2,FALSE),"")</f>
        <v/>
      </c>
      <c r="AM147" s="4" t="n">
        <v>14.6900000000001</v>
      </c>
      <c r="AN147" s="4">
        <f>IFERROR(VLOOKUP(AM147,'CRUCE RIESGOS'!$C$8:$D$40,2,FALSE),"")</f>
        <v/>
      </c>
      <c r="AO147" s="4" t="n">
        <v>15.6900000000001</v>
      </c>
      <c r="AP147" s="4">
        <f>IFERROR(VLOOKUP(AO147,'CRUCE RIESGOS'!$C$8:$D$40,2,FALSE),"")</f>
        <v/>
      </c>
      <c r="AQ147" s="4" t="n">
        <v>16.6900000000002</v>
      </c>
      <c r="AR147" s="4">
        <f>IFERROR(VLOOKUP(AQ147,'CRUCE RIESGOS'!$C$8:$D$40,2,FALSE),"")</f>
        <v/>
      </c>
      <c r="AS147" s="4" t="n">
        <v>17.6900000000002</v>
      </c>
      <c r="AT147" s="4">
        <f>IFERROR(VLOOKUP(AS147,'CRUCE RIESGOS'!$C$8:$D$40,2,FALSE),"")</f>
        <v/>
      </c>
      <c r="AU147" s="4" t="n">
        <v>18.6900000000002</v>
      </c>
      <c r="AV147" s="4">
        <f>IFERROR(VLOOKUP(AU147,'CRUCE RIESGOS'!$C$8:$D$40,2,FALSE),"")</f>
        <v/>
      </c>
      <c r="AW147" s="4" t="n">
        <v>19.6900000000002</v>
      </c>
      <c r="AX147" s="4">
        <f>IFERROR(VLOOKUP(AW147,'CRUCE RIESGOS'!$C$8:$D$40,2,FALSE),"")</f>
        <v/>
      </c>
      <c r="AY147" s="4" t="n">
        <v>20.6900000000002</v>
      </c>
      <c r="AZ147" s="4">
        <f>IFERROR(VLOOKUP(AY147,'CRUCE RIESGOS'!$C$8:$D$40,2,FALSE),"")</f>
        <v/>
      </c>
      <c r="BA147" s="4" t="n">
        <v>21.6900000000002</v>
      </c>
      <c r="BB147" s="4">
        <f>IFERROR(VLOOKUP(BA147,'CRUCE RIESGOS'!$C$8:$D$40,2,FALSE),"")</f>
        <v/>
      </c>
      <c r="BC147" s="4" t="n">
        <v>22.6900000000002</v>
      </c>
      <c r="BD147" s="4">
        <f>IFERROR(VLOOKUP(BC147,'CRUCE RIESGOS'!$C$8:$D$40,2,FALSE),"")</f>
        <v/>
      </c>
      <c r="BE147" s="4" t="n">
        <v>23.6900000000002</v>
      </c>
      <c r="BF147" s="4">
        <f>IFERROR(VLOOKUP(BE147,'CRUCE RIESGOS'!$C$8:$D$40,2,FALSE),"")</f>
        <v/>
      </c>
      <c r="BG147" s="4" t="n">
        <v>24.6900000000002</v>
      </c>
      <c r="BH147" s="4">
        <f>IFERROR(VLOOKUP(BG147,'CRUCE RIESGOS'!$C$8:$D$40,2,FALSE),"")</f>
        <v/>
      </c>
      <c r="BI147" s="4" t="n">
        <v>25.6900000000002</v>
      </c>
      <c r="BJ147" s="4">
        <f>IFERROR(VLOOKUP(BI147,'CRUCE RIESGOS'!$C$8:$D$40,2,FALSE),"")</f>
        <v/>
      </c>
    </row>
    <row r="148">
      <c r="N148" s="4">
        <f>IF(N149&lt;&gt;""," -R","")</f>
        <v/>
      </c>
      <c r="P148" s="4">
        <f>IF(P149&lt;&gt;""," -R","")</f>
        <v/>
      </c>
      <c r="R148" s="4">
        <f>IF(R149&lt;&gt;""," -R","")</f>
        <v/>
      </c>
      <c r="T148" s="4">
        <f>IF(T149&lt;&gt;""," -R","")</f>
        <v/>
      </c>
      <c r="V148" s="4">
        <f>IF(V149&lt;&gt;""," -R","")</f>
        <v/>
      </c>
      <c r="X148" s="4">
        <f>IF(X149&lt;&gt;""," -R","")</f>
        <v/>
      </c>
      <c r="Z148" s="4">
        <f>IF(Z149&lt;&gt;""," -R","")</f>
        <v/>
      </c>
      <c r="AB148" s="4">
        <f>IF(AB149&lt;&gt;""," -R","")</f>
        <v/>
      </c>
      <c r="AD148" s="4">
        <f>IF(AD149&lt;&gt;""," -R","")</f>
        <v/>
      </c>
      <c r="AF148" s="4">
        <f>IF(AF149&lt;&gt;""," -R","")</f>
        <v/>
      </c>
      <c r="AH148" s="4">
        <f>IF(AH149&lt;&gt;""," -R","")</f>
        <v/>
      </c>
      <c r="AJ148" s="4">
        <f>IF(AJ149&lt;&gt;""," -R","")</f>
        <v/>
      </c>
      <c r="AL148" s="4">
        <f>IF(AL149&lt;&gt;""," -R","")</f>
        <v/>
      </c>
      <c r="AN148" s="4">
        <f>IF(AN149&lt;&gt;""," -R","")</f>
        <v/>
      </c>
      <c r="AP148" s="4">
        <f>IF(AP149&lt;&gt;""," -R","")</f>
        <v/>
      </c>
      <c r="AR148" s="4">
        <f>IF(AR149&lt;&gt;""," -R","")</f>
        <v/>
      </c>
      <c r="AT148" s="4">
        <f>IF(AT149&lt;&gt;""," -R","")</f>
        <v/>
      </c>
      <c r="AV148" s="4">
        <f>IF(AV149&lt;&gt;""," -R","")</f>
        <v/>
      </c>
      <c r="AX148" s="4">
        <f>IF(AX149&lt;&gt;""," -R","")</f>
        <v/>
      </c>
      <c r="AZ148" s="4">
        <f>IF(AZ149&lt;&gt;""," -R","")</f>
        <v/>
      </c>
      <c r="BB148" s="4">
        <f>IF(BB149&lt;&gt;""," -R","")</f>
        <v/>
      </c>
      <c r="BD148" s="4">
        <f>IF(BD149&lt;&gt;""," -R","")</f>
        <v/>
      </c>
      <c r="BF148" s="4">
        <f>IF(BF149&lt;&gt;""," -R","")</f>
        <v/>
      </c>
      <c r="BH148" s="4">
        <f>IF(BH149&lt;&gt;""," -R","")</f>
        <v/>
      </c>
      <c r="BJ148" s="4">
        <f>IF(BJ149&lt;&gt;""," -R","")</f>
        <v/>
      </c>
    </row>
    <row r="149">
      <c r="M149" s="4" t="n">
        <v>1.7</v>
      </c>
      <c r="N149" s="4">
        <f>IFERROR(VLOOKUP(M149,'CRUCE RIESGOS'!$C$8:$D$40,2,FALSE),"")</f>
        <v/>
      </c>
      <c r="O149" s="4" t="n">
        <v>2.70000000000001</v>
      </c>
      <c r="P149" s="4">
        <f>IFERROR(VLOOKUP(O149,'CRUCE RIESGOS'!$C$8:$D$40,2,FALSE),"")</f>
        <v/>
      </c>
      <c r="Q149" s="4" t="n">
        <v>3.70000000000002</v>
      </c>
      <c r="R149" s="4">
        <f>IFERROR(VLOOKUP(Q149,'CRUCE RIESGOS'!$C$8:$D$40,2,FALSE),"")</f>
        <v/>
      </c>
      <c r="S149" s="4" t="n">
        <v>4.70000000000003</v>
      </c>
      <c r="T149" s="4">
        <f>IFERROR(VLOOKUP(S149,'CRUCE RIESGOS'!$C$8:$D$40,2,FALSE),"")</f>
        <v/>
      </c>
      <c r="U149" s="4" t="n">
        <v>5.70000000000004</v>
      </c>
      <c r="V149" s="4">
        <f>IFERROR(VLOOKUP(U149,'CRUCE RIESGOS'!$C$8:$D$40,2,FALSE),"")</f>
        <v/>
      </c>
      <c r="W149" s="4" t="n">
        <v>6.70000000000005</v>
      </c>
      <c r="X149" s="4">
        <f>IFERROR(VLOOKUP(W149,'CRUCE RIESGOS'!$C$8:$D$40,2,FALSE),"")</f>
        <v/>
      </c>
      <c r="Y149" s="4" t="n">
        <v>7.70000000000006</v>
      </c>
      <c r="Z149" s="4">
        <f>IFERROR(VLOOKUP(Y149,'CRUCE RIESGOS'!$C$8:$D$40,2,FALSE),"")</f>
        <v/>
      </c>
      <c r="AA149" s="4" t="n">
        <v>8.70000000000007</v>
      </c>
      <c r="AB149" s="4">
        <f>IFERROR(VLOOKUP(AA149,'CRUCE RIESGOS'!$C$8:$D$40,2,FALSE),"")</f>
        <v/>
      </c>
      <c r="AC149" s="4" t="n">
        <v>9.700000000000079</v>
      </c>
      <c r="AD149" s="4">
        <f>IFERROR(VLOOKUP(AC149,'CRUCE RIESGOS'!$C$8:$D$40,2,FALSE),"")</f>
        <v/>
      </c>
      <c r="AE149" s="4" t="n">
        <v>10.7000000000001</v>
      </c>
      <c r="AF149" s="4">
        <f>IFERROR(VLOOKUP(AE149,'CRUCE RIESGOS'!$C$8:$D$40,2,FALSE),"")</f>
        <v/>
      </c>
      <c r="AG149" s="4" t="n">
        <v>11.7000000000001</v>
      </c>
      <c r="AH149" s="4">
        <f>IFERROR(VLOOKUP(AG149,'CRUCE RIESGOS'!$C$8:$D$40,2,FALSE),"")</f>
        <v/>
      </c>
      <c r="AI149" s="4" t="n">
        <v>12.7000000000001</v>
      </c>
      <c r="AJ149" s="4">
        <f>IFERROR(VLOOKUP(AI149,'CRUCE RIESGOS'!$C$8:$D$40,2,FALSE),"")</f>
        <v/>
      </c>
      <c r="AK149" s="4" t="n">
        <v>13.7000000000001</v>
      </c>
      <c r="AL149" s="4">
        <f>IFERROR(VLOOKUP(AK149,'CRUCE RIESGOS'!$C$8:$D$40,2,FALSE),"")</f>
        <v/>
      </c>
      <c r="AM149" s="4" t="n">
        <v>14.7000000000001</v>
      </c>
      <c r="AN149" s="4">
        <f>IFERROR(VLOOKUP(AM149,'CRUCE RIESGOS'!$C$8:$D$40,2,FALSE),"")</f>
        <v/>
      </c>
      <c r="AO149" s="4" t="n">
        <v>15.7000000000001</v>
      </c>
      <c r="AP149" s="4">
        <f>IFERROR(VLOOKUP(AO149,'CRUCE RIESGOS'!$C$8:$D$40,2,FALSE),"")</f>
        <v/>
      </c>
      <c r="AQ149" s="4" t="n">
        <v>16.7000000000001</v>
      </c>
      <c r="AR149" s="4">
        <f>IFERROR(VLOOKUP(AQ149,'CRUCE RIESGOS'!$C$8:$D$40,2,FALSE),"")</f>
        <v/>
      </c>
      <c r="AS149" s="4" t="n">
        <v>17.7000000000002</v>
      </c>
      <c r="AT149" s="4">
        <f>IFERROR(VLOOKUP(AS149,'CRUCE RIESGOS'!$C$8:$D$40,2,FALSE),"")</f>
        <v/>
      </c>
      <c r="AU149" s="4" t="n">
        <v>18.7000000000002</v>
      </c>
      <c r="AV149" s="4">
        <f>IFERROR(VLOOKUP(AU149,'CRUCE RIESGOS'!$C$8:$D$40,2,FALSE),"")</f>
        <v/>
      </c>
      <c r="AW149" s="4" t="n">
        <v>19.7000000000002</v>
      </c>
      <c r="AX149" s="4">
        <f>IFERROR(VLOOKUP(AW149,'CRUCE RIESGOS'!$C$8:$D$40,2,FALSE),"")</f>
        <v/>
      </c>
      <c r="AY149" s="4" t="n">
        <v>20.7000000000002</v>
      </c>
      <c r="AZ149" s="4">
        <f>IFERROR(VLOOKUP(AY149,'CRUCE RIESGOS'!$C$8:$D$40,2,FALSE),"")</f>
        <v/>
      </c>
      <c r="BA149" s="4" t="n">
        <v>21.7000000000002</v>
      </c>
      <c r="BB149" s="4">
        <f>IFERROR(VLOOKUP(BA149,'CRUCE RIESGOS'!$C$8:$D$40,2,FALSE),"")</f>
        <v/>
      </c>
      <c r="BC149" s="4" t="n">
        <v>22.7000000000002</v>
      </c>
      <c r="BD149" s="4">
        <f>IFERROR(VLOOKUP(BC149,'CRUCE RIESGOS'!$C$8:$D$40,2,FALSE),"")</f>
        <v/>
      </c>
      <c r="BE149" s="4" t="n">
        <v>23.7000000000002</v>
      </c>
      <c r="BF149" s="4">
        <f>IFERROR(VLOOKUP(BE149,'CRUCE RIESGOS'!$C$8:$D$40,2,FALSE),"")</f>
        <v/>
      </c>
      <c r="BG149" s="4" t="n">
        <v>24.7000000000002</v>
      </c>
      <c r="BH149" s="4">
        <f>IFERROR(VLOOKUP(BG149,'CRUCE RIESGOS'!$C$8:$D$40,2,FALSE),"")</f>
        <v/>
      </c>
      <c r="BI149" s="4" t="n">
        <v>25.7000000000002</v>
      </c>
      <c r="BJ149" s="4">
        <f>IFERROR(VLOOKUP(BI149,'CRUCE RIESGOS'!$C$8:$D$40,2,FALSE),"")</f>
        <v/>
      </c>
    </row>
    <row r="150">
      <c r="N150" s="4">
        <f>IF(N151&lt;&gt;""," -R","")</f>
        <v/>
      </c>
      <c r="P150" s="4">
        <f>IF(P151&lt;&gt;""," -R","")</f>
        <v/>
      </c>
      <c r="R150" s="4">
        <f>IF(R151&lt;&gt;""," -R","")</f>
        <v/>
      </c>
      <c r="T150" s="4">
        <f>IF(T151&lt;&gt;""," -R","")</f>
        <v/>
      </c>
      <c r="V150" s="4">
        <f>IF(V151&lt;&gt;""," -R","")</f>
        <v/>
      </c>
      <c r="X150" s="4">
        <f>IF(X151&lt;&gt;""," -R","")</f>
        <v/>
      </c>
      <c r="Z150" s="4">
        <f>IF(Z151&lt;&gt;""," -R","")</f>
        <v/>
      </c>
      <c r="AB150" s="4">
        <f>IF(AB151&lt;&gt;""," -R","")</f>
        <v/>
      </c>
      <c r="AD150" s="4">
        <f>IF(AD151&lt;&gt;""," -R","")</f>
        <v/>
      </c>
      <c r="AF150" s="4">
        <f>IF(AF151&lt;&gt;""," -R","")</f>
        <v/>
      </c>
      <c r="AH150" s="4">
        <f>IF(AH151&lt;&gt;""," -R","")</f>
        <v/>
      </c>
      <c r="AJ150" s="4">
        <f>IF(AJ151&lt;&gt;""," -R","")</f>
        <v/>
      </c>
      <c r="AL150" s="4">
        <f>IF(AL151&lt;&gt;""," -R","")</f>
        <v/>
      </c>
      <c r="AN150" s="4">
        <f>IF(AN151&lt;&gt;""," -R","")</f>
        <v/>
      </c>
      <c r="AP150" s="4">
        <f>IF(AP151&lt;&gt;""," -R","")</f>
        <v/>
      </c>
      <c r="AR150" s="4">
        <f>IF(AR151&lt;&gt;""," -R","")</f>
        <v/>
      </c>
      <c r="AT150" s="4">
        <f>IF(AT151&lt;&gt;""," -R","")</f>
        <v/>
      </c>
      <c r="AV150" s="4">
        <f>IF(AV151&lt;&gt;""," -R","")</f>
        <v/>
      </c>
      <c r="AX150" s="4">
        <f>IF(AX151&lt;&gt;""," -R","")</f>
        <v/>
      </c>
      <c r="AZ150" s="4">
        <f>IF(AZ151&lt;&gt;""," -R","")</f>
        <v/>
      </c>
      <c r="BB150" s="4">
        <f>IF(BB151&lt;&gt;""," -R","")</f>
        <v/>
      </c>
      <c r="BD150" s="4">
        <f>IF(BD151&lt;&gt;""," -R","")</f>
        <v/>
      </c>
      <c r="BF150" s="4">
        <f>IF(BF151&lt;&gt;""," -R","")</f>
        <v/>
      </c>
      <c r="BH150" s="4">
        <f>IF(BH151&lt;&gt;""," -R","")</f>
        <v/>
      </c>
      <c r="BJ150" s="4">
        <f>IF(BJ151&lt;&gt;""," -R","")</f>
        <v/>
      </c>
    </row>
    <row r="151">
      <c r="M151" s="4" t="n">
        <v>1.71</v>
      </c>
      <c r="N151" s="4">
        <f>IFERROR(VLOOKUP(M151,'CRUCE RIESGOS'!$C$8:$D$40,2,FALSE),"")</f>
        <v/>
      </c>
      <c r="O151" s="4" t="n">
        <v>2.71000000000002</v>
      </c>
      <c r="P151" s="4">
        <f>IFERROR(VLOOKUP(O151,'CRUCE RIESGOS'!$C$8:$D$40,2,FALSE),"")</f>
        <v/>
      </c>
      <c r="Q151" s="4" t="n">
        <v>3.71000000000004</v>
      </c>
      <c r="R151" s="4">
        <f>IFERROR(VLOOKUP(Q151,'CRUCE RIESGOS'!$C$8:$D$40,2,FALSE),"")</f>
        <v/>
      </c>
      <c r="S151" s="4" t="n">
        <v>4.71000000000006</v>
      </c>
      <c r="T151" s="4">
        <f>IFERROR(VLOOKUP(S151,'CRUCE RIESGOS'!$C$8:$D$40,2,FALSE),"")</f>
        <v/>
      </c>
      <c r="U151" s="4" t="n">
        <v>5.71000000000008</v>
      </c>
      <c r="V151" s="4">
        <f>IFERROR(VLOOKUP(U151,'CRUCE RIESGOS'!$C$8:$D$40,2,FALSE),"")</f>
        <v/>
      </c>
      <c r="W151" s="4" t="n">
        <v>6.7100000000001</v>
      </c>
      <c r="X151" s="4">
        <f>IFERROR(VLOOKUP(W151,'CRUCE RIESGOS'!$C$8:$D$40,2,FALSE),"")</f>
        <v/>
      </c>
      <c r="Y151" s="4" t="n">
        <v>7.71000000000012</v>
      </c>
      <c r="Z151" s="4">
        <f>IFERROR(VLOOKUP(Y151,'CRUCE RIESGOS'!$C$8:$D$40,2,FALSE),"")</f>
        <v/>
      </c>
      <c r="AA151" s="4" t="n">
        <v>8.710000000000139</v>
      </c>
      <c r="AB151" s="4">
        <f>IFERROR(VLOOKUP(AA151,'CRUCE RIESGOS'!$C$8:$D$40,2,FALSE),"")</f>
        <v/>
      </c>
      <c r="AC151" s="4" t="n">
        <v>9.710000000000161</v>
      </c>
      <c r="AD151" s="4">
        <f>IFERROR(VLOOKUP(AC151,'CRUCE RIESGOS'!$C$8:$D$40,2,FALSE),"")</f>
        <v/>
      </c>
      <c r="AE151" s="4" t="n">
        <v>10.7100000000002</v>
      </c>
      <c r="AF151" s="4">
        <f>IFERROR(VLOOKUP(AE151,'CRUCE RIESGOS'!$C$8:$D$40,2,FALSE),"")</f>
        <v/>
      </c>
      <c r="AG151" s="4" t="n">
        <v>11.7100000000002</v>
      </c>
      <c r="AH151" s="4">
        <f>IFERROR(VLOOKUP(AG151,'CRUCE RIESGOS'!$C$8:$D$40,2,FALSE),"")</f>
        <v/>
      </c>
      <c r="AI151" s="4" t="n">
        <v>12.7100000000002</v>
      </c>
      <c r="AJ151" s="4">
        <f>IFERROR(VLOOKUP(AI151,'CRUCE RIESGOS'!$C$8:$D$40,2,FALSE),"")</f>
        <v/>
      </c>
      <c r="AK151" s="4" t="n">
        <v>13.7100000000002</v>
      </c>
      <c r="AL151" s="4">
        <f>IFERROR(VLOOKUP(AK151,'CRUCE RIESGOS'!$C$8:$D$40,2,FALSE),"")</f>
        <v/>
      </c>
      <c r="AM151" s="4" t="n">
        <v>14.7100000000003</v>
      </c>
      <c r="AN151" s="4">
        <f>IFERROR(VLOOKUP(AM151,'CRUCE RIESGOS'!$C$8:$D$40,2,FALSE),"")</f>
        <v/>
      </c>
      <c r="AO151" s="4" t="n">
        <v>15.7100000000003</v>
      </c>
      <c r="AP151" s="4">
        <f>IFERROR(VLOOKUP(AO151,'CRUCE RIESGOS'!$C$8:$D$40,2,FALSE),"")</f>
        <v/>
      </c>
      <c r="AQ151" s="4" t="n">
        <v>16.7100000000003</v>
      </c>
      <c r="AR151" s="4">
        <f>IFERROR(VLOOKUP(AQ151,'CRUCE RIESGOS'!$C$8:$D$40,2,FALSE),"")</f>
        <v/>
      </c>
      <c r="AS151" s="4" t="n">
        <v>17.7100000000003</v>
      </c>
      <c r="AT151" s="4">
        <f>IFERROR(VLOOKUP(AS151,'CRUCE RIESGOS'!$C$8:$D$40,2,FALSE),"")</f>
        <v/>
      </c>
      <c r="AU151" s="4" t="n">
        <v>18.7100000000003</v>
      </c>
      <c r="AV151" s="4">
        <f>IFERROR(VLOOKUP(AU151,'CRUCE RIESGOS'!$C$8:$D$40,2,FALSE),"")</f>
        <v/>
      </c>
      <c r="AW151" s="4" t="n">
        <v>19.7100000000004</v>
      </c>
      <c r="AX151" s="4">
        <f>IFERROR(VLOOKUP(AW151,'CRUCE RIESGOS'!$C$8:$D$40,2,FALSE),"")</f>
        <v/>
      </c>
      <c r="AY151" s="4" t="n">
        <v>20.7100000000004</v>
      </c>
      <c r="AZ151" s="4">
        <f>IFERROR(VLOOKUP(AY151,'CRUCE RIESGOS'!$C$8:$D$40,2,FALSE),"")</f>
        <v/>
      </c>
      <c r="BA151" s="4" t="n">
        <v>21.7100000000004</v>
      </c>
      <c r="BB151" s="4">
        <f>IFERROR(VLOOKUP(BA151,'CRUCE RIESGOS'!$C$8:$D$40,2,FALSE),"")</f>
        <v/>
      </c>
      <c r="BC151" s="4" t="n">
        <v>22.7100000000004</v>
      </c>
      <c r="BD151" s="4">
        <f>IFERROR(VLOOKUP(BC151,'CRUCE RIESGOS'!$C$8:$D$40,2,FALSE),"")</f>
        <v/>
      </c>
      <c r="BE151" s="4" t="n">
        <v>23.7100000000004</v>
      </c>
      <c r="BF151" s="4">
        <f>IFERROR(VLOOKUP(BE151,'CRUCE RIESGOS'!$C$8:$D$40,2,FALSE),"")</f>
        <v/>
      </c>
      <c r="BG151" s="4" t="n">
        <v>24.7100000000005</v>
      </c>
      <c r="BH151" s="4">
        <f>IFERROR(VLOOKUP(BG151,'CRUCE RIESGOS'!$C$8:$D$40,2,FALSE),"")</f>
        <v/>
      </c>
      <c r="BI151" s="4" t="n">
        <v>25.7100000000005</v>
      </c>
      <c r="BJ151" s="4">
        <f>IFERROR(VLOOKUP(BI151,'CRUCE RIESGOS'!$C$8:$D$40,2,FALSE),"")</f>
        <v/>
      </c>
    </row>
    <row r="152">
      <c r="N152" s="4">
        <f>IF(N153&lt;&gt;""," -R","")</f>
        <v/>
      </c>
      <c r="P152" s="4">
        <f>IF(P153&lt;&gt;""," -R","")</f>
        <v/>
      </c>
      <c r="R152" s="4">
        <f>IF(R153&lt;&gt;""," -R","")</f>
        <v/>
      </c>
      <c r="T152" s="4">
        <f>IF(T153&lt;&gt;""," -R","")</f>
        <v/>
      </c>
      <c r="V152" s="4">
        <f>IF(V153&lt;&gt;""," -R","")</f>
        <v/>
      </c>
      <c r="X152" s="4">
        <f>IF(X153&lt;&gt;""," -R","")</f>
        <v/>
      </c>
      <c r="Z152" s="4">
        <f>IF(Z153&lt;&gt;""," -R","")</f>
        <v/>
      </c>
      <c r="AB152" s="4">
        <f>IF(AB153&lt;&gt;""," -R","")</f>
        <v/>
      </c>
      <c r="AD152" s="4">
        <f>IF(AD153&lt;&gt;""," -R","")</f>
        <v/>
      </c>
      <c r="AF152" s="4">
        <f>IF(AF153&lt;&gt;""," -R","")</f>
        <v/>
      </c>
      <c r="AH152" s="4">
        <f>IF(AH153&lt;&gt;""," -R","")</f>
        <v/>
      </c>
      <c r="AJ152" s="4">
        <f>IF(AJ153&lt;&gt;""," -R","")</f>
        <v/>
      </c>
      <c r="AL152" s="4">
        <f>IF(AL153&lt;&gt;""," -R","")</f>
        <v/>
      </c>
      <c r="AN152" s="4">
        <f>IF(AN153&lt;&gt;""," -R","")</f>
        <v/>
      </c>
      <c r="AP152" s="4">
        <f>IF(AP153&lt;&gt;""," -R","")</f>
        <v/>
      </c>
      <c r="AR152" s="4">
        <f>IF(AR153&lt;&gt;""," -R","")</f>
        <v/>
      </c>
      <c r="AT152" s="4">
        <f>IF(AT153&lt;&gt;""," -R","")</f>
        <v/>
      </c>
      <c r="AV152" s="4">
        <f>IF(AV153&lt;&gt;""," -R","")</f>
        <v/>
      </c>
      <c r="AX152" s="4">
        <f>IF(AX153&lt;&gt;""," -R","")</f>
        <v/>
      </c>
      <c r="AZ152" s="4">
        <f>IF(AZ153&lt;&gt;""," -R","")</f>
        <v/>
      </c>
      <c r="BB152" s="4">
        <f>IF(BB153&lt;&gt;""," -R","")</f>
        <v/>
      </c>
      <c r="BD152" s="4">
        <f>IF(BD153&lt;&gt;""," -R","")</f>
        <v/>
      </c>
      <c r="BF152" s="4">
        <f>IF(BF153&lt;&gt;""," -R","")</f>
        <v/>
      </c>
      <c r="BH152" s="4">
        <f>IF(BH153&lt;&gt;""," -R","")</f>
        <v/>
      </c>
      <c r="BJ152" s="4">
        <f>IF(BJ153&lt;&gt;""," -R","")</f>
        <v/>
      </c>
    </row>
    <row r="153">
      <c r="M153" s="4" t="n">
        <v>1.72</v>
      </c>
      <c r="N153" s="4">
        <f>IFERROR(VLOOKUP(M153,'CRUCE RIESGOS'!$C$8:$D$40,2,FALSE),"")</f>
        <v/>
      </c>
      <c r="O153" s="4" t="n">
        <v>2.72000000000002</v>
      </c>
      <c r="P153" s="4">
        <f>IFERROR(VLOOKUP(O153,'CRUCE RIESGOS'!$C$8:$D$40,2,FALSE),"")</f>
        <v/>
      </c>
      <c r="Q153" s="4" t="n">
        <v>3.72000000000004</v>
      </c>
      <c r="R153" s="4">
        <f>IFERROR(VLOOKUP(Q153,'CRUCE RIESGOS'!$C$8:$D$40,2,FALSE),"")</f>
        <v/>
      </c>
      <c r="S153" s="4" t="n">
        <v>4.72000000000006</v>
      </c>
      <c r="T153" s="4">
        <f>IFERROR(VLOOKUP(S153,'CRUCE RIESGOS'!$C$8:$D$40,2,FALSE),"")</f>
        <v/>
      </c>
      <c r="U153" s="4" t="n">
        <v>5.72000000000008</v>
      </c>
      <c r="V153" s="4">
        <f>IFERROR(VLOOKUP(U153,'CRUCE RIESGOS'!$C$8:$D$40,2,FALSE),"")</f>
        <v/>
      </c>
      <c r="W153" s="4" t="n">
        <v>6.7200000000001</v>
      </c>
      <c r="X153" s="4">
        <f>IFERROR(VLOOKUP(W153,'CRUCE RIESGOS'!$C$8:$D$40,2,FALSE),"")</f>
        <v/>
      </c>
      <c r="Y153" s="4" t="n">
        <v>7.72000000000012</v>
      </c>
      <c r="Z153" s="4">
        <f>IFERROR(VLOOKUP(Y153,'CRUCE RIESGOS'!$C$8:$D$40,2,FALSE),"")</f>
        <v/>
      </c>
      <c r="AA153" s="4" t="n">
        <v>8.720000000000139</v>
      </c>
      <c r="AB153" s="4">
        <f>IFERROR(VLOOKUP(AA153,'CRUCE RIESGOS'!$C$8:$D$40,2,FALSE),"")</f>
        <v/>
      </c>
      <c r="AC153" s="4" t="n">
        <v>9.720000000000161</v>
      </c>
      <c r="AD153" s="4">
        <f>IFERROR(VLOOKUP(AC153,'CRUCE RIESGOS'!$C$8:$D$40,2,FALSE),"")</f>
        <v/>
      </c>
      <c r="AE153" s="4" t="n">
        <v>10.7200000000002</v>
      </c>
      <c r="AF153" s="4">
        <f>IFERROR(VLOOKUP(AE153,'CRUCE RIESGOS'!$C$8:$D$40,2,FALSE),"")</f>
        <v/>
      </c>
      <c r="AG153" s="4" t="n">
        <v>11.7200000000002</v>
      </c>
      <c r="AH153" s="4">
        <f>IFERROR(VLOOKUP(AG153,'CRUCE RIESGOS'!$C$8:$D$40,2,FALSE),"")</f>
        <v/>
      </c>
      <c r="AI153" s="4" t="n">
        <v>12.7200000000002</v>
      </c>
      <c r="AJ153" s="4">
        <f>IFERROR(VLOOKUP(AI153,'CRUCE RIESGOS'!$C$8:$D$40,2,FALSE),"")</f>
        <v/>
      </c>
      <c r="AK153" s="4" t="n">
        <v>13.7200000000002</v>
      </c>
      <c r="AL153" s="4">
        <f>IFERROR(VLOOKUP(AK153,'CRUCE RIESGOS'!$C$8:$D$40,2,FALSE),"")</f>
        <v/>
      </c>
      <c r="AM153" s="4" t="n">
        <v>14.7200000000003</v>
      </c>
      <c r="AN153" s="4">
        <f>IFERROR(VLOOKUP(AM153,'CRUCE RIESGOS'!$C$8:$D$40,2,FALSE),"")</f>
        <v/>
      </c>
      <c r="AO153" s="4" t="n">
        <v>15.7200000000003</v>
      </c>
      <c r="AP153" s="4">
        <f>IFERROR(VLOOKUP(AO153,'CRUCE RIESGOS'!$C$8:$D$40,2,FALSE),"")</f>
        <v/>
      </c>
      <c r="AQ153" s="4" t="n">
        <v>16.7200000000003</v>
      </c>
      <c r="AR153" s="4">
        <f>IFERROR(VLOOKUP(AQ153,'CRUCE RIESGOS'!$C$8:$D$40,2,FALSE),"")</f>
        <v/>
      </c>
      <c r="AS153" s="4" t="n">
        <v>17.7200000000003</v>
      </c>
      <c r="AT153" s="4">
        <f>IFERROR(VLOOKUP(AS153,'CRUCE RIESGOS'!$C$8:$D$40,2,FALSE),"")</f>
        <v/>
      </c>
      <c r="AU153" s="4" t="n">
        <v>18.7200000000003</v>
      </c>
      <c r="AV153" s="4">
        <f>IFERROR(VLOOKUP(AU153,'CRUCE RIESGOS'!$C$8:$D$40,2,FALSE),"")</f>
        <v/>
      </c>
      <c r="AW153" s="4" t="n">
        <v>19.7200000000004</v>
      </c>
      <c r="AX153" s="4">
        <f>IFERROR(VLOOKUP(AW153,'CRUCE RIESGOS'!$C$8:$D$40,2,FALSE),"")</f>
        <v/>
      </c>
      <c r="AY153" s="4" t="n">
        <v>20.7200000000004</v>
      </c>
      <c r="AZ153" s="4">
        <f>IFERROR(VLOOKUP(AY153,'CRUCE RIESGOS'!$C$8:$D$40,2,FALSE),"")</f>
        <v/>
      </c>
      <c r="BA153" s="4" t="n">
        <v>21.7200000000004</v>
      </c>
      <c r="BB153" s="4">
        <f>IFERROR(VLOOKUP(BA153,'CRUCE RIESGOS'!$C$8:$D$40,2,FALSE),"")</f>
        <v/>
      </c>
      <c r="BC153" s="4" t="n">
        <v>22.7200000000004</v>
      </c>
      <c r="BD153" s="4">
        <f>IFERROR(VLOOKUP(BC153,'CRUCE RIESGOS'!$C$8:$D$40,2,FALSE),"")</f>
        <v/>
      </c>
      <c r="BE153" s="4" t="n">
        <v>23.7200000000004</v>
      </c>
      <c r="BF153" s="4">
        <f>IFERROR(VLOOKUP(BE153,'CRUCE RIESGOS'!$C$8:$D$40,2,FALSE),"")</f>
        <v/>
      </c>
      <c r="BG153" s="4" t="n">
        <v>24.7200000000005</v>
      </c>
      <c r="BH153" s="4">
        <f>IFERROR(VLOOKUP(BG153,'CRUCE RIESGOS'!$C$8:$D$40,2,FALSE),"")</f>
        <v/>
      </c>
      <c r="BI153" s="4" t="n">
        <v>25.7200000000005</v>
      </c>
      <c r="BJ153" s="4">
        <f>IFERROR(VLOOKUP(BI153,'CRUCE RIESGOS'!$C$8:$D$40,2,FALSE),"")</f>
        <v/>
      </c>
    </row>
    <row r="154">
      <c r="N154" s="4">
        <f>IF(N155&lt;&gt;""," -R","")</f>
        <v/>
      </c>
      <c r="P154" s="4">
        <f>IF(P155&lt;&gt;""," -R","")</f>
        <v/>
      </c>
      <c r="R154" s="4">
        <f>IF(R155&lt;&gt;""," -R","")</f>
        <v/>
      </c>
      <c r="T154" s="4">
        <f>IF(T155&lt;&gt;""," -R","")</f>
        <v/>
      </c>
      <c r="V154" s="4">
        <f>IF(V155&lt;&gt;""," -R","")</f>
        <v/>
      </c>
      <c r="X154" s="4">
        <f>IF(X155&lt;&gt;""," -R","")</f>
        <v/>
      </c>
      <c r="Z154" s="4">
        <f>IF(Z155&lt;&gt;""," -R","")</f>
        <v/>
      </c>
      <c r="AB154" s="4">
        <f>IF(AB155&lt;&gt;""," -R","")</f>
        <v/>
      </c>
      <c r="AD154" s="4">
        <f>IF(AD155&lt;&gt;""," -R","")</f>
        <v/>
      </c>
      <c r="AF154" s="4">
        <f>IF(AF155&lt;&gt;""," -R","")</f>
        <v/>
      </c>
      <c r="AH154" s="4">
        <f>IF(AH155&lt;&gt;""," -R","")</f>
        <v/>
      </c>
      <c r="AJ154" s="4">
        <f>IF(AJ155&lt;&gt;""," -R","")</f>
        <v/>
      </c>
      <c r="AL154" s="4">
        <f>IF(AL155&lt;&gt;""," -R","")</f>
        <v/>
      </c>
      <c r="AN154" s="4">
        <f>IF(AN155&lt;&gt;""," -R","")</f>
        <v/>
      </c>
      <c r="AP154" s="4">
        <f>IF(AP155&lt;&gt;""," -R","")</f>
        <v/>
      </c>
      <c r="AR154" s="4">
        <f>IF(AR155&lt;&gt;""," -R","")</f>
        <v/>
      </c>
      <c r="AT154" s="4">
        <f>IF(AT155&lt;&gt;""," -R","")</f>
        <v/>
      </c>
      <c r="AV154" s="4">
        <f>IF(AV155&lt;&gt;""," -R","")</f>
        <v/>
      </c>
      <c r="AX154" s="4">
        <f>IF(AX155&lt;&gt;""," -R","")</f>
        <v/>
      </c>
      <c r="AZ154" s="4">
        <f>IF(AZ155&lt;&gt;""," -R","")</f>
        <v/>
      </c>
      <c r="BB154" s="4">
        <f>IF(BB155&lt;&gt;""," -R","")</f>
        <v/>
      </c>
      <c r="BD154" s="4">
        <f>IF(BD155&lt;&gt;""," -R","")</f>
        <v/>
      </c>
      <c r="BF154" s="4">
        <f>IF(BF155&lt;&gt;""," -R","")</f>
        <v/>
      </c>
      <c r="BH154" s="4">
        <f>IF(BH155&lt;&gt;""," -R","")</f>
        <v/>
      </c>
      <c r="BJ154" s="4">
        <f>IF(BJ155&lt;&gt;""," -R","")</f>
        <v/>
      </c>
    </row>
    <row r="155">
      <c r="M155" s="4" t="n">
        <v>1.73</v>
      </c>
      <c r="N155" s="4">
        <f>IFERROR(VLOOKUP(M155,'CRUCE RIESGOS'!$C$8:$D$40,2,FALSE),"")</f>
        <v/>
      </c>
      <c r="O155" s="4" t="n">
        <v>2.73000000000002</v>
      </c>
      <c r="P155" s="4">
        <f>IFERROR(VLOOKUP(O155,'CRUCE RIESGOS'!$C$8:$D$40,2,FALSE),"")</f>
        <v/>
      </c>
      <c r="Q155" s="4" t="n">
        <v>3.73000000000004</v>
      </c>
      <c r="R155" s="4">
        <f>IFERROR(VLOOKUP(Q155,'CRUCE RIESGOS'!$C$8:$D$40,2,FALSE),"")</f>
        <v/>
      </c>
      <c r="S155" s="4" t="n">
        <v>4.73000000000006</v>
      </c>
      <c r="T155" s="4">
        <f>IFERROR(VLOOKUP(S155,'CRUCE RIESGOS'!$C$8:$D$40,2,FALSE),"")</f>
        <v/>
      </c>
      <c r="U155" s="4" t="n">
        <v>5.73000000000008</v>
      </c>
      <c r="V155" s="4">
        <f>IFERROR(VLOOKUP(U155,'CRUCE RIESGOS'!$C$8:$D$40,2,FALSE),"")</f>
        <v/>
      </c>
      <c r="W155" s="4" t="n">
        <v>6.7300000000001</v>
      </c>
      <c r="X155" s="4">
        <f>IFERROR(VLOOKUP(W155,'CRUCE RIESGOS'!$C$8:$D$40,2,FALSE),"")</f>
        <v/>
      </c>
      <c r="Y155" s="4" t="n">
        <v>7.73000000000012</v>
      </c>
      <c r="Z155" s="4">
        <f>IFERROR(VLOOKUP(Y155,'CRUCE RIESGOS'!$C$8:$D$40,2,FALSE),"")</f>
        <v/>
      </c>
      <c r="AA155" s="4" t="n">
        <v>8.730000000000141</v>
      </c>
      <c r="AB155" s="4">
        <f>IFERROR(VLOOKUP(AA155,'CRUCE RIESGOS'!$C$8:$D$40,2,FALSE),"")</f>
        <v/>
      </c>
      <c r="AC155" s="4" t="n">
        <v>9.73000000000016</v>
      </c>
      <c r="AD155" s="4">
        <f>IFERROR(VLOOKUP(AC155,'CRUCE RIESGOS'!$C$8:$D$40,2,FALSE),"")</f>
        <v/>
      </c>
      <c r="AE155" s="4" t="n">
        <v>10.7300000000002</v>
      </c>
      <c r="AF155" s="4">
        <f>IFERROR(VLOOKUP(AE155,'CRUCE RIESGOS'!$C$8:$D$40,2,FALSE),"")</f>
        <v/>
      </c>
      <c r="AG155" s="4" t="n">
        <v>11.7300000000002</v>
      </c>
      <c r="AH155" s="4">
        <f>IFERROR(VLOOKUP(AG155,'CRUCE RIESGOS'!$C$8:$D$40,2,FALSE),"")</f>
        <v/>
      </c>
      <c r="AI155" s="4" t="n">
        <v>12.7300000000002</v>
      </c>
      <c r="AJ155" s="4">
        <f>IFERROR(VLOOKUP(AI155,'CRUCE RIESGOS'!$C$8:$D$40,2,FALSE),"")</f>
        <v/>
      </c>
      <c r="AK155" s="4" t="n">
        <v>13.7300000000002</v>
      </c>
      <c r="AL155" s="4">
        <f>IFERROR(VLOOKUP(AK155,'CRUCE RIESGOS'!$C$8:$D$40,2,FALSE),"")</f>
        <v/>
      </c>
      <c r="AM155" s="4" t="n">
        <v>14.7300000000003</v>
      </c>
      <c r="AN155" s="4">
        <f>IFERROR(VLOOKUP(AM155,'CRUCE RIESGOS'!$C$8:$D$40,2,FALSE),"")</f>
        <v/>
      </c>
      <c r="AO155" s="4" t="n">
        <v>15.7300000000003</v>
      </c>
      <c r="AP155" s="4">
        <f>IFERROR(VLOOKUP(AO155,'CRUCE RIESGOS'!$C$8:$D$40,2,FALSE),"")</f>
        <v/>
      </c>
      <c r="AQ155" s="4" t="n">
        <v>16.7300000000003</v>
      </c>
      <c r="AR155" s="4">
        <f>IFERROR(VLOOKUP(AQ155,'CRUCE RIESGOS'!$C$8:$D$40,2,FALSE),"")</f>
        <v/>
      </c>
      <c r="AS155" s="4" t="n">
        <v>17.7300000000003</v>
      </c>
      <c r="AT155" s="4">
        <f>IFERROR(VLOOKUP(AS155,'CRUCE RIESGOS'!$C$8:$D$40,2,FALSE),"")</f>
        <v/>
      </c>
      <c r="AU155" s="4" t="n">
        <v>18.7300000000003</v>
      </c>
      <c r="AV155" s="4">
        <f>IFERROR(VLOOKUP(AU155,'CRUCE RIESGOS'!$C$8:$D$40,2,FALSE),"")</f>
        <v/>
      </c>
      <c r="AW155" s="4" t="n">
        <v>19.7300000000004</v>
      </c>
      <c r="AX155" s="4">
        <f>IFERROR(VLOOKUP(AW155,'CRUCE RIESGOS'!$C$8:$D$40,2,FALSE),"")</f>
        <v/>
      </c>
      <c r="AY155" s="4" t="n">
        <v>20.7300000000004</v>
      </c>
      <c r="AZ155" s="4">
        <f>IFERROR(VLOOKUP(AY155,'CRUCE RIESGOS'!$C$8:$D$40,2,FALSE),"")</f>
        <v/>
      </c>
      <c r="BA155" s="4" t="n">
        <v>21.7300000000004</v>
      </c>
      <c r="BB155" s="4">
        <f>IFERROR(VLOOKUP(BA155,'CRUCE RIESGOS'!$C$8:$D$40,2,FALSE),"")</f>
        <v/>
      </c>
      <c r="BC155" s="4" t="n">
        <v>22.7300000000004</v>
      </c>
      <c r="BD155" s="4">
        <f>IFERROR(VLOOKUP(BC155,'CRUCE RIESGOS'!$C$8:$D$40,2,FALSE),"")</f>
        <v/>
      </c>
      <c r="BE155" s="4" t="n">
        <v>23.7300000000004</v>
      </c>
      <c r="BF155" s="4">
        <f>IFERROR(VLOOKUP(BE155,'CRUCE RIESGOS'!$C$8:$D$40,2,FALSE),"")</f>
        <v/>
      </c>
      <c r="BG155" s="4" t="n">
        <v>24.7300000000005</v>
      </c>
      <c r="BH155" s="4">
        <f>IFERROR(VLOOKUP(BG155,'CRUCE RIESGOS'!$C$8:$D$40,2,FALSE),"")</f>
        <v/>
      </c>
      <c r="BI155" s="4" t="n">
        <v>25.7300000000005</v>
      </c>
      <c r="BJ155" s="4">
        <f>IFERROR(VLOOKUP(BI155,'CRUCE RIESGOS'!$C$8:$D$40,2,FALSE),"")</f>
        <v/>
      </c>
    </row>
    <row r="156">
      <c r="N156" s="4">
        <f>IF(N157&lt;&gt;""," -R","")</f>
        <v/>
      </c>
      <c r="P156" s="4">
        <f>IF(P157&lt;&gt;""," -R","")</f>
        <v/>
      </c>
      <c r="R156" s="4">
        <f>IF(R157&lt;&gt;""," -R","")</f>
        <v/>
      </c>
      <c r="T156" s="4">
        <f>IF(T157&lt;&gt;""," -R","")</f>
        <v/>
      </c>
      <c r="V156" s="4">
        <f>IF(V157&lt;&gt;""," -R","")</f>
        <v/>
      </c>
      <c r="X156" s="4">
        <f>IF(X157&lt;&gt;""," -R","")</f>
        <v/>
      </c>
      <c r="Z156" s="4">
        <f>IF(Z157&lt;&gt;""," -R","")</f>
        <v/>
      </c>
      <c r="AB156" s="4">
        <f>IF(AB157&lt;&gt;""," -R","")</f>
        <v/>
      </c>
      <c r="AD156" s="4">
        <f>IF(AD157&lt;&gt;""," -R","")</f>
        <v/>
      </c>
      <c r="AF156" s="4">
        <f>IF(AF157&lt;&gt;""," -R","")</f>
        <v/>
      </c>
      <c r="AH156" s="4">
        <f>IF(AH157&lt;&gt;""," -R","")</f>
        <v/>
      </c>
      <c r="AJ156" s="4">
        <f>IF(AJ157&lt;&gt;""," -R","")</f>
        <v/>
      </c>
      <c r="AL156" s="4">
        <f>IF(AL157&lt;&gt;""," -R","")</f>
        <v/>
      </c>
      <c r="AN156" s="4">
        <f>IF(AN157&lt;&gt;""," -R","")</f>
        <v/>
      </c>
      <c r="AP156" s="4">
        <f>IF(AP157&lt;&gt;""," -R","")</f>
        <v/>
      </c>
      <c r="AR156" s="4">
        <f>IF(AR157&lt;&gt;""," -R","")</f>
        <v/>
      </c>
      <c r="AT156" s="4">
        <f>IF(AT157&lt;&gt;""," -R","")</f>
        <v/>
      </c>
      <c r="AV156" s="4">
        <f>IF(AV157&lt;&gt;""," -R","")</f>
        <v/>
      </c>
      <c r="AX156" s="4">
        <f>IF(AX157&lt;&gt;""," -R","")</f>
        <v/>
      </c>
      <c r="AZ156" s="4">
        <f>IF(AZ157&lt;&gt;""," -R","")</f>
        <v/>
      </c>
      <c r="BB156" s="4">
        <f>IF(BB157&lt;&gt;""," -R","")</f>
        <v/>
      </c>
      <c r="BD156" s="4">
        <f>IF(BD157&lt;&gt;""," -R","")</f>
        <v/>
      </c>
      <c r="BF156" s="4">
        <f>IF(BF157&lt;&gt;""," -R","")</f>
        <v/>
      </c>
      <c r="BH156" s="4">
        <f>IF(BH157&lt;&gt;""," -R","")</f>
        <v/>
      </c>
      <c r="BJ156" s="4">
        <f>IF(BJ157&lt;&gt;""," -R","")</f>
        <v/>
      </c>
    </row>
    <row r="157">
      <c r="M157" s="4" t="n">
        <v>1.74</v>
      </c>
      <c r="N157" s="4">
        <f>IFERROR(VLOOKUP(M157,'CRUCE RIESGOS'!$C$8:$D$40,2,FALSE),"")</f>
        <v/>
      </c>
      <c r="O157" s="4" t="n">
        <v>2.74000000000002</v>
      </c>
      <c r="P157" s="4">
        <f>IFERROR(VLOOKUP(O157,'CRUCE RIESGOS'!$C$8:$D$40,2,FALSE),"")</f>
        <v/>
      </c>
      <c r="Q157" s="4" t="n">
        <v>3.74000000000004</v>
      </c>
      <c r="R157" s="4">
        <f>IFERROR(VLOOKUP(Q157,'CRUCE RIESGOS'!$C$8:$D$40,2,FALSE),"")</f>
        <v/>
      </c>
      <c r="S157" s="4" t="n">
        <v>4.74000000000006</v>
      </c>
      <c r="T157" s="4">
        <f>IFERROR(VLOOKUP(S157,'CRUCE RIESGOS'!$C$8:$D$40,2,FALSE),"")</f>
        <v/>
      </c>
      <c r="U157" s="4" t="n">
        <v>5.74000000000008</v>
      </c>
      <c r="V157" s="4">
        <f>IFERROR(VLOOKUP(U157,'CRUCE RIESGOS'!$C$8:$D$40,2,FALSE),"")</f>
        <v/>
      </c>
      <c r="W157" s="4" t="n">
        <v>6.7400000000001</v>
      </c>
      <c r="X157" s="4">
        <f>IFERROR(VLOOKUP(W157,'CRUCE RIESGOS'!$C$8:$D$40,2,FALSE),"")</f>
        <v/>
      </c>
      <c r="Y157" s="4" t="n">
        <v>7.74000000000012</v>
      </c>
      <c r="Z157" s="4">
        <f>IFERROR(VLOOKUP(Y157,'CRUCE RIESGOS'!$C$8:$D$40,2,FALSE),"")</f>
        <v/>
      </c>
      <c r="AA157" s="4" t="n">
        <v>8.740000000000141</v>
      </c>
      <c r="AB157" s="4">
        <f>IFERROR(VLOOKUP(AA157,'CRUCE RIESGOS'!$C$8:$D$40,2,FALSE),"")</f>
        <v/>
      </c>
      <c r="AC157" s="4" t="n">
        <v>9.74000000000016</v>
      </c>
      <c r="AD157" s="4">
        <f>IFERROR(VLOOKUP(AC157,'CRUCE RIESGOS'!$C$8:$D$40,2,FALSE),"")</f>
        <v/>
      </c>
      <c r="AE157" s="4" t="n">
        <v>10.7400000000002</v>
      </c>
      <c r="AF157" s="4">
        <f>IFERROR(VLOOKUP(AE157,'CRUCE RIESGOS'!$C$8:$D$40,2,FALSE),"")</f>
        <v/>
      </c>
      <c r="AG157" s="4" t="n">
        <v>11.7400000000002</v>
      </c>
      <c r="AH157" s="4">
        <f>IFERROR(VLOOKUP(AG157,'CRUCE RIESGOS'!$C$8:$D$40,2,FALSE),"")</f>
        <v/>
      </c>
      <c r="AI157" s="4" t="n">
        <v>12.7400000000002</v>
      </c>
      <c r="AJ157" s="4">
        <f>IFERROR(VLOOKUP(AI157,'CRUCE RIESGOS'!$C$8:$D$40,2,FALSE),"")</f>
        <v/>
      </c>
      <c r="AK157" s="4" t="n">
        <v>13.7400000000002</v>
      </c>
      <c r="AL157" s="4">
        <f>IFERROR(VLOOKUP(AK157,'CRUCE RIESGOS'!$C$8:$D$40,2,FALSE),"")</f>
        <v/>
      </c>
      <c r="AM157" s="4" t="n">
        <v>14.7400000000003</v>
      </c>
      <c r="AN157" s="4">
        <f>IFERROR(VLOOKUP(AM157,'CRUCE RIESGOS'!$C$8:$D$40,2,FALSE),"")</f>
        <v/>
      </c>
      <c r="AO157" s="4" t="n">
        <v>15.7400000000003</v>
      </c>
      <c r="AP157" s="4">
        <f>IFERROR(VLOOKUP(AO157,'CRUCE RIESGOS'!$C$8:$D$40,2,FALSE),"")</f>
        <v/>
      </c>
      <c r="AQ157" s="4" t="n">
        <v>16.7400000000003</v>
      </c>
      <c r="AR157" s="4">
        <f>IFERROR(VLOOKUP(AQ157,'CRUCE RIESGOS'!$C$8:$D$40,2,FALSE),"")</f>
        <v/>
      </c>
      <c r="AS157" s="4" t="n">
        <v>17.7400000000003</v>
      </c>
      <c r="AT157" s="4">
        <f>IFERROR(VLOOKUP(AS157,'CRUCE RIESGOS'!$C$8:$D$40,2,FALSE),"")</f>
        <v/>
      </c>
      <c r="AU157" s="4" t="n">
        <v>18.7400000000003</v>
      </c>
      <c r="AV157" s="4">
        <f>IFERROR(VLOOKUP(AU157,'CRUCE RIESGOS'!$C$8:$D$40,2,FALSE),"")</f>
        <v/>
      </c>
      <c r="AW157" s="4" t="n">
        <v>19.7400000000004</v>
      </c>
      <c r="AX157" s="4">
        <f>IFERROR(VLOOKUP(AW157,'CRUCE RIESGOS'!$C$8:$D$40,2,FALSE),"")</f>
        <v/>
      </c>
      <c r="AY157" s="4" t="n">
        <v>20.7400000000004</v>
      </c>
      <c r="AZ157" s="4">
        <f>IFERROR(VLOOKUP(AY157,'CRUCE RIESGOS'!$C$8:$D$40,2,FALSE),"")</f>
        <v/>
      </c>
      <c r="BA157" s="4" t="n">
        <v>21.7400000000004</v>
      </c>
      <c r="BB157" s="4">
        <f>IFERROR(VLOOKUP(BA157,'CRUCE RIESGOS'!$C$8:$D$40,2,FALSE),"")</f>
        <v/>
      </c>
      <c r="BC157" s="4" t="n">
        <v>22.7400000000004</v>
      </c>
      <c r="BD157" s="4">
        <f>IFERROR(VLOOKUP(BC157,'CRUCE RIESGOS'!$C$8:$D$40,2,FALSE),"")</f>
        <v/>
      </c>
      <c r="BE157" s="4" t="n">
        <v>23.7400000000004</v>
      </c>
      <c r="BF157" s="4">
        <f>IFERROR(VLOOKUP(BE157,'CRUCE RIESGOS'!$C$8:$D$40,2,FALSE),"")</f>
        <v/>
      </c>
      <c r="BG157" s="4" t="n">
        <v>24.7400000000005</v>
      </c>
      <c r="BH157" s="4">
        <f>IFERROR(VLOOKUP(BG157,'CRUCE RIESGOS'!$C$8:$D$40,2,FALSE),"")</f>
        <v/>
      </c>
      <c r="BI157" s="4" t="n">
        <v>25.7400000000005</v>
      </c>
      <c r="BJ157" s="4">
        <f>IFERROR(VLOOKUP(BI157,'CRUCE RIESGOS'!$C$8:$D$40,2,FALSE),"")</f>
        <v/>
      </c>
    </row>
    <row r="158">
      <c r="N158" s="4">
        <f>IF(N159&lt;&gt;""," -R","")</f>
        <v/>
      </c>
      <c r="P158" s="4">
        <f>IF(P159&lt;&gt;""," -R","")</f>
        <v/>
      </c>
      <c r="R158" s="4">
        <f>IF(R159&lt;&gt;""," -R","")</f>
        <v/>
      </c>
      <c r="T158" s="4">
        <f>IF(T159&lt;&gt;""," -R","")</f>
        <v/>
      </c>
      <c r="V158" s="4">
        <f>IF(V159&lt;&gt;""," -R","")</f>
        <v/>
      </c>
      <c r="X158" s="4">
        <f>IF(X159&lt;&gt;""," -R","")</f>
        <v/>
      </c>
      <c r="Z158" s="4">
        <f>IF(Z159&lt;&gt;""," -R","")</f>
        <v/>
      </c>
      <c r="AB158" s="4">
        <f>IF(AB159&lt;&gt;""," -R","")</f>
        <v/>
      </c>
      <c r="AD158" s="4">
        <f>IF(AD159&lt;&gt;""," -R","")</f>
        <v/>
      </c>
      <c r="AF158" s="4">
        <f>IF(AF159&lt;&gt;""," -R","")</f>
        <v/>
      </c>
      <c r="AH158" s="4">
        <f>IF(AH159&lt;&gt;""," -R","")</f>
        <v/>
      </c>
      <c r="AJ158" s="4">
        <f>IF(AJ159&lt;&gt;""," -R","")</f>
        <v/>
      </c>
      <c r="AL158" s="4">
        <f>IF(AL159&lt;&gt;""," -R","")</f>
        <v/>
      </c>
      <c r="AN158" s="4">
        <f>IF(AN159&lt;&gt;""," -R","")</f>
        <v/>
      </c>
      <c r="AP158" s="4">
        <f>IF(AP159&lt;&gt;""," -R","")</f>
        <v/>
      </c>
      <c r="AR158" s="4">
        <f>IF(AR159&lt;&gt;""," -R","")</f>
        <v/>
      </c>
      <c r="AT158" s="4">
        <f>IF(AT159&lt;&gt;""," -R","")</f>
        <v/>
      </c>
      <c r="AV158" s="4">
        <f>IF(AV159&lt;&gt;""," -R","")</f>
        <v/>
      </c>
      <c r="AX158" s="4">
        <f>IF(AX159&lt;&gt;""," -R","")</f>
        <v/>
      </c>
      <c r="AZ158" s="4">
        <f>IF(AZ159&lt;&gt;""," -R","")</f>
        <v/>
      </c>
      <c r="BB158" s="4">
        <f>IF(BB159&lt;&gt;""," -R","")</f>
        <v/>
      </c>
      <c r="BD158" s="4">
        <f>IF(BD159&lt;&gt;""," -R","")</f>
        <v/>
      </c>
      <c r="BF158" s="4">
        <f>IF(BF159&lt;&gt;""," -R","")</f>
        <v/>
      </c>
      <c r="BH158" s="4">
        <f>IF(BH159&lt;&gt;""," -R","")</f>
        <v/>
      </c>
      <c r="BJ158" s="4">
        <f>IF(BJ159&lt;&gt;""," -R","")</f>
        <v/>
      </c>
    </row>
    <row r="159">
      <c r="M159" s="4" t="n">
        <v>1.75</v>
      </c>
      <c r="N159" s="4">
        <f>IFERROR(VLOOKUP(M159,'CRUCE RIESGOS'!$C$8:$D$40,2,FALSE),"")</f>
        <v/>
      </c>
      <c r="O159" s="4" t="n">
        <v>2.75000000000002</v>
      </c>
      <c r="P159" s="4">
        <f>IFERROR(VLOOKUP(O159,'CRUCE RIESGOS'!$C$8:$D$40,2,FALSE),"")</f>
        <v/>
      </c>
      <c r="Q159" s="4" t="n">
        <v>3.75000000000004</v>
      </c>
      <c r="R159" s="4">
        <f>IFERROR(VLOOKUP(Q159,'CRUCE RIESGOS'!$C$8:$D$40,2,FALSE),"")</f>
        <v/>
      </c>
      <c r="S159" s="4" t="n">
        <v>4.75000000000006</v>
      </c>
      <c r="T159" s="4">
        <f>IFERROR(VLOOKUP(S159,'CRUCE RIESGOS'!$C$8:$D$40,2,FALSE),"")</f>
        <v/>
      </c>
      <c r="U159" s="4" t="n">
        <v>5.75000000000008</v>
      </c>
      <c r="V159" s="4">
        <f>IFERROR(VLOOKUP(U159,'CRUCE RIESGOS'!$C$8:$D$40,2,FALSE),"")</f>
        <v/>
      </c>
      <c r="W159" s="4" t="n">
        <v>6.7500000000001</v>
      </c>
      <c r="X159" s="4">
        <f>IFERROR(VLOOKUP(W159,'CRUCE RIESGOS'!$C$8:$D$40,2,FALSE),"")</f>
        <v/>
      </c>
      <c r="Y159" s="4" t="n">
        <v>7.75000000000012</v>
      </c>
      <c r="Z159" s="4">
        <f>IFERROR(VLOOKUP(Y159,'CRUCE RIESGOS'!$C$8:$D$40,2,FALSE),"")</f>
        <v/>
      </c>
      <c r="AA159" s="4" t="n">
        <v>8.75000000000014</v>
      </c>
      <c r="AB159" s="4">
        <f>IFERROR(VLOOKUP(AA159,'CRUCE RIESGOS'!$C$8:$D$40,2,FALSE),"")</f>
        <v/>
      </c>
      <c r="AC159" s="4" t="n">
        <v>9.75000000000016</v>
      </c>
      <c r="AD159" s="4">
        <f>IFERROR(VLOOKUP(AC159,'CRUCE RIESGOS'!$C$8:$D$40,2,FALSE),"")</f>
        <v/>
      </c>
      <c r="AE159" s="4" t="n">
        <v>10.7500000000002</v>
      </c>
      <c r="AF159" s="4">
        <f>IFERROR(VLOOKUP(AE159,'CRUCE RIESGOS'!$C$8:$D$40,2,FALSE),"")</f>
        <v/>
      </c>
      <c r="AG159" s="4" t="n">
        <v>11.7500000000002</v>
      </c>
      <c r="AH159" s="4">
        <f>IFERROR(VLOOKUP(AG159,'CRUCE RIESGOS'!$C$8:$D$40,2,FALSE),"")</f>
        <v/>
      </c>
      <c r="AI159" s="4" t="n">
        <v>12.7500000000002</v>
      </c>
      <c r="AJ159" s="4">
        <f>IFERROR(VLOOKUP(AI159,'CRUCE RIESGOS'!$C$8:$D$40,2,FALSE),"")</f>
        <v/>
      </c>
      <c r="AK159" s="4" t="n">
        <v>13.7500000000002</v>
      </c>
      <c r="AL159" s="4">
        <f>IFERROR(VLOOKUP(AK159,'CRUCE RIESGOS'!$C$8:$D$40,2,FALSE),"")</f>
        <v/>
      </c>
      <c r="AM159" s="4" t="n">
        <v>14.7500000000003</v>
      </c>
      <c r="AN159" s="4">
        <f>IFERROR(VLOOKUP(AM159,'CRUCE RIESGOS'!$C$8:$D$40,2,FALSE),"")</f>
        <v/>
      </c>
      <c r="AO159" s="4" t="n">
        <v>15.7500000000003</v>
      </c>
      <c r="AP159" s="4">
        <f>IFERROR(VLOOKUP(AO159,'CRUCE RIESGOS'!$C$8:$D$40,2,FALSE),"")</f>
        <v/>
      </c>
      <c r="AQ159" s="4" t="n">
        <v>16.7500000000003</v>
      </c>
      <c r="AR159" s="4">
        <f>IFERROR(VLOOKUP(AQ159,'CRUCE RIESGOS'!$C$8:$D$40,2,FALSE),"")</f>
        <v/>
      </c>
      <c r="AS159" s="4" t="n">
        <v>17.7500000000003</v>
      </c>
      <c r="AT159" s="4">
        <f>IFERROR(VLOOKUP(AS159,'CRUCE RIESGOS'!$C$8:$D$40,2,FALSE),"")</f>
        <v/>
      </c>
      <c r="AU159" s="4" t="n">
        <v>18.7500000000003</v>
      </c>
      <c r="AV159" s="4">
        <f>IFERROR(VLOOKUP(AU159,'CRUCE RIESGOS'!$C$8:$D$40,2,FALSE),"")</f>
        <v/>
      </c>
      <c r="AW159" s="4" t="n">
        <v>19.7500000000004</v>
      </c>
      <c r="AX159" s="4">
        <f>IFERROR(VLOOKUP(AW159,'CRUCE RIESGOS'!$C$8:$D$40,2,FALSE),"")</f>
        <v/>
      </c>
      <c r="AY159" s="4" t="n">
        <v>20.7500000000004</v>
      </c>
      <c r="AZ159" s="4">
        <f>IFERROR(VLOOKUP(AY159,'CRUCE RIESGOS'!$C$8:$D$40,2,FALSE),"")</f>
        <v/>
      </c>
      <c r="BA159" s="4" t="n">
        <v>21.7500000000004</v>
      </c>
      <c r="BB159" s="4">
        <f>IFERROR(VLOOKUP(BA159,'CRUCE RIESGOS'!$C$8:$D$40,2,FALSE),"")</f>
        <v/>
      </c>
      <c r="BC159" s="4" t="n">
        <v>22.7500000000004</v>
      </c>
      <c r="BD159" s="4">
        <f>IFERROR(VLOOKUP(BC159,'CRUCE RIESGOS'!$C$8:$D$40,2,FALSE),"")</f>
        <v/>
      </c>
      <c r="BE159" s="4" t="n">
        <v>23.7500000000004</v>
      </c>
      <c r="BF159" s="4">
        <f>IFERROR(VLOOKUP(BE159,'CRUCE RIESGOS'!$C$8:$D$40,2,FALSE),"")</f>
        <v/>
      </c>
      <c r="BG159" s="4" t="n">
        <v>24.7500000000005</v>
      </c>
      <c r="BH159" s="4">
        <f>IFERROR(VLOOKUP(BG159,'CRUCE RIESGOS'!$C$8:$D$40,2,FALSE),"")</f>
        <v/>
      </c>
      <c r="BI159" s="4" t="n">
        <v>25.7500000000005</v>
      </c>
      <c r="BJ159" s="4">
        <f>IFERROR(VLOOKUP(BI159,'CRUCE RIESGOS'!$C$8:$D$40,2,FALSE),"")</f>
        <v/>
      </c>
    </row>
    <row r="160">
      <c r="N160" s="4">
        <f>IF(N161&lt;&gt;""," -R","")</f>
        <v/>
      </c>
      <c r="P160" s="4">
        <f>IF(P161&lt;&gt;""," -R","")</f>
        <v/>
      </c>
      <c r="R160" s="4">
        <f>IF(R161&lt;&gt;""," -R","")</f>
        <v/>
      </c>
      <c r="T160" s="4">
        <f>IF(T161&lt;&gt;""," -R","")</f>
        <v/>
      </c>
      <c r="V160" s="4">
        <f>IF(V161&lt;&gt;""," -R","")</f>
        <v/>
      </c>
      <c r="X160" s="4">
        <f>IF(X161&lt;&gt;""," -R","")</f>
        <v/>
      </c>
      <c r="Z160" s="4">
        <f>IF(Z161&lt;&gt;""," -R","")</f>
        <v/>
      </c>
      <c r="AB160" s="4">
        <f>IF(AB161&lt;&gt;""," -R","")</f>
        <v/>
      </c>
      <c r="AD160" s="4">
        <f>IF(AD161&lt;&gt;""," -R","")</f>
        <v/>
      </c>
      <c r="AF160" s="4">
        <f>IF(AF161&lt;&gt;""," -R","")</f>
        <v/>
      </c>
      <c r="AH160" s="4">
        <f>IF(AH161&lt;&gt;""," -R","")</f>
        <v/>
      </c>
      <c r="AJ160" s="4">
        <f>IF(AJ161&lt;&gt;""," -R","")</f>
        <v/>
      </c>
      <c r="AL160" s="4">
        <f>IF(AL161&lt;&gt;""," -R","")</f>
        <v/>
      </c>
      <c r="AN160" s="4">
        <f>IF(AN161&lt;&gt;""," -R","")</f>
        <v/>
      </c>
      <c r="AP160" s="4">
        <f>IF(AP161&lt;&gt;""," -R","")</f>
        <v/>
      </c>
      <c r="AR160" s="4">
        <f>IF(AR161&lt;&gt;""," -R","")</f>
        <v/>
      </c>
      <c r="AT160" s="4">
        <f>IF(AT161&lt;&gt;""," -R","")</f>
        <v/>
      </c>
      <c r="AV160" s="4">
        <f>IF(AV161&lt;&gt;""," -R","")</f>
        <v/>
      </c>
      <c r="AX160" s="4">
        <f>IF(AX161&lt;&gt;""," -R","")</f>
        <v/>
      </c>
      <c r="AZ160" s="4">
        <f>IF(AZ161&lt;&gt;""," -R","")</f>
        <v/>
      </c>
      <c r="BB160" s="4">
        <f>IF(BB161&lt;&gt;""," -R","")</f>
        <v/>
      </c>
      <c r="BD160" s="4">
        <f>IF(BD161&lt;&gt;""," -R","")</f>
        <v/>
      </c>
      <c r="BF160" s="4">
        <f>IF(BF161&lt;&gt;""," -R","")</f>
        <v/>
      </c>
      <c r="BH160" s="4">
        <f>IF(BH161&lt;&gt;""," -R","")</f>
        <v/>
      </c>
      <c r="BJ160" s="4">
        <f>IF(BJ161&lt;&gt;""," -R","")</f>
        <v/>
      </c>
    </row>
    <row r="161">
      <c r="M161" s="4" t="n">
        <v>1.76</v>
      </c>
      <c r="N161" s="4">
        <f>IFERROR(VLOOKUP(M161,'CRUCE RIESGOS'!$C$8:$D$40,2,FALSE),"")</f>
        <v/>
      </c>
      <c r="O161" s="4" t="n">
        <v>2.76000000000002</v>
      </c>
      <c r="P161" s="4">
        <f>IFERROR(VLOOKUP(O161,'CRUCE RIESGOS'!$C$8:$D$40,2,FALSE),"")</f>
        <v/>
      </c>
      <c r="Q161" s="4" t="n">
        <v>3.76000000000004</v>
      </c>
      <c r="R161" s="4">
        <f>IFERROR(VLOOKUP(Q161,'CRUCE RIESGOS'!$C$8:$D$40,2,FALSE),"")</f>
        <v/>
      </c>
      <c r="S161" s="4" t="n">
        <v>4.76000000000006</v>
      </c>
      <c r="T161" s="4">
        <f>IFERROR(VLOOKUP(S161,'CRUCE RIESGOS'!$C$8:$D$40,2,FALSE),"")</f>
        <v/>
      </c>
      <c r="U161" s="4" t="n">
        <v>5.76000000000008</v>
      </c>
      <c r="V161" s="4">
        <f>IFERROR(VLOOKUP(U161,'CRUCE RIESGOS'!$C$8:$D$40,2,FALSE),"")</f>
        <v/>
      </c>
      <c r="W161" s="4" t="n">
        <v>6.7600000000001</v>
      </c>
      <c r="X161" s="4">
        <f>IFERROR(VLOOKUP(W161,'CRUCE RIESGOS'!$C$8:$D$40,2,FALSE),"")</f>
        <v/>
      </c>
      <c r="Y161" s="4" t="n">
        <v>7.76000000000012</v>
      </c>
      <c r="Z161" s="4">
        <f>IFERROR(VLOOKUP(Y161,'CRUCE RIESGOS'!$C$8:$D$40,2,FALSE),"")</f>
        <v/>
      </c>
      <c r="AA161" s="4" t="n">
        <v>8.76000000000014</v>
      </c>
      <c r="AB161" s="4">
        <f>IFERROR(VLOOKUP(AA161,'CRUCE RIESGOS'!$C$8:$D$40,2,FALSE),"")</f>
        <v/>
      </c>
      <c r="AC161" s="4" t="n">
        <v>9.76000000000016</v>
      </c>
      <c r="AD161" s="4">
        <f>IFERROR(VLOOKUP(AC161,'CRUCE RIESGOS'!$C$8:$D$40,2,FALSE),"")</f>
        <v/>
      </c>
      <c r="AE161" s="4" t="n">
        <v>10.7600000000002</v>
      </c>
      <c r="AF161" s="4">
        <f>IFERROR(VLOOKUP(AE161,'CRUCE RIESGOS'!$C$8:$D$40,2,FALSE),"")</f>
        <v/>
      </c>
      <c r="AG161" s="4" t="n">
        <v>11.7600000000002</v>
      </c>
      <c r="AH161" s="4">
        <f>IFERROR(VLOOKUP(AG161,'CRUCE RIESGOS'!$C$8:$D$40,2,FALSE),"")</f>
        <v/>
      </c>
      <c r="AI161" s="4" t="n">
        <v>12.7600000000002</v>
      </c>
      <c r="AJ161" s="4">
        <f>IFERROR(VLOOKUP(AI161,'CRUCE RIESGOS'!$C$8:$D$40,2,FALSE),"")</f>
        <v/>
      </c>
      <c r="AK161" s="4" t="n">
        <v>13.7600000000002</v>
      </c>
      <c r="AL161" s="4">
        <f>IFERROR(VLOOKUP(AK161,'CRUCE RIESGOS'!$C$8:$D$40,2,FALSE),"")</f>
        <v/>
      </c>
      <c r="AM161" s="4" t="n">
        <v>14.7600000000003</v>
      </c>
      <c r="AN161" s="4">
        <f>IFERROR(VLOOKUP(AM161,'CRUCE RIESGOS'!$C$8:$D$40,2,FALSE),"")</f>
        <v/>
      </c>
      <c r="AO161" s="4" t="n">
        <v>15.7600000000003</v>
      </c>
      <c r="AP161" s="4">
        <f>IFERROR(VLOOKUP(AO161,'CRUCE RIESGOS'!$C$8:$D$40,2,FALSE),"")</f>
        <v/>
      </c>
      <c r="AQ161" s="4" t="n">
        <v>16.7600000000003</v>
      </c>
      <c r="AR161" s="4">
        <f>IFERROR(VLOOKUP(AQ161,'CRUCE RIESGOS'!$C$8:$D$40,2,FALSE),"")</f>
        <v/>
      </c>
      <c r="AS161" s="4" t="n">
        <v>17.7600000000003</v>
      </c>
      <c r="AT161" s="4">
        <f>IFERROR(VLOOKUP(AS161,'CRUCE RIESGOS'!$C$8:$D$40,2,FALSE),"")</f>
        <v/>
      </c>
      <c r="AU161" s="4" t="n">
        <v>18.7600000000003</v>
      </c>
      <c r="AV161" s="4">
        <f>IFERROR(VLOOKUP(AU161,'CRUCE RIESGOS'!$C$8:$D$40,2,FALSE),"")</f>
        <v/>
      </c>
      <c r="AW161" s="4" t="n">
        <v>19.7600000000004</v>
      </c>
      <c r="AX161" s="4">
        <f>IFERROR(VLOOKUP(AW161,'CRUCE RIESGOS'!$C$8:$D$40,2,FALSE),"")</f>
        <v/>
      </c>
      <c r="AY161" s="4" t="n">
        <v>20.7600000000004</v>
      </c>
      <c r="AZ161" s="4">
        <f>IFERROR(VLOOKUP(AY161,'CRUCE RIESGOS'!$C$8:$D$40,2,FALSE),"")</f>
        <v/>
      </c>
      <c r="BA161" s="4" t="n">
        <v>21.7600000000004</v>
      </c>
      <c r="BB161" s="4">
        <f>IFERROR(VLOOKUP(BA161,'CRUCE RIESGOS'!$C$8:$D$40,2,FALSE),"")</f>
        <v/>
      </c>
      <c r="BC161" s="4" t="n">
        <v>22.7600000000004</v>
      </c>
      <c r="BD161" s="4">
        <f>IFERROR(VLOOKUP(BC161,'CRUCE RIESGOS'!$C$8:$D$40,2,FALSE),"")</f>
        <v/>
      </c>
      <c r="BE161" s="4" t="n">
        <v>23.7600000000004</v>
      </c>
      <c r="BF161" s="4">
        <f>IFERROR(VLOOKUP(BE161,'CRUCE RIESGOS'!$C$8:$D$40,2,FALSE),"")</f>
        <v/>
      </c>
      <c r="BG161" s="4" t="n">
        <v>24.7600000000005</v>
      </c>
      <c r="BH161" s="4">
        <f>IFERROR(VLOOKUP(BG161,'CRUCE RIESGOS'!$C$8:$D$40,2,FALSE),"")</f>
        <v/>
      </c>
      <c r="BI161" s="4" t="n">
        <v>25.7600000000005</v>
      </c>
      <c r="BJ161" s="4">
        <f>IFERROR(VLOOKUP(BI161,'CRUCE RIESGOS'!$C$8:$D$40,2,FALSE),"")</f>
        <v/>
      </c>
    </row>
    <row r="162">
      <c r="N162" s="4">
        <f>IF(N163&lt;&gt;""," -R","")</f>
        <v/>
      </c>
      <c r="P162" s="4">
        <f>IF(P163&lt;&gt;""," -R","")</f>
        <v/>
      </c>
      <c r="R162" s="4">
        <f>IF(R163&lt;&gt;""," -R","")</f>
        <v/>
      </c>
      <c r="T162" s="4">
        <f>IF(T163&lt;&gt;""," -R","")</f>
        <v/>
      </c>
      <c r="V162" s="4">
        <f>IF(V163&lt;&gt;""," -R","")</f>
        <v/>
      </c>
      <c r="X162" s="4">
        <f>IF(X163&lt;&gt;""," -R","")</f>
        <v/>
      </c>
      <c r="Z162" s="4">
        <f>IF(Z163&lt;&gt;""," -R","")</f>
        <v/>
      </c>
      <c r="AB162" s="4">
        <f>IF(AB163&lt;&gt;""," -R","")</f>
        <v/>
      </c>
      <c r="AD162" s="4">
        <f>IF(AD163&lt;&gt;""," -R","")</f>
        <v/>
      </c>
      <c r="AF162" s="4">
        <f>IF(AF163&lt;&gt;""," -R","")</f>
        <v/>
      </c>
      <c r="AH162" s="4">
        <f>IF(AH163&lt;&gt;""," -R","")</f>
        <v/>
      </c>
      <c r="AJ162" s="4">
        <f>IF(AJ163&lt;&gt;""," -R","")</f>
        <v/>
      </c>
      <c r="AL162" s="4">
        <f>IF(AL163&lt;&gt;""," -R","")</f>
        <v/>
      </c>
      <c r="AN162" s="4">
        <f>IF(AN163&lt;&gt;""," -R","")</f>
        <v/>
      </c>
      <c r="AP162" s="4">
        <f>IF(AP163&lt;&gt;""," -R","")</f>
        <v/>
      </c>
      <c r="AR162" s="4">
        <f>IF(AR163&lt;&gt;""," -R","")</f>
        <v/>
      </c>
      <c r="AT162" s="4">
        <f>IF(AT163&lt;&gt;""," -R","")</f>
        <v/>
      </c>
      <c r="AV162" s="4">
        <f>IF(AV163&lt;&gt;""," -R","")</f>
        <v/>
      </c>
      <c r="AX162" s="4">
        <f>IF(AX163&lt;&gt;""," -R","")</f>
        <v/>
      </c>
      <c r="AZ162" s="4">
        <f>IF(AZ163&lt;&gt;""," -R","")</f>
        <v/>
      </c>
      <c r="BB162" s="4">
        <f>IF(BB163&lt;&gt;""," -R","")</f>
        <v/>
      </c>
      <c r="BD162" s="4">
        <f>IF(BD163&lt;&gt;""," -R","")</f>
        <v/>
      </c>
      <c r="BF162" s="4">
        <f>IF(BF163&lt;&gt;""," -R","")</f>
        <v/>
      </c>
      <c r="BH162" s="4">
        <f>IF(BH163&lt;&gt;""," -R","")</f>
        <v/>
      </c>
      <c r="BJ162" s="4">
        <f>IF(BJ163&lt;&gt;""," -R","")</f>
        <v/>
      </c>
    </row>
    <row r="163">
      <c r="M163" s="4" t="n">
        <v>1.77</v>
      </c>
      <c r="N163" s="4">
        <f>IFERROR(VLOOKUP(M163,'CRUCE RIESGOS'!$C$8:$D$40,2,FALSE),"")</f>
        <v/>
      </c>
      <c r="O163" s="4" t="n">
        <v>2.77000000000002</v>
      </c>
      <c r="P163" s="4">
        <f>IFERROR(VLOOKUP(O163,'CRUCE RIESGOS'!$C$8:$D$40,2,FALSE),"")</f>
        <v/>
      </c>
      <c r="Q163" s="4" t="n">
        <v>3.77000000000004</v>
      </c>
      <c r="R163" s="4">
        <f>IFERROR(VLOOKUP(Q163,'CRUCE RIESGOS'!$C$8:$D$40,2,FALSE),"")</f>
        <v/>
      </c>
      <c r="S163" s="4" t="n">
        <v>4.77000000000006</v>
      </c>
      <c r="T163" s="4">
        <f>IFERROR(VLOOKUP(S163,'CRUCE RIESGOS'!$C$8:$D$40,2,FALSE),"")</f>
        <v/>
      </c>
      <c r="U163" s="4" t="n">
        <v>5.77000000000008</v>
      </c>
      <c r="V163" s="4">
        <f>IFERROR(VLOOKUP(U163,'CRUCE RIESGOS'!$C$8:$D$40,2,FALSE),"")</f>
        <v/>
      </c>
      <c r="W163" s="4" t="n">
        <v>6.7700000000001</v>
      </c>
      <c r="X163" s="4">
        <f>IFERROR(VLOOKUP(W163,'CRUCE RIESGOS'!$C$8:$D$40,2,FALSE),"")</f>
        <v/>
      </c>
      <c r="Y163" s="4" t="n">
        <v>7.77000000000012</v>
      </c>
      <c r="Z163" s="4">
        <f>IFERROR(VLOOKUP(Y163,'CRUCE RIESGOS'!$C$8:$D$40,2,FALSE),"")</f>
        <v/>
      </c>
      <c r="AA163" s="4" t="n">
        <v>8.77000000000014</v>
      </c>
      <c r="AB163" s="4">
        <f>IFERROR(VLOOKUP(AA163,'CRUCE RIESGOS'!$C$8:$D$40,2,FALSE),"")</f>
        <v/>
      </c>
      <c r="AC163" s="4" t="n">
        <v>9.770000000000159</v>
      </c>
      <c r="AD163" s="4">
        <f>IFERROR(VLOOKUP(AC163,'CRUCE RIESGOS'!$C$8:$D$40,2,FALSE),"")</f>
        <v/>
      </c>
      <c r="AE163" s="4" t="n">
        <v>10.7700000000002</v>
      </c>
      <c r="AF163" s="4">
        <f>IFERROR(VLOOKUP(AE163,'CRUCE RIESGOS'!$C$8:$D$40,2,FALSE),"")</f>
        <v/>
      </c>
      <c r="AG163" s="4" t="n">
        <v>11.7700000000002</v>
      </c>
      <c r="AH163" s="4">
        <f>IFERROR(VLOOKUP(AG163,'CRUCE RIESGOS'!$C$8:$D$40,2,FALSE),"")</f>
        <v/>
      </c>
      <c r="AI163" s="4" t="n">
        <v>12.7700000000002</v>
      </c>
      <c r="AJ163" s="4">
        <f>IFERROR(VLOOKUP(AI163,'CRUCE RIESGOS'!$C$8:$D$40,2,FALSE),"")</f>
        <v/>
      </c>
      <c r="AK163" s="4" t="n">
        <v>13.7700000000002</v>
      </c>
      <c r="AL163" s="4">
        <f>IFERROR(VLOOKUP(AK163,'CRUCE RIESGOS'!$C$8:$D$40,2,FALSE),"")</f>
        <v/>
      </c>
      <c r="AM163" s="4" t="n">
        <v>14.7700000000003</v>
      </c>
      <c r="AN163" s="4">
        <f>IFERROR(VLOOKUP(AM163,'CRUCE RIESGOS'!$C$8:$D$40,2,FALSE),"")</f>
        <v/>
      </c>
      <c r="AO163" s="4" t="n">
        <v>15.7700000000003</v>
      </c>
      <c r="AP163" s="4">
        <f>IFERROR(VLOOKUP(AO163,'CRUCE RIESGOS'!$C$8:$D$40,2,FALSE),"")</f>
        <v/>
      </c>
      <c r="AQ163" s="4" t="n">
        <v>16.7700000000003</v>
      </c>
      <c r="AR163" s="4">
        <f>IFERROR(VLOOKUP(AQ163,'CRUCE RIESGOS'!$C$8:$D$40,2,FALSE),"")</f>
        <v/>
      </c>
      <c r="AS163" s="4" t="n">
        <v>17.7700000000003</v>
      </c>
      <c r="AT163" s="4">
        <f>IFERROR(VLOOKUP(AS163,'CRUCE RIESGOS'!$C$8:$D$40,2,FALSE),"")</f>
        <v/>
      </c>
      <c r="AU163" s="4" t="n">
        <v>18.7700000000003</v>
      </c>
      <c r="AV163" s="4">
        <f>IFERROR(VLOOKUP(AU163,'CRUCE RIESGOS'!$C$8:$D$40,2,FALSE),"")</f>
        <v/>
      </c>
      <c r="AW163" s="4" t="n">
        <v>19.7700000000004</v>
      </c>
      <c r="AX163" s="4">
        <f>IFERROR(VLOOKUP(AW163,'CRUCE RIESGOS'!$C$8:$D$40,2,FALSE),"")</f>
        <v/>
      </c>
      <c r="AY163" s="4" t="n">
        <v>20.7700000000004</v>
      </c>
      <c r="AZ163" s="4">
        <f>IFERROR(VLOOKUP(AY163,'CRUCE RIESGOS'!$C$8:$D$40,2,FALSE),"")</f>
        <v/>
      </c>
      <c r="BA163" s="4" t="n">
        <v>21.7700000000004</v>
      </c>
      <c r="BB163" s="4">
        <f>IFERROR(VLOOKUP(BA163,'CRUCE RIESGOS'!$C$8:$D$40,2,FALSE),"")</f>
        <v/>
      </c>
      <c r="BC163" s="4" t="n">
        <v>22.7700000000004</v>
      </c>
      <c r="BD163" s="4">
        <f>IFERROR(VLOOKUP(BC163,'CRUCE RIESGOS'!$C$8:$D$40,2,FALSE),"")</f>
        <v/>
      </c>
      <c r="BE163" s="4" t="n">
        <v>23.7700000000004</v>
      </c>
      <c r="BF163" s="4">
        <f>IFERROR(VLOOKUP(BE163,'CRUCE RIESGOS'!$C$8:$D$40,2,FALSE),"")</f>
        <v/>
      </c>
      <c r="BG163" s="4" t="n">
        <v>24.7700000000005</v>
      </c>
      <c r="BH163" s="4">
        <f>IFERROR(VLOOKUP(BG163,'CRUCE RIESGOS'!$C$8:$D$40,2,FALSE),"")</f>
        <v/>
      </c>
      <c r="BI163" s="4" t="n">
        <v>25.7700000000005</v>
      </c>
      <c r="BJ163" s="4">
        <f>IFERROR(VLOOKUP(BI163,'CRUCE RIESGOS'!$C$8:$D$40,2,FALSE),"")</f>
        <v/>
      </c>
    </row>
    <row r="164">
      <c r="N164" s="4">
        <f>IF(N165&lt;&gt;""," -R","")</f>
        <v/>
      </c>
      <c r="P164" s="4">
        <f>IF(P165&lt;&gt;""," -R","")</f>
        <v/>
      </c>
      <c r="R164" s="4">
        <f>IF(R165&lt;&gt;""," -R","")</f>
        <v/>
      </c>
      <c r="T164" s="4">
        <f>IF(T165&lt;&gt;""," -R","")</f>
        <v/>
      </c>
      <c r="V164" s="4">
        <f>IF(V165&lt;&gt;""," -R","")</f>
        <v/>
      </c>
      <c r="X164" s="4">
        <f>IF(X165&lt;&gt;""," -R","")</f>
        <v/>
      </c>
      <c r="Z164" s="4">
        <f>IF(Z165&lt;&gt;""," -R","")</f>
        <v/>
      </c>
      <c r="AB164" s="4">
        <f>IF(AB165&lt;&gt;""," -R","")</f>
        <v/>
      </c>
      <c r="AD164" s="4">
        <f>IF(AD165&lt;&gt;""," -R","")</f>
        <v/>
      </c>
      <c r="AF164" s="4">
        <f>IF(AF165&lt;&gt;""," -R","")</f>
        <v/>
      </c>
      <c r="AH164" s="4">
        <f>IF(AH165&lt;&gt;""," -R","")</f>
        <v/>
      </c>
      <c r="AJ164" s="4">
        <f>IF(AJ165&lt;&gt;""," -R","")</f>
        <v/>
      </c>
      <c r="AL164" s="4">
        <f>IF(AL165&lt;&gt;""," -R","")</f>
        <v/>
      </c>
      <c r="AN164" s="4">
        <f>IF(AN165&lt;&gt;""," -R","")</f>
        <v/>
      </c>
      <c r="AP164" s="4">
        <f>IF(AP165&lt;&gt;""," -R","")</f>
        <v/>
      </c>
      <c r="AR164" s="4">
        <f>IF(AR165&lt;&gt;""," -R","")</f>
        <v/>
      </c>
      <c r="AT164" s="4">
        <f>IF(AT165&lt;&gt;""," -R","")</f>
        <v/>
      </c>
      <c r="AV164" s="4">
        <f>IF(AV165&lt;&gt;""," -R","")</f>
        <v/>
      </c>
      <c r="AX164" s="4">
        <f>IF(AX165&lt;&gt;""," -R","")</f>
        <v/>
      </c>
      <c r="AZ164" s="4">
        <f>IF(AZ165&lt;&gt;""," -R","")</f>
        <v/>
      </c>
      <c r="BB164" s="4">
        <f>IF(BB165&lt;&gt;""," -R","")</f>
        <v/>
      </c>
      <c r="BD164" s="4">
        <f>IF(BD165&lt;&gt;""," -R","")</f>
        <v/>
      </c>
      <c r="BF164" s="4">
        <f>IF(BF165&lt;&gt;""," -R","")</f>
        <v/>
      </c>
      <c r="BH164" s="4">
        <f>IF(BH165&lt;&gt;""," -R","")</f>
        <v/>
      </c>
      <c r="BJ164" s="4">
        <f>IF(BJ165&lt;&gt;""," -R","")</f>
        <v/>
      </c>
    </row>
    <row r="165">
      <c r="M165" s="4" t="n">
        <v>1.78</v>
      </c>
      <c r="N165" s="4">
        <f>IFERROR(VLOOKUP(M165,'CRUCE RIESGOS'!$C$8:$D$40,2,FALSE),"")</f>
        <v/>
      </c>
      <c r="O165" s="4" t="n">
        <v>2.78000000000002</v>
      </c>
      <c r="P165" s="4">
        <f>IFERROR(VLOOKUP(O165,'CRUCE RIESGOS'!$C$8:$D$40,2,FALSE),"")</f>
        <v/>
      </c>
      <c r="Q165" s="4" t="n">
        <v>3.78000000000004</v>
      </c>
      <c r="R165" s="4">
        <f>IFERROR(VLOOKUP(Q165,'CRUCE RIESGOS'!$C$8:$D$40,2,FALSE),"")</f>
        <v/>
      </c>
      <c r="S165" s="4" t="n">
        <v>4.78000000000006</v>
      </c>
      <c r="T165" s="4">
        <f>IFERROR(VLOOKUP(S165,'CRUCE RIESGOS'!$C$8:$D$40,2,FALSE),"")</f>
        <v/>
      </c>
      <c r="U165" s="4" t="n">
        <v>5.78000000000008</v>
      </c>
      <c r="V165" s="4">
        <f>IFERROR(VLOOKUP(U165,'CRUCE RIESGOS'!$C$8:$D$40,2,FALSE),"")</f>
        <v/>
      </c>
      <c r="W165" s="4" t="n">
        <v>6.7800000000001</v>
      </c>
      <c r="X165" s="4">
        <f>IFERROR(VLOOKUP(W165,'CRUCE RIESGOS'!$C$8:$D$40,2,FALSE),"")</f>
        <v/>
      </c>
      <c r="Y165" s="4" t="n">
        <v>7.78000000000012</v>
      </c>
      <c r="Z165" s="4">
        <f>IFERROR(VLOOKUP(Y165,'CRUCE RIESGOS'!$C$8:$D$40,2,FALSE),"")</f>
        <v/>
      </c>
      <c r="AA165" s="4" t="n">
        <v>8.78000000000014</v>
      </c>
      <c r="AB165" s="4">
        <f>IFERROR(VLOOKUP(AA165,'CRUCE RIESGOS'!$C$8:$D$40,2,FALSE),"")</f>
        <v/>
      </c>
      <c r="AC165" s="4" t="n">
        <v>9.780000000000159</v>
      </c>
      <c r="AD165" s="4">
        <f>IFERROR(VLOOKUP(AC165,'CRUCE RIESGOS'!$C$8:$D$40,2,FALSE),"")</f>
        <v/>
      </c>
      <c r="AE165" s="4" t="n">
        <v>10.7800000000002</v>
      </c>
      <c r="AF165" s="4">
        <f>IFERROR(VLOOKUP(AE165,'CRUCE RIESGOS'!$C$8:$D$40,2,FALSE),"")</f>
        <v/>
      </c>
      <c r="AG165" s="4" t="n">
        <v>11.7800000000002</v>
      </c>
      <c r="AH165" s="4">
        <f>IFERROR(VLOOKUP(AG165,'CRUCE RIESGOS'!$C$8:$D$40,2,FALSE),"")</f>
        <v/>
      </c>
      <c r="AI165" s="4" t="n">
        <v>12.7800000000002</v>
      </c>
      <c r="AJ165" s="4">
        <f>IFERROR(VLOOKUP(AI165,'CRUCE RIESGOS'!$C$8:$D$40,2,FALSE),"")</f>
        <v/>
      </c>
      <c r="AK165" s="4" t="n">
        <v>13.7800000000002</v>
      </c>
      <c r="AL165" s="4">
        <f>IFERROR(VLOOKUP(AK165,'CRUCE RIESGOS'!$C$8:$D$40,2,FALSE),"")</f>
        <v/>
      </c>
      <c r="AM165" s="4" t="n">
        <v>14.7800000000003</v>
      </c>
      <c r="AN165" s="4">
        <f>IFERROR(VLOOKUP(AM165,'CRUCE RIESGOS'!$C$8:$D$40,2,FALSE),"")</f>
        <v/>
      </c>
      <c r="AO165" s="4" t="n">
        <v>15.7800000000003</v>
      </c>
      <c r="AP165" s="4">
        <f>IFERROR(VLOOKUP(AO165,'CRUCE RIESGOS'!$C$8:$D$40,2,FALSE),"")</f>
        <v/>
      </c>
      <c r="AQ165" s="4" t="n">
        <v>16.7800000000003</v>
      </c>
      <c r="AR165" s="4">
        <f>IFERROR(VLOOKUP(AQ165,'CRUCE RIESGOS'!$C$8:$D$40,2,FALSE),"")</f>
        <v/>
      </c>
      <c r="AS165" s="4" t="n">
        <v>17.7800000000003</v>
      </c>
      <c r="AT165" s="4">
        <f>IFERROR(VLOOKUP(AS165,'CRUCE RIESGOS'!$C$8:$D$40,2,FALSE),"")</f>
        <v/>
      </c>
      <c r="AU165" s="4" t="n">
        <v>18.7800000000003</v>
      </c>
      <c r="AV165" s="4">
        <f>IFERROR(VLOOKUP(AU165,'CRUCE RIESGOS'!$C$8:$D$40,2,FALSE),"")</f>
        <v/>
      </c>
      <c r="AW165" s="4" t="n">
        <v>19.7800000000004</v>
      </c>
      <c r="AX165" s="4">
        <f>IFERROR(VLOOKUP(AW165,'CRUCE RIESGOS'!$C$8:$D$40,2,FALSE),"")</f>
        <v/>
      </c>
      <c r="AY165" s="4" t="n">
        <v>20.7800000000004</v>
      </c>
      <c r="AZ165" s="4">
        <f>IFERROR(VLOOKUP(AY165,'CRUCE RIESGOS'!$C$8:$D$40,2,FALSE),"")</f>
        <v/>
      </c>
      <c r="BA165" s="4" t="n">
        <v>21.7800000000004</v>
      </c>
      <c r="BB165" s="4">
        <f>IFERROR(VLOOKUP(BA165,'CRUCE RIESGOS'!$C$8:$D$40,2,FALSE),"")</f>
        <v/>
      </c>
      <c r="BC165" s="4" t="n">
        <v>22.7800000000004</v>
      </c>
      <c r="BD165" s="4">
        <f>IFERROR(VLOOKUP(BC165,'CRUCE RIESGOS'!$C$8:$D$40,2,FALSE),"")</f>
        <v/>
      </c>
      <c r="BE165" s="4" t="n">
        <v>23.7800000000004</v>
      </c>
      <c r="BF165" s="4">
        <f>IFERROR(VLOOKUP(BE165,'CRUCE RIESGOS'!$C$8:$D$40,2,FALSE),"")</f>
        <v/>
      </c>
      <c r="BG165" s="4" t="n">
        <v>24.7800000000005</v>
      </c>
      <c r="BH165" s="4">
        <f>IFERROR(VLOOKUP(BG165,'CRUCE RIESGOS'!$C$8:$D$40,2,FALSE),"")</f>
        <v/>
      </c>
      <c r="BI165" s="4" t="n">
        <v>25.7800000000005</v>
      </c>
      <c r="BJ165" s="4">
        <f>IFERROR(VLOOKUP(BI165,'CRUCE RIESGOS'!$C$8:$D$40,2,FALSE),"")</f>
        <v/>
      </c>
    </row>
    <row r="166">
      <c r="N166" s="4">
        <f>IF(N167&lt;&gt;""," -R","")</f>
        <v/>
      </c>
      <c r="P166" s="4">
        <f>IF(P167&lt;&gt;""," -R","")</f>
        <v/>
      </c>
      <c r="R166" s="4">
        <f>IF(R167&lt;&gt;""," -R","")</f>
        <v/>
      </c>
      <c r="T166" s="4">
        <f>IF(T167&lt;&gt;""," -R","")</f>
        <v/>
      </c>
      <c r="V166" s="4">
        <f>IF(V167&lt;&gt;""," -R","")</f>
        <v/>
      </c>
      <c r="X166" s="4">
        <f>IF(X167&lt;&gt;""," -R","")</f>
        <v/>
      </c>
      <c r="Z166" s="4">
        <f>IF(Z167&lt;&gt;""," -R","")</f>
        <v/>
      </c>
      <c r="AB166" s="4">
        <f>IF(AB167&lt;&gt;""," -R","")</f>
        <v/>
      </c>
      <c r="AD166" s="4">
        <f>IF(AD167&lt;&gt;""," -R","")</f>
        <v/>
      </c>
      <c r="AF166" s="4">
        <f>IF(AF167&lt;&gt;""," -R","")</f>
        <v/>
      </c>
      <c r="AH166" s="4">
        <f>IF(AH167&lt;&gt;""," -R","")</f>
        <v/>
      </c>
      <c r="AJ166" s="4">
        <f>IF(AJ167&lt;&gt;""," -R","")</f>
        <v/>
      </c>
      <c r="AL166" s="4">
        <f>IF(AL167&lt;&gt;""," -R","")</f>
        <v/>
      </c>
      <c r="AN166" s="4">
        <f>IF(AN167&lt;&gt;""," -R","")</f>
        <v/>
      </c>
      <c r="AP166" s="4">
        <f>IF(AP167&lt;&gt;""," -R","")</f>
        <v/>
      </c>
      <c r="AR166" s="4">
        <f>IF(AR167&lt;&gt;""," -R","")</f>
        <v/>
      </c>
      <c r="AT166" s="4">
        <f>IF(AT167&lt;&gt;""," -R","")</f>
        <v/>
      </c>
      <c r="AV166" s="4">
        <f>IF(AV167&lt;&gt;""," -R","")</f>
        <v/>
      </c>
      <c r="AX166" s="4">
        <f>IF(AX167&lt;&gt;""," -R","")</f>
        <v/>
      </c>
      <c r="AZ166" s="4">
        <f>IF(AZ167&lt;&gt;""," -R","")</f>
        <v/>
      </c>
      <c r="BB166" s="4">
        <f>IF(BB167&lt;&gt;""," -R","")</f>
        <v/>
      </c>
      <c r="BD166" s="4">
        <f>IF(BD167&lt;&gt;""," -R","")</f>
        <v/>
      </c>
      <c r="BF166" s="4">
        <f>IF(BF167&lt;&gt;""," -R","")</f>
        <v/>
      </c>
      <c r="BH166" s="4">
        <f>IF(BH167&lt;&gt;""," -R","")</f>
        <v/>
      </c>
      <c r="BJ166" s="4">
        <f>IF(BJ167&lt;&gt;""," -R","")</f>
        <v/>
      </c>
    </row>
    <row r="167">
      <c r="M167" s="4" t="n">
        <v>1.79</v>
      </c>
      <c r="N167" s="4">
        <f>IFERROR(VLOOKUP(M167,'CRUCE RIESGOS'!$C$8:$D$40,2,FALSE),"")</f>
        <v/>
      </c>
      <c r="O167" s="4" t="n">
        <v>2.79000000000002</v>
      </c>
      <c r="P167" s="4">
        <f>IFERROR(VLOOKUP(O167,'CRUCE RIESGOS'!$C$8:$D$40,2,FALSE),"")</f>
        <v/>
      </c>
      <c r="Q167" s="4" t="n">
        <v>3.79000000000004</v>
      </c>
      <c r="R167" s="4">
        <f>IFERROR(VLOOKUP(Q167,'CRUCE RIESGOS'!$C$8:$D$40,2,FALSE),"")</f>
        <v/>
      </c>
      <c r="S167" s="4" t="n">
        <v>4.79000000000006</v>
      </c>
      <c r="T167" s="4">
        <f>IFERROR(VLOOKUP(S167,'CRUCE RIESGOS'!$C$8:$D$40,2,FALSE),"")</f>
        <v/>
      </c>
      <c r="U167" s="4" t="n">
        <v>5.79000000000008</v>
      </c>
      <c r="V167" s="4">
        <f>IFERROR(VLOOKUP(U167,'CRUCE RIESGOS'!$C$8:$D$40,2,FALSE),"")</f>
        <v/>
      </c>
      <c r="W167" s="4" t="n">
        <v>6.7900000000001</v>
      </c>
      <c r="X167" s="4">
        <f>IFERROR(VLOOKUP(W167,'CRUCE RIESGOS'!$C$8:$D$40,2,FALSE),"")</f>
        <v/>
      </c>
      <c r="Y167" s="4" t="n">
        <v>7.79000000000012</v>
      </c>
      <c r="Z167" s="4">
        <f>IFERROR(VLOOKUP(Y167,'CRUCE RIESGOS'!$C$8:$D$40,2,FALSE),"")</f>
        <v/>
      </c>
      <c r="AA167" s="4" t="n">
        <v>8.790000000000139</v>
      </c>
      <c r="AB167" s="4">
        <f>IFERROR(VLOOKUP(AA167,'CRUCE RIESGOS'!$C$8:$D$40,2,FALSE),"")</f>
        <v/>
      </c>
      <c r="AC167" s="4" t="n">
        <v>9.790000000000161</v>
      </c>
      <c r="AD167" s="4">
        <f>IFERROR(VLOOKUP(AC167,'CRUCE RIESGOS'!$C$8:$D$40,2,FALSE),"")</f>
        <v/>
      </c>
      <c r="AE167" s="4" t="n">
        <v>10.7900000000002</v>
      </c>
      <c r="AF167" s="4">
        <f>IFERROR(VLOOKUP(AE167,'CRUCE RIESGOS'!$C$8:$D$40,2,FALSE),"")</f>
        <v/>
      </c>
      <c r="AG167" s="4" t="n">
        <v>11.7900000000002</v>
      </c>
      <c r="AH167" s="4">
        <f>IFERROR(VLOOKUP(AG167,'CRUCE RIESGOS'!$C$8:$D$40,2,FALSE),"")</f>
        <v/>
      </c>
      <c r="AI167" s="4" t="n">
        <v>12.7900000000002</v>
      </c>
      <c r="AJ167" s="4">
        <f>IFERROR(VLOOKUP(AI167,'CRUCE RIESGOS'!$C$8:$D$40,2,FALSE),"")</f>
        <v/>
      </c>
      <c r="AK167" s="4" t="n">
        <v>13.7900000000002</v>
      </c>
      <c r="AL167" s="4">
        <f>IFERROR(VLOOKUP(AK167,'CRUCE RIESGOS'!$C$8:$D$40,2,FALSE),"")</f>
        <v/>
      </c>
      <c r="AM167" s="4" t="n">
        <v>14.7900000000003</v>
      </c>
      <c r="AN167" s="4">
        <f>IFERROR(VLOOKUP(AM167,'CRUCE RIESGOS'!$C$8:$D$40,2,FALSE),"")</f>
        <v/>
      </c>
      <c r="AO167" s="4" t="n">
        <v>15.7900000000003</v>
      </c>
      <c r="AP167" s="4">
        <f>IFERROR(VLOOKUP(AO167,'CRUCE RIESGOS'!$C$8:$D$40,2,FALSE),"")</f>
        <v/>
      </c>
      <c r="AQ167" s="4" t="n">
        <v>16.7900000000003</v>
      </c>
      <c r="AR167" s="4">
        <f>IFERROR(VLOOKUP(AQ167,'CRUCE RIESGOS'!$C$8:$D$40,2,FALSE),"")</f>
        <v/>
      </c>
      <c r="AS167" s="4" t="n">
        <v>17.7900000000003</v>
      </c>
      <c r="AT167" s="4">
        <f>IFERROR(VLOOKUP(AS167,'CRUCE RIESGOS'!$C$8:$D$40,2,FALSE),"")</f>
        <v/>
      </c>
      <c r="AU167" s="4" t="n">
        <v>18.7900000000003</v>
      </c>
      <c r="AV167" s="4">
        <f>IFERROR(VLOOKUP(AU167,'CRUCE RIESGOS'!$C$8:$D$40,2,FALSE),"")</f>
        <v/>
      </c>
      <c r="AW167" s="4" t="n">
        <v>19.7900000000004</v>
      </c>
      <c r="AX167" s="4">
        <f>IFERROR(VLOOKUP(AW167,'CRUCE RIESGOS'!$C$8:$D$40,2,FALSE),"")</f>
        <v/>
      </c>
      <c r="AY167" s="4" t="n">
        <v>20.7900000000004</v>
      </c>
      <c r="AZ167" s="4">
        <f>IFERROR(VLOOKUP(AY167,'CRUCE RIESGOS'!$C$8:$D$40,2,FALSE),"")</f>
        <v/>
      </c>
      <c r="BA167" s="4" t="n">
        <v>21.7900000000004</v>
      </c>
      <c r="BB167" s="4">
        <f>IFERROR(VLOOKUP(BA167,'CRUCE RIESGOS'!$C$8:$D$40,2,FALSE),"")</f>
        <v/>
      </c>
      <c r="BC167" s="4" t="n">
        <v>22.7900000000004</v>
      </c>
      <c r="BD167" s="4">
        <f>IFERROR(VLOOKUP(BC167,'CRUCE RIESGOS'!$C$8:$D$40,2,FALSE),"")</f>
        <v/>
      </c>
      <c r="BE167" s="4" t="n">
        <v>23.7900000000004</v>
      </c>
      <c r="BF167" s="4">
        <f>IFERROR(VLOOKUP(BE167,'CRUCE RIESGOS'!$C$8:$D$40,2,FALSE),"")</f>
        <v/>
      </c>
      <c r="BG167" s="4" t="n">
        <v>24.7900000000005</v>
      </c>
      <c r="BH167" s="4">
        <f>IFERROR(VLOOKUP(BG167,'CRUCE RIESGOS'!$C$8:$D$40,2,FALSE),"")</f>
        <v/>
      </c>
      <c r="BI167" s="4" t="n">
        <v>25.7900000000005</v>
      </c>
      <c r="BJ167" s="4">
        <f>IFERROR(VLOOKUP(BI167,'CRUCE RIESGOS'!$C$8:$D$40,2,FALSE),"")</f>
        <v/>
      </c>
    </row>
    <row r="168">
      <c r="N168" s="4">
        <f>IF(N169&lt;&gt;""," -R","")</f>
        <v/>
      </c>
      <c r="P168" s="4">
        <f>IF(P169&lt;&gt;""," -R","")</f>
        <v/>
      </c>
      <c r="R168" s="4">
        <f>IF(R169&lt;&gt;""," -R","")</f>
        <v/>
      </c>
      <c r="T168" s="4">
        <f>IF(T169&lt;&gt;""," -R","")</f>
        <v/>
      </c>
      <c r="V168" s="4">
        <f>IF(V169&lt;&gt;""," -R","")</f>
        <v/>
      </c>
      <c r="X168" s="4">
        <f>IF(X169&lt;&gt;""," -R","")</f>
        <v/>
      </c>
      <c r="Z168" s="4">
        <f>IF(Z169&lt;&gt;""," -R","")</f>
        <v/>
      </c>
      <c r="AB168" s="4">
        <f>IF(AB169&lt;&gt;""," -R","")</f>
        <v/>
      </c>
      <c r="AD168" s="4">
        <f>IF(AD169&lt;&gt;""," -R","")</f>
        <v/>
      </c>
      <c r="AF168" s="4">
        <f>IF(AF169&lt;&gt;""," -R","")</f>
        <v/>
      </c>
      <c r="AH168" s="4">
        <f>IF(AH169&lt;&gt;""," -R","")</f>
        <v/>
      </c>
      <c r="AJ168" s="4">
        <f>IF(AJ169&lt;&gt;""," -R","")</f>
        <v/>
      </c>
      <c r="AL168" s="4">
        <f>IF(AL169&lt;&gt;""," -R","")</f>
        <v/>
      </c>
      <c r="AN168" s="4">
        <f>IF(AN169&lt;&gt;""," -R","")</f>
        <v/>
      </c>
      <c r="AP168" s="4">
        <f>IF(AP169&lt;&gt;""," -R","")</f>
        <v/>
      </c>
      <c r="AR168" s="4">
        <f>IF(AR169&lt;&gt;""," -R","")</f>
        <v/>
      </c>
      <c r="AT168" s="4">
        <f>IF(AT169&lt;&gt;""," -R","")</f>
        <v/>
      </c>
      <c r="AV168" s="4">
        <f>IF(AV169&lt;&gt;""," -R","")</f>
        <v/>
      </c>
      <c r="AX168" s="4">
        <f>IF(AX169&lt;&gt;""," -R","")</f>
        <v/>
      </c>
      <c r="AZ168" s="4">
        <f>IF(AZ169&lt;&gt;""," -R","")</f>
        <v/>
      </c>
      <c r="BB168" s="4">
        <f>IF(BB169&lt;&gt;""," -R","")</f>
        <v/>
      </c>
      <c r="BD168" s="4">
        <f>IF(BD169&lt;&gt;""," -R","")</f>
        <v/>
      </c>
      <c r="BF168" s="4">
        <f>IF(BF169&lt;&gt;""," -R","")</f>
        <v/>
      </c>
      <c r="BH168" s="4">
        <f>IF(BH169&lt;&gt;""," -R","")</f>
        <v/>
      </c>
      <c r="BJ168" s="4">
        <f>IF(BJ169&lt;&gt;""," -R","")</f>
        <v/>
      </c>
    </row>
    <row r="169">
      <c r="M169" s="4" t="n">
        <v>1.8</v>
      </c>
      <c r="N169" s="4">
        <f>IFERROR(VLOOKUP(M169,'CRUCE RIESGOS'!$C$8:$D$40,2,FALSE),"")</f>
        <v/>
      </c>
      <c r="O169" s="4" t="n">
        <v>2.80000000000002</v>
      </c>
      <c r="P169" s="4">
        <f>IFERROR(VLOOKUP(O169,'CRUCE RIESGOS'!$C$8:$D$40,2,FALSE),"")</f>
        <v/>
      </c>
      <c r="Q169" s="4" t="n">
        <v>3.80000000000004</v>
      </c>
      <c r="R169" s="4">
        <f>IFERROR(VLOOKUP(Q169,'CRUCE RIESGOS'!$C$8:$D$40,2,FALSE),"")</f>
        <v/>
      </c>
      <c r="S169" s="4" t="n">
        <v>4.80000000000006</v>
      </c>
      <c r="T169" s="4">
        <f>IFERROR(VLOOKUP(S169,'CRUCE RIESGOS'!$C$8:$D$40,2,FALSE),"")</f>
        <v/>
      </c>
      <c r="U169" s="4" t="n">
        <v>5.80000000000008</v>
      </c>
      <c r="V169" s="4">
        <f>IFERROR(VLOOKUP(U169,'CRUCE RIESGOS'!$C$8:$D$40,2,FALSE),"")</f>
        <v/>
      </c>
      <c r="W169" s="4" t="n">
        <v>6.8000000000001</v>
      </c>
      <c r="X169" s="4">
        <f>IFERROR(VLOOKUP(W169,'CRUCE RIESGOS'!$C$8:$D$40,2,FALSE),"")</f>
        <v/>
      </c>
      <c r="Y169" s="4" t="n">
        <v>7.80000000000012</v>
      </c>
      <c r="Z169" s="4">
        <f>IFERROR(VLOOKUP(Y169,'CRUCE RIESGOS'!$C$8:$D$40,2,FALSE),"")</f>
        <v/>
      </c>
      <c r="AA169" s="4" t="n">
        <v>8.800000000000139</v>
      </c>
      <c r="AB169" s="4">
        <f>IFERROR(VLOOKUP(AA169,'CRUCE RIESGOS'!$C$8:$D$40,2,FALSE),"")</f>
        <v/>
      </c>
      <c r="AC169" s="4" t="n">
        <v>9.800000000000161</v>
      </c>
      <c r="AD169" s="4">
        <f>IFERROR(VLOOKUP(AC169,'CRUCE RIESGOS'!$C$8:$D$40,2,FALSE),"")</f>
        <v/>
      </c>
      <c r="AE169" s="4" t="n">
        <v>10.8000000000002</v>
      </c>
      <c r="AF169" s="4">
        <f>IFERROR(VLOOKUP(AE169,'CRUCE RIESGOS'!$C$8:$D$40,2,FALSE),"")</f>
        <v/>
      </c>
      <c r="AG169" s="4" t="n">
        <v>11.8000000000002</v>
      </c>
      <c r="AH169" s="4">
        <f>IFERROR(VLOOKUP(AG169,'CRUCE RIESGOS'!$C$8:$D$40,2,FALSE),"")</f>
        <v/>
      </c>
      <c r="AI169" s="4" t="n">
        <v>12.8000000000002</v>
      </c>
      <c r="AJ169" s="4">
        <f>IFERROR(VLOOKUP(AI169,'CRUCE RIESGOS'!$C$8:$D$40,2,FALSE),"")</f>
        <v/>
      </c>
      <c r="AK169" s="4" t="n">
        <v>13.8000000000002</v>
      </c>
      <c r="AL169" s="4">
        <f>IFERROR(VLOOKUP(AK169,'CRUCE RIESGOS'!$C$8:$D$40,2,FALSE),"")</f>
        <v/>
      </c>
      <c r="AM169" s="4" t="n">
        <v>14.8000000000003</v>
      </c>
      <c r="AN169" s="4">
        <f>IFERROR(VLOOKUP(AM169,'CRUCE RIESGOS'!$C$8:$D$40,2,FALSE),"")</f>
        <v/>
      </c>
      <c r="AO169" s="4" t="n">
        <v>15.8000000000003</v>
      </c>
      <c r="AP169" s="4">
        <f>IFERROR(VLOOKUP(AO169,'CRUCE RIESGOS'!$C$8:$D$40,2,FALSE),"")</f>
        <v/>
      </c>
      <c r="AQ169" s="4" t="n">
        <v>16.8000000000003</v>
      </c>
      <c r="AR169" s="4">
        <f>IFERROR(VLOOKUP(AQ169,'CRUCE RIESGOS'!$C$8:$D$40,2,FALSE),"")</f>
        <v/>
      </c>
      <c r="AS169" s="4" t="n">
        <v>17.8000000000003</v>
      </c>
      <c r="AT169" s="4">
        <f>IFERROR(VLOOKUP(AS169,'CRUCE RIESGOS'!$C$8:$D$40,2,FALSE),"")</f>
        <v/>
      </c>
      <c r="AU169" s="4" t="n">
        <v>18.8000000000003</v>
      </c>
      <c r="AV169" s="4">
        <f>IFERROR(VLOOKUP(AU169,'CRUCE RIESGOS'!$C$8:$D$40,2,FALSE),"")</f>
        <v/>
      </c>
      <c r="AW169" s="4" t="n">
        <v>19.8000000000004</v>
      </c>
      <c r="AX169" s="4">
        <f>IFERROR(VLOOKUP(AW169,'CRUCE RIESGOS'!$C$8:$D$40,2,FALSE),"")</f>
        <v/>
      </c>
      <c r="AY169" s="4" t="n">
        <v>20.8000000000004</v>
      </c>
      <c r="AZ169" s="4">
        <f>IFERROR(VLOOKUP(AY169,'CRUCE RIESGOS'!$C$8:$D$40,2,FALSE),"")</f>
        <v/>
      </c>
      <c r="BA169" s="4" t="n">
        <v>21.8000000000004</v>
      </c>
      <c r="BB169" s="4">
        <f>IFERROR(VLOOKUP(BA169,'CRUCE RIESGOS'!$C$8:$D$40,2,FALSE),"")</f>
        <v/>
      </c>
      <c r="BC169" s="4" t="n">
        <v>22.8000000000004</v>
      </c>
      <c r="BD169" s="4">
        <f>IFERROR(VLOOKUP(BC169,'CRUCE RIESGOS'!$C$8:$D$40,2,FALSE),"")</f>
        <v/>
      </c>
      <c r="BE169" s="4" t="n">
        <v>23.8000000000004</v>
      </c>
      <c r="BF169" s="4">
        <f>IFERROR(VLOOKUP(BE169,'CRUCE RIESGOS'!$C$8:$D$40,2,FALSE),"")</f>
        <v/>
      </c>
      <c r="BG169" s="4" t="n">
        <v>24.8000000000005</v>
      </c>
      <c r="BH169" s="4">
        <f>IFERROR(VLOOKUP(BG169,'CRUCE RIESGOS'!$C$8:$D$40,2,FALSE),"")</f>
        <v/>
      </c>
      <c r="BI169" s="4" t="n">
        <v>25.8000000000005</v>
      </c>
      <c r="BJ169" s="4">
        <f>IFERROR(VLOOKUP(BI169,'CRUCE RIESGOS'!$C$8:$D$40,2,FALSE),"")</f>
        <v/>
      </c>
    </row>
    <row r="170">
      <c r="N170" s="4">
        <f>IF(N171&lt;&gt;""," -R","")</f>
        <v/>
      </c>
      <c r="P170" s="4">
        <f>IF(P171&lt;&gt;""," -R","")</f>
        <v/>
      </c>
      <c r="R170" s="4">
        <f>IF(R171&lt;&gt;""," -R","")</f>
        <v/>
      </c>
      <c r="T170" s="4">
        <f>IF(T171&lt;&gt;""," -R","")</f>
        <v/>
      </c>
      <c r="V170" s="4">
        <f>IF(V171&lt;&gt;""," -R","")</f>
        <v/>
      </c>
      <c r="X170" s="4">
        <f>IF(X171&lt;&gt;""," -R","")</f>
        <v/>
      </c>
      <c r="Z170" s="4">
        <f>IF(Z171&lt;&gt;""," -R","")</f>
        <v/>
      </c>
      <c r="AB170" s="4">
        <f>IF(AB171&lt;&gt;""," -R","")</f>
        <v/>
      </c>
      <c r="AD170" s="4">
        <f>IF(AD171&lt;&gt;""," -R","")</f>
        <v/>
      </c>
      <c r="AF170" s="4">
        <f>IF(AF171&lt;&gt;""," -R","")</f>
        <v/>
      </c>
      <c r="AH170" s="4">
        <f>IF(AH171&lt;&gt;""," -R","")</f>
        <v/>
      </c>
      <c r="AJ170" s="4">
        <f>IF(AJ171&lt;&gt;""," -R","")</f>
        <v/>
      </c>
      <c r="AL170" s="4">
        <f>IF(AL171&lt;&gt;""," -R","")</f>
        <v/>
      </c>
      <c r="AN170" s="4">
        <f>IF(AN171&lt;&gt;""," -R","")</f>
        <v/>
      </c>
      <c r="AP170" s="4">
        <f>IF(AP171&lt;&gt;""," -R","")</f>
        <v/>
      </c>
      <c r="AR170" s="4">
        <f>IF(AR171&lt;&gt;""," -R","")</f>
        <v/>
      </c>
      <c r="AT170" s="4">
        <f>IF(AT171&lt;&gt;""," -R","")</f>
        <v/>
      </c>
      <c r="AV170" s="4">
        <f>IF(AV171&lt;&gt;""," -R","")</f>
        <v/>
      </c>
      <c r="AX170" s="4">
        <f>IF(AX171&lt;&gt;""," -R","")</f>
        <v/>
      </c>
      <c r="AZ170" s="4">
        <f>IF(AZ171&lt;&gt;""," -R","")</f>
        <v/>
      </c>
      <c r="BB170" s="4">
        <f>IF(BB171&lt;&gt;""," -R","")</f>
        <v/>
      </c>
      <c r="BD170" s="4">
        <f>IF(BD171&lt;&gt;""," -R","")</f>
        <v/>
      </c>
      <c r="BF170" s="4">
        <f>IF(BF171&lt;&gt;""," -R","")</f>
        <v/>
      </c>
      <c r="BH170" s="4">
        <f>IF(BH171&lt;&gt;""," -R","")</f>
        <v/>
      </c>
      <c r="BJ170" s="4">
        <f>IF(BJ171&lt;&gt;""," -R","")</f>
        <v/>
      </c>
    </row>
    <row r="171">
      <c r="M171" s="4" t="n">
        <v>1.81</v>
      </c>
      <c r="N171" s="4">
        <f>IFERROR(VLOOKUP(M171,'CRUCE RIESGOS'!$C$8:$D$40,2,FALSE),"")</f>
        <v/>
      </c>
      <c r="O171" s="4" t="n">
        <v>2.81000000000002</v>
      </c>
      <c r="P171" s="4">
        <f>IFERROR(VLOOKUP(O171,'CRUCE RIESGOS'!$C$8:$D$40,2,FALSE),"")</f>
        <v/>
      </c>
      <c r="Q171" s="4" t="n">
        <v>3.81000000000004</v>
      </c>
      <c r="R171" s="4">
        <f>IFERROR(VLOOKUP(Q171,'CRUCE RIESGOS'!$C$8:$D$40,2,FALSE),"")</f>
        <v/>
      </c>
      <c r="S171" s="4" t="n">
        <v>4.81000000000006</v>
      </c>
      <c r="T171" s="4">
        <f>IFERROR(VLOOKUP(S171,'CRUCE RIESGOS'!$C$8:$D$40,2,FALSE),"")</f>
        <v/>
      </c>
      <c r="U171" s="4" t="n">
        <v>5.81000000000008</v>
      </c>
      <c r="V171" s="4">
        <f>IFERROR(VLOOKUP(U171,'CRUCE RIESGOS'!$C$8:$D$40,2,FALSE),"")</f>
        <v/>
      </c>
      <c r="W171" s="4" t="n">
        <v>6.8100000000001</v>
      </c>
      <c r="X171" s="4">
        <f>IFERROR(VLOOKUP(W171,'CRUCE RIESGOS'!$C$8:$D$40,2,FALSE),"")</f>
        <v/>
      </c>
      <c r="Y171" s="4" t="n">
        <v>7.81000000000012</v>
      </c>
      <c r="Z171" s="4">
        <f>IFERROR(VLOOKUP(Y171,'CRUCE RIESGOS'!$C$8:$D$40,2,FALSE),"")</f>
        <v/>
      </c>
      <c r="AA171" s="4" t="n">
        <v>8.810000000000141</v>
      </c>
      <c r="AB171" s="4">
        <f>IFERROR(VLOOKUP(AA171,'CRUCE RIESGOS'!$C$8:$D$40,2,FALSE),"")</f>
        <v/>
      </c>
      <c r="AC171" s="4" t="n">
        <v>9.81000000000016</v>
      </c>
      <c r="AD171" s="4">
        <f>IFERROR(VLOOKUP(AC171,'CRUCE RIESGOS'!$C$8:$D$40,2,FALSE),"")</f>
        <v/>
      </c>
      <c r="AE171" s="4" t="n">
        <v>10.8100000000002</v>
      </c>
      <c r="AF171" s="4">
        <f>IFERROR(VLOOKUP(AE171,'CRUCE RIESGOS'!$C$8:$D$40,2,FALSE),"")</f>
        <v/>
      </c>
      <c r="AG171" s="4" t="n">
        <v>11.8100000000002</v>
      </c>
      <c r="AH171" s="4">
        <f>IFERROR(VLOOKUP(AG171,'CRUCE RIESGOS'!$C$8:$D$40,2,FALSE),"")</f>
        <v/>
      </c>
      <c r="AI171" s="4" t="n">
        <v>12.8100000000002</v>
      </c>
      <c r="AJ171" s="4">
        <f>IFERROR(VLOOKUP(AI171,'CRUCE RIESGOS'!$C$8:$D$40,2,FALSE),"")</f>
        <v/>
      </c>
      <c r="AK171" s="4" t="n">
        <v>13.8100000000002</v>
      </c>
      <c r="AL171" s="4">
        <f>IFERROR(VLOOKUP(AK171,'CRUCE RIESGOS'!$C$8:$D$40,2,FALSE),"")</f>
        <v/>
      </c>
      <c r="AM171" s="4" t="n">
        <v>14.8100000000003</v>
      </c>
      <c r="AN171" s="4">
        <f>IFERROR(VLOOKUP(AM171,'CRUCE RIESGOS'!$C$8:$D$40,2,FALSE),"")</f>
        <v/>
      </c>
      <c r="AO171" s="4" t="n">
        <v>15.8100000000003</v>
      </c>
      <c r="AP171" s="4">
        <f>IFERROR(VLOOKUP(AO171,'CRUCE RIESGOS'!$C$8:$D$40,2,FALSE),"")</f>
        <v/>
      </c>
      <c r="AQ171" s="4" t="n">
        <v>16.8100000000003</v>
      </c>
      <c r="AR171" s="4">
        <f>IFERROR(VLOOKUP(AQ171,'CRUCE RIESGOS'!$C$8:$D$40,2,FALSE),"")</f>
        <v/>
      </c>
      <c r="AS171" s="4" t="n">
        <v>17.8100000000003</v>
      </c>
      <c r="AT171" s="4">
        <f>IFERROR(VLOOKUP(AS171,'CRUCE RIESGOS'!$C$8:$D$40,2,FALSE),"")</f>
        <v/>
      </c>
      <c r="AU171" s="4" t="n">
        <v>18.8100000000003</v>
      </c>
      <c r="AV171" s="4">
        <f>IFERROR(VLOOKUP(AU171,'CRUCE RIESGOS'!$C$8:$D$40,2,FALSE),"")</f>
        <v/>
      </c>
      <c r="AW171" s="4" t="n">
        <v>19.8100000000004</v>
      </c>
      <c r="AX171" s="4">
        <f>IFERROR(VLOOKUP(AW171,'CRUCE RIESGOS'!$C$8:$D$40,2,FALSE),"")</f>
        <v/>
      </c>
      <c r="AY171" s="4" t="n">
        <v>20.8100000000004</v>
      </c>
      <c r="AZ171" s="4">
        <f>IFERROR(VLOOKUP(AY171,'CRUCE RIESGOS'!$C$8:$D$40,2,FALSE),"")</f>
        <v/>
      </c>
      <c r="BA171" s="4" t="n">
        <v>21.8100000000004</v>
      </c>
      <c r="BB171" s="4">
        <f>IFERROR(VLOOKUP(BA171,'CRUCE RIESGOS'!$C$8:$D$40,2,FALSE),"")</f>
        <v/>
      </c>
      <c r="BC171" s="4" t="n">
        <v>22.8100000000004</v>
      </c>
      <c r="BD171" s="4">
        <f>IFERROR(VLOOKUP(BC171,'CRUCE RIESGOS'!$C$8:$D$40,2,FALSE),"")</f>
        <v/>
      </c>
      <c r="BE171" s="4" t="n">
        <v>23.8100000000004</v>
      </c>
      <c r="BF171" s="4">
        <f>IFERROR(VLOOKUP(BE171,'CRUCE RIESGOS'!$C$8:$D$40,2,FALSE),"")</f>
        <v/>
      </c>
      <c r="BG171" s="4" t="n">
        <v>24.8100000000005</v>
      </c>
      <c r="BH171" s="4">
        <f>IFERROR(VLOOKUP(BG171,'CRUCE RIESGOS'!$C$8:$D$40,2,FALSE),"")</f>
        <v/>
      </c>
      <c r="BI171" s="4" t="n">
        <v>25.8100000000005</v>
      </c>
      <c r="BJ171" s="4">
        <f>IFERROR(VLOOKUP(BI171,'CRUCE RIESGOS'!$C$8:$D$40,2,FALSE),"")</f>
        <v/>
      </c>
    </row>
    <row r="172">
      <c r="N172" s="4">
        <f>IF(N173&lt;&gt;""," -R","")</f>
        <v/>
      </c>
      <c r="P172" s="4">
        <f>IF(P173&lt;&gt;""," -R","")</f>
        <v/>
      </c>
      <c r="R172" s="4">
        <f>IF(R173&lt;&gt;""," -R","")</f>
        <v/>
      </c>
      <c r="T172" s="4">
        <f>IF(T173&lt;&gt;""," -R","")</f>
        <v/>
      </c>
      <c r="V172" s="4">
        <f>IF(V173&lt;&gt;""," -R","")</f>
        <v/>
      </c>
      <c r="X172" s="4">
        <f>IF(X173&lt;&gt;""," -R","")</f>
        <v/>
      </c>
      <c r="Z172" s="4">
        <f>IF(Z173&lt;&gt;""," -R","")</f>
        <v/>
      </c>
      <c r="AB172" s="4">
        <f>IF(AB173&lt;&gt;""," -R","")</f>
        <v/>
      </c>
      <c r="AD172" s="4">
        <f>IF(AD173&lt;&gt;""," -R","")</f>
        <v/>
      </c>
      <c r="AF172" s="4">
        <f>IF(AF173&lt;&gt;""," -R","")</f>
        <v/>
      </c>
      <c r="AH172" s="4">
        <f>IF(AH173&lt;&gt;""," -R","")</f>
        <v/>
      </c>
      <c r="AJ172" s="4">
        <f>IF(AJ173&lt;&gt;""," -R","")</f>
        <v/>
      </c>
      <c r="AL172" s="4">
        <f>IF(AL173&lt;&gt;""," -R","")</f>
        <v/>
      </c>
      <c r="AN172" s="4">
        <f>IF(AN173&lt;&gt;""," -R","")</f>
        <v/>
      </c>
      <c r="AP172" s="4">
        <f>IF(AP173&lt;&gt;""," -R","")</f>
        <v/>
      </c>
      <c r="AR172" s="4">
        <f>IF(AR173&lt;&gt;""," -R","")</f>
        <v/>
      </c>
      <c r="AT172" s="4">
        <f>IF(AT173&lt;&gt;""," -R","")</f>
        <v/>
      </c>
      <c r="AV172" s="4">
        <f>IF(AV173&lt;&gt;""," -R","")</f>
        <v/>
      </c>
      <c r="AX172" s="4">
        <f>IF(AX173&lt;&gt;""," -R","")</f>
        <v/>
      </c>
      <c r="AZ172" s="4">
        <f>IF(AZ173&lt;&gt;""," -R","")</f>
        <v/>
      </c>
      <c r="BB172" s="4">
        <f>IF(BB173&lt;&gt;""," -R","")</f>
        <v/>
      </c>
      <c r="BD172" s="4">
        <f>IF(BD173&lt;&gt;""," -R","")</f>
        <v/>
      </c>
      <c r="BF172" s="4">
        <f>IF(BF173&lt;&gt;""," -R","")</f>
        <v/>
      </c>
      <c r="BH172" s="4">
        <f>IF(BH173&lt;&gt;""," -R","")</f>
        <v/>
      </c>
      <c r="BJ172" s="4">
        <f>IF(BJ173&lt;&gt;""," -R","")</f>
        <v/>
      </c>
    </row>
    <row r="173">
      <c r="M173" s="4" t="n">
        <v>1.82</v>
      </c>
      <c r="N173" s="4">
        <f>IFERROR(VLOOKUP(M173,'CRUCE RIESGOS'!$C$8:$D$40,2,FALSE),"")</f>
        <v/>
      </c>
      <c r="O173" s="4" t="n">
        <v>2.82000000000002</v>
      </c>
      <c r="P173" s="4">
        <f>IFERROR(VLOOKUP(O173,'CRUCE RIESGOS'!$C$8:$D$40,2,FALSE),"")</f>
        <v/>
      </c>
      <c r="Q173" s="4" t="n">
        <v>3.82000000000004</v>
      </c>
      <c r="R173" s="4">
        <f>IFERROR(VLOOKUP(Q173,'CRUCE RIESGOS'!$C$8:$D$40,2,FALSE),"")</f>
        <v/>
      </c>
      <c r="S173" s="4" t="n">
        <v>4.82000000000006</v>
      </c>
      <c r="T173" s="4">
        <f>IFERROR(VLOOKUP(S173,'CRUCE RIESGOS'!$C$8:$D$40,2,FALSE),"")</f>
        <v/>
      </c>
      <c r="U173" s="4" t="n">
        <v>5.82000000000008</v>
      </c>
      <c r="V173" s="4">
        <f>IFERROR(VLOOKUP(U173,'CRUCE RIESGOS'!$C$8:$D$40,2,FALSE),"")</f>
        <v/>
      </c>
      <c r="W173" s="4" t="n">
        <v>6.8200000000001</v>
      </c>
      <c r="X173" s="4">
        <f>IFERROR(VLOOKUP(W173,'CRUCE RIESGOS'!$C$8:$D$40,2,FALSE),"")</f>
        <v/>
      </c>
      <c r="Y173" s="4" t="n">
        <v>7.82000000000012</v>
      </c>
      <c r="Z173" s="4">
        <f>IFERROR(VLOOKUP(Y173,'CRUCE RIESGOS'!$C$8:$D$40,2,FALSE),"")</f>
        <v/>
      </c>
      <c r="AA173" s="4" t="n">
        <v>8.820000000000141</v>
      </c>
      <c r="AB173" s="4">
        <f>IFERROR(VLOOKUP(AA173,'CRUCE RIESGOS'!$C$8:$D$40,2,FALSE),"")</f>
        <v/>
      </c>
      <c r="AC173" s="4" t="n">
        <v>9.82000000000016</v>
      </c>
      <c r="AD173" s="4">
        <f>IFERROR(VLOOKUP(AC173,'CRUCE RIESGOS'!$C$8:$D$40,2,FALSE),"")</f>
        <v/>
      </c>
      <c r="AE173" s="4" t="n">
        <v>10.8200000000002</v>
      </c>
      <c r="AF173" s="4">
        <f>IFERROR(VLOOKUP(AE173,'CRUCE RIESGOS'!$C$8:$D$40,2,FALSE),"")</f>
        <v/>
      </c>
      <c r="AG173" s="4" t="n">
        <v>11.8200000000002</v>
      </c>
      <c r="AH173" s="4">
        <f>IFERROR(VLOOKUP(AG173,'CRUCE RIESGOS'!$C$8:$D$40,2,FALSE),"")</f>
        <v/>
      </c>
      <c r="AI173" s="4" t="n">
        <v>12.8200000000002</v>
      </c>
      <c r="AJ173" s="4">
        <f>IFERROR(VLOOKUP(AI173,'CRUCE RIESGOS'!$C$8:$D$40,2,FALSE),"")</f>
        <v/>
      </c>
      <c r="AK173" s="4" t="n">
        <v>13.8200000000002</v>
      </c>
      <c r="AL173" s="4">
        <f>IFERROR(VLOOKUP(AK173,'CRUCE RIESGOS'!$C$8:$D$40,2,FALSE),"")</f>
        <v/>
      </c>
      <c r="AM173" s="4" t="n">
        <v>14.8200000000003</v>
      </c>
      <c r="AN173" s="4">
        <f>IFERROR(VLOOKUP(AM173,'CRUCE RIESGOS'!$C$8:$D$40,2,FALSE),"")</f>
        <v/>
      </c>
      <c r="AO173" s="4" t="n">
        <v>15.8200000000003</v>
      </c>
      <c r="AP173" s="4">
        <f>IFERROR(VLOOKUP(AO173,'CRUCE RIESGOS'!$C$8:$D$40,2,FALSE),"")</f>
        <v/>
      </c>
      <c r="AQ173" s="4" t="n">
        <v>16.8200000000003</v>
      </c>
      <c r="AR173" s="4">
        <f>IFERROR(VLOOKUP(AQ173,'CRUCE RIESGOS'!$C$8:$D$40,2,FALSE),"")</f>
        <v/>
      </c>
      <c r="AS173" s="4" t="n">
        <v>17.8200000000003</v>
      </c>
      <c r="AT173" s="4">
        <f>IFERROR(VLOOKUP(AS173,'CRUCE RIESGOS'!$C$8:$D$40,2,FALSE),"")</f>
        <v/>
      </c>
      <c r="AU173" s="4" t="n">
        <v>18.8200000000003</v>
      </c>
      <c r="AV173" s="4">
        <f>IFERROR(VLOOKUP(AU173,'CRUCE RIESGOS'!$C$8:$D$40,2,FALSE),"")</f>
        <v/>
      </c>
      <c r="AW173" s="4" t="n">
        <v>19.8200000000004</v>
      </c>
      <c r="AX173" s="4">
        <f>IFERROR(VLOOKUP(AW173,'CRUCE RIESGOS'!$C$8:$D$40,2,FALSE),"")</f>
        <v/>
      </c>
      <c r="AY173" s="4" t="n">
        <v>20.8200000000004</v>
      </c>
      <c r="AZ173" s="4">
        <f>IFERROR(VLOOKUP(AY173,'CRUCE RIESGOS'!$C$8:$D$40,2,FALSE),"")</f>
        <v/>
      </c>
      <c r="BA173" s="4" t="n">
        <v>21.8200000000004</v>
      </c>
      <c r="BB173" s="4">
        <f>IFERROR(VLOOKUP(BA173,'CRUCE RIESGOS'!$C$8:$D$40,2,FALSE),"")</f>
        <v/>
      </c>
      <c r="BC173" s="4" t="n">
        <v>22.8200000000004</v>
      </c>
      <c r="BD173" s="4">
        <f>IFERROR(VLOOKUP(BC173,'CRUCE RIESGOS'!$C$8:$D$40,2,FALSE),"")</f>
        <v/>
      </c>
      <c r="BE173" s="4" t="n">
        <v>23.8200000000004</v>
      </c>
      <c r="BF173" s="4">
        <f>IFERROR(VLOOKUP(BE173,'CRUCE RIESGOS'!$C$8:$D$40,2,FALSE),"")</f>
        <v/>
      </c>
      <c r="BG173" s="4" t="n">
        <v>24.8200000000005</v>
      </c>
      <c r="BH173" s="4">
        <f>IFERROR(VLOOKUP(BG173,'CRUCE RIESGOS'!$C$8:$D$40,2,FALSE),"")</f>
        <v/>
      </c>
      <c r="BI173" s="4" t="n">
        <v>25.8200000000005</v>
      </c>
      <c r="BJ173" s="4">
        <f>IFERROR(VLOOKUP(BI173,'CRUCE RIESGOS'!$C$8:$D$40,2,FALSE),"")</f>
        <v/>
      </c>
    </row>
    <row r="174">
      <c r="N174" s="4">
        <f>IF(N175&lt;&gt;""," -R","")</f>
        <v/>
      </c>
      <c r="P174" s="4">
        <f>IF(P175&lt;&gt;""," -R","")</f>
        <v/>
      </c>
      <c r="R174" s="4">
        <f>IF(R175&lt;&gt;""," -R","")</f>
        <v/>
      </c>
      <c r="T174" s="4">
        <f>IF(T175&lt;&gt;""," -R","")</f>
        <v/>
      </c>
      <c r="V174" s="4">
        <f>IF(V175&lt;&gt;""," -R","")</f>
        <v/>
      </c>
      <c r="X174" s="4">
        <f>IF(X175&lt;&gt;""," -R","")</f>
        <v/>
      </c>
      <c r="Z174" s="4">
        <f>IF(Z175&lt;&gt;""," -R","")</f>
        <v/>
      </c>
      <c r="AB174" s="4">
        <f>IF(AB175&lt;&gt;""," -R","")</f>
        <v/>
      </c>
      <c r="AD174" s="4">
        <f>IF(AD175&lt;&gt;""," -R","")</f>
        <v/>
      </c>
      <c r="AF174" s="4">
        <f>IF(AF175&lt;&gt;""," -R","")</f>
        <v/>
      </c>
      <c r="AH174" s="4">
        <f>IF(AH175&lt;&gt;""," -R","")</f>
        <v/>
      </c>
      <c r="AJ174" s="4">
        <f>IF(AJ175&lt;&gt;""," -R","")</f>
        <v/>
      </c>
      <c r="AL174" s="4">
        <f>IF(AL175&lt;&gt;""," -R","")</f>
        <v/>
      </c>
      <c r="AN174" s="4">
        <f>IF(AN175&lt;&gt;""," -R","")</f>
        <v/>
      </c>
      <c r="AP174" s="4">
        <f>IF(AP175&lt;&gt;""," -R","")</f>
        <v/>
      </c>
      <c r="AR174" s="4">
        <f>IF(AR175&lt;&gt;""," -R","")</f>
        <v/>
      </c>
      <c r="AT174" s="4">
        <f>IF(AT175&lt;&gt;""," -R","")</f>
        <v/>
      </c>
      <c r="AV174" s="4">
        <f>IF(AV175&lt;&gt;""," -R","")</f>
        <v/>
      </c>
      <c r="AX174" s="4">
        <f>IF(AX175&lt;&gt;""," -R","")</f>
        <v/>
      </c>
      <c r="AZ174" s="4">
        <f>IF(AZ175&lt;&gt;""," -R","")</f>
        <v/>
      </c>
      <c r="BB174" s="4">
        <f>IF(BB175&lt;&gt;""," -R","")</f>
        <v/>
      </c>
      <c r="BD174" s="4">
        <f>IF(BD175&lt;&gt;""," -R","")</f>
        <v/>
      </c>
      <c r="BF174" s="4">
        <f>IF(BF175&lt;&gt;""," -R","")</f>
        <v/>
      </c>
      <c r="BH174" s="4">
        <f>IF(BH175&lt;&gt;""," -R","")</f>
        <v/>
      </c>
      <c r="BJ174" s="4">
        <f>IF(BJ175&lt;&gt;""," -R","")</f>
        <v/>
      </c>
    </row>
    <row r="175">
      <c r="M175" s="4" t="n">
        <v>1.83</v>
      </c>
      <c r="N175" s="4">
        <f>IFERROR(VLOOKUP(M175,'CRUCE RIESGOS'!$C$8:$D$40,2,FALSE),"")</f>
        <v/>
      </c>
      <c r="O175" s="4" t="n">
        <v>2.83000000000002</v>
      </c>
      <c r="P175" s="4">
        <f>IFERROR(VLOOKUP(O175,'CRUCE RIESGOS'!$C$8:$D$40,2,FALSE),"")</f>
        <v/>
      </c>
      <c r="Q175" s="4" t="n">
        <v>3.83000000000004</v>
      </c>
      <c r="R175" s="4">
        <f>IFERROR(VLOOKUP(Q175,'CRUCE RIESGOS'!$C$8:$D$40,2,FALSE),"")</f>
        <v/>
      </c>
      <c r="S175" s="4" t="n">
        <v>4.83000000000006</v>
      </c>
      <c r="T175" s="4">
        <f>IFERROR(VLOOKUP(S175,'CRUCE RIESGOS'!$C$8:$D$40,2,FALSE),"")</f>
        <v/>
      </c>
      <c r="U175" s="4" t="n">
        <v>5.83000000000008</v>
      </c>
      <c r="V175" s="4">
        <f>IFERROR(VLOOKUP(U175,'CRUCE RIESGOS'!$C$8:$D$40,2,FALSE),"")</f>
        <v/>
      </c>
      <c r="W175" s="4" t="n">
        <v>6.8300000000001</v>
      </c>
      <c r="X175" s="4">
        <f>IFERROR(VLOOKUP(W175,'CRUCE RIESGOS'!$C$8:$D$40,2,FALSE),"")</f>
        <v/>
      </c>
      <c r="Y175" s="4" t="n">
        <v>7.83000000000012</v>
      </c>
      <c r="Z175" s="4">
        <f>IFERROR(VLOOKUP(Y175,'CRUCE RIESGOS'!$C$8:$D$40,2,FALSE),"")</f>
        <v/>
      </c>
      <c r="AA175" s="4" t="n">
        <v>8.83000000000014</v>
      </c>
      <c r="AB175" s="4">
        <f>IFERROR(VLOOKUP(AA175,'CRUCE RIESGOS'!$C$8:$D$40,2,FALSE),"")</f>
        <v/>
      </c>
      <c r="AC175" s="4" t="n">
        <v>9.83000000000016</v>
      </c>
      <c r="AD175" s="4">
        <f>IFERROR(VLOOKUP(AC175,'CRUCE RIESGOS'!$C$8:$D$40,2,FALSE),"")</f>
        <v/>
      </c>
      <c r="AE175" s="4" t="n">
        <v>10.8300000000002</v>
      </c>
      <c r="AF175" s="4">
        <f>IFERROR(VLOOKUP(AE175,'CRUCE RIESGOS'!$C$8:$D$40,2,FALSE),"")</f>
        <v/>
      </c>
      <c r="AG175" s="4" t="n">
        <v>11.8300000000002</v>
      </c>
      <c r="AH175" s="4">
        <f>IFERROR(VLOOKUP(AG175,'CRUCE RIESGOS'!$C$8:$D$40,2,FALSE),"")</f>
        <v/>
      </c>
      <c r="AI175" s="4" t="n">
        <v>12.8300000000002</v>
      </c>
      <c r="AJ175" s="4">
        <f>IFERROR(VLOOKUP(AI175,'CRUCE RIESGOS'!$C$8:$D$40,2,FALSE),"")</f>
        <v/>
      </c>
      <c r="AK175" s="4" t="n">
        <v>13.8300000000002</v>
      </c>
      <c r="AL175" s="4">
        <f>IFERROR(VLOOKUP(AK175,'CRUCE RIESGOS'!$C$8:$D$40,2,FALSE),"")</f>
        <v/>
      </c>
      <c r="AM175" s="4" t="n">
        <v>14.8300000000003</v>
      </c>
      <c r="AN175" s="4">
        <f>IFERROR(VLOOKUP(AM175,'CRUCE RIESGOS'!$C$8:$D$40,2,FALSE),"")</f>
        <v/>
      </c>
      <c r="AO175" s="4" t="n">
        <v>15.8300000000003</v>
      </c>
      <c r="AP175" s="4">
        <f>IFERROR(VLOOKUP(AO175,'CRUCE RIESGOS'!$C$8:$D$40,2,FALSE),"")</f>
        <v/>
      </c>
      <c r="AQ175" s="4" t="n">
        <v>16.8300000000003</v>
      </c>
      <c r="AR175" s="4">
        <f>IFERROR(VLOOKUP(AQ175,'CRUCE RIESGOS'!$C$8:$D$40,2,FALSE),"")</f>
        <v/>
      </c>
      <c r="AS175" s="4" t="n">
        <v>17.8300000000003</v>
      </c>
      <c r="AT175" s="4">
        <f>IFERROR(VLOOKUP(AS175,'CRUCE RIESGOS'!$C$8:$D$40,2,FALSE),"")</f>
        <v/>
      </c>
      <c r="AU175" s="4" t="n">
        <v>18.8300000000003</v>
      </c>
      <c r="AV175" s="4">
        <f>IFERROR(VLOOKUP(AU175,'CRUCE RIESGOS'!$C$8:$D$40,2,FALSE),"")</f>
        <v/>
      </c>
      <c r="AW175" s="4" t="n">
        <v>19.8300000000004</v>
      </c>
      <c r="AX175" s="4">
        <f>IFERROR(VLOOKUP(AW175,'CRUCE RIESGOS'!$C$8:$D$40,2,FALSE),"")</f>
        <v/>
      </c>
      <c r="AY175" s="4" t="n">
        <v>20.8300000000004</v>
      </c>
      <c r="AZ175" s="4">
        <f>IFERROR(VLOOKUP(AY175,'CRUCE RIESGOS'!$C$8:$D$40,2,FALSE),"")</f>
        <v/>
      </c>
      <c r="BA175" s="4" t="n">
        <v>21.8300000000004</v>
      </c>
      <c r="BB175" s="4">
        <f>IFERROR(VLOOKUP(BA175,'CRUCE RIESGOS'!$C$8:$D$40,2,FALSE),"")</f>
        <v/>
      </c>
      <c r="BC175" s="4" t="n">
        <v>22.8300000000004</v>
      </c>
      <c r="BD175" s="4">
        <f>IFERROR(VLOOKUP(BC175,'CRUCE RIESGOS'!$C$8:$D$40,2,FALSE),"")</f>
        <v/>
      </c>
      <c r="BE175" s="4" t="n">
        <v>23.8300000000004</v>
      </c>
      <c r="BF175" s="4">
        <f>IFERROR(VLOOKUP(BE175,'CRUCE RIESGOS'!$C$8:$D$40,2,FALSE),"")</f>
        <v/>
      </c>
      <c r="BG175" s="4" t="n">
        <v>24.8300000000005</v>
      </c>
      <c r="BH175" s="4">
        <f>IFERROR(VLOOKUP(BG175,'CRUCE RIESGOS'!$C$8:$D$40,2,FALSE),"")</f>
        <v/>
      </c>
      <c r="BI175" s="4" t="n">
        <v>25.8300000000005</v>
      </c>
      <c r="BJ175" s="4">
        <f>IFERROR(VLOOKUP(BI175,'CRUCE RIESGOS'!$C$8:$D$40,2,FALSE),"")</f>
        <v/>
      </c>
    </row>
    <row r="176">
      <c r="N176" s="4">
        <f>IF(N177&lt;&gt;""," -R","")</f>
        <v/>
      </c>
      <c r="P176" s="4">
        <f>IF(P177&lt;&gt;""," -R","")</f>
        <v/>
      </c>
      <c r="R176" s="4">
        <f>IF(R177&lt;&gt;""," -R","")</f>
        <v/>
      </c>
      <c r="T176" s="4">
        <f>IF(T177&lt;&gt;""," -R","")</f>
        <v/>
      </c>
      <c r="V176" s="4">
        <f>IF(V177&lt;&gt;""," -R","")</f>
        <v/>
      </c>
      <c r="X176" s="4">
        <f>IF(X177&lt;&gt;""," -R","")</f>
        <v/>
      </c>
      <c r="Z176" s="4">
        <f>IF(Z177&lt;&gt;""," -R","")</f>
        <v/>
      </c>
      <c r="AB176" s="4">
        <f>IF(AB177&lt;&gt;""," -R","")</f>
        <v/>
      </c>
      <c r="AD176" s="4">
        <f>IF(AD177&lt;&gt;""," -R","")</f>
        <v/>
      </c>
      <c r="AF176" s="4">
        <f>IF(AF177&lt;&gt;""," -R","")</f>
        <v/>
      </c>
      <c r="AH176" s="4">
        <f>IF(AH177&lt;&gt;""," -R","")</f>
        <v/>
      </c>
      <c r="AJ176" s="4">
        <f>IF(AJ177&lt;&gt;""," -R","")</f>
        <v/>
      </c>
      <c r="AL176" s="4">
        <f>IF(AL177&lt;&gt;""," -R","")</f>
        <v/>
      </c>
      <c r="AN176" s="4">
        <f>IF(AN177&lt;&gt;""," -R","")</f>
        <v/>
      </c>
      <c r="AP176" s="4">
        <f>IF(AP177&lt;&gt;""," -R","")</f>
        <v/>
      </c>
      <c r="AR176" s="4">
        <f>IF(AR177&lt;&gt;""," -R","")</f>
        <v/>
      </c>
      <c r="AT176" s="4">
        <f>IF(AT177&lt;&gt;""," -R","")</f>
        <v/>
      </c>
      <c r="AV176" s="4">
        <f>IF(AV177&lt;&gt;""," -R","")</f>
        <v/>
      </c>
      <c r="AX176" s="4">
        <f>IF(AX177&lt;&gt;""," -R","")</f>
        <v/>
      </c>
      <c r="AZ176" s="4">
        <f>IF(AZ177&lt;&gt;""," -R","")</f>
        <v/>
      </c>
      <c r="BB176" s="4">
        <f>IF(BB177&lt;&gt;""," -R","")</f>
        <v/>
      </c>
      <c r="BD176" s="4">
        <f>IF(BD177&lt;&gt;""," -R","")</f>
        <v/>
      </c>
      <c r="BF176" s="4">
        <f>IF(BF177&lt;&gt;""," -R","")</f>
        <v/>
      </c>
      <c r="BH176" s="4">
        <f>IF(BH177&lt;&gt;""," -R","")</f>
        <v/>
      </c>
      <c r="BJ176" s="4">
        <f>IF(BJ177&lt;&gt;""," -R","")</f>
        <v/>
      </c>
    </row>
    <row r="177">
      <c r="M177" s="4" t="n">
        <v>1.84</v>
      </c>
      <c r="N177" s="4">
        <f>IFERROR(VLOOKUP(M177,'CRUCE RIESGOS'!$C$8:$D$40,2,FALSE),"")</f>
        <v/>
      </c>
      <c r="O177" s="4" t="n">
        <v>2.84000000000002</v>
      </c>
      <c r="P177" s="4">
        <f>IFERROR(VLOOKUP(O177,'CRUCE RIESGOS'!$C$8:$D$40,2,FALSE),"")</f>
        <v/>
      </c>
      <c r="Q177" s="4" t="n">
        <v>3.84000000000004</v>
      </c>
      <c r="R177" s="4">
        <f>IFERROR(VLOOKUP(Q177,'CRUCE RIESGOS'!$C$8:$D$40,2,FALSE),"")</f>
        <v/>
      </c>
      <c r="S177" s="4" t="n">
        <v>4.84000000000006</v>
      </c>
      <c r="T177" s="4">
        <f>IFERROR(VLOOKUP(S177,'CRUCE RIESGOS'!$C$8:$D$40,2,FALSE),"")</f>
        <v/>
      </c>
      <c r="U177" s="4" t="n">
        <v>5.84000000000008</v>
      </c>
      <c r="V177" s="4">
        <f>IFERROR(VLOOKUP(U177,'CRUCE RIESGOS'!$C$8:$D$40,2,FALSE),"")</f>
        <v/>
      </c>
      <c r="W177" s="4" t="n">
        <v>6.8400000000001</v>
      </c>
      <c r="X177" s="4">
        <f>IFERROR(VLOOKUP(W177,'CRUCE RIESGOS'!$C$8:$D$40,2,FALSE),"")</f>
        <v/>
      </c>
      <c r="Y177" s="4" t="n">
        <v>7.84000000000012</v>
      </c>
      <c r="Z177" s="4">
        <f>IFERROR(VLOOKUP(Y177,'CRUCE RIESGOS'!$C$8:$D$40,2,FALSE),"")</f>
        <v/>
      </c>
      <c r="AA177" s="4" t="n">
        <v>8.84000000000014</v>
      </c>
      <c r="AB177" s="4">
        <f>IFERROR(VLOOKUP(AA177,'CRUCE RIESGOS'!$C$8:$D$40,2,FALSE),"")</f>
        <v/>
      </c>
      <c r="AC177" s="4" t="n">
        <v>9.84000000000016</v>
      </c>
      <c r="AD177" s="4">
        <f>IFERROR(VLOOKUP(AC177,'CRUCE RIESGOS'!$C$8:$D$40,2,FALSE),"")</f>
        <v/>
      </c>
      <c r="AE177" s="4" t="n">
        <v>10.8400000000002</v>
      </c>
      <c r="AF177" s="4">
        <f>IFERROR(VLOOKUP(AE177,'CRUCE RIESGOS'!$C$8:$D$40,2,FALSE),"")</f>
        <v/>
      </c>
      <c r="AG177" s="4" t="n">
        <v>11.8400000000002</v>
      </c>
      <c r="AH177" s="4">
        <f>IFERROR(VLOOKUP(AG177,'CRUCE RIESGOS'!$C$8:$D$40,2,FALSE),"")</f>
        <v/>
      </c>
      <c r="AI177" s="4" t="n">
        <v>12.8400000000002</v>
      </c>
      <c r="AJ177" s="4">
        <f>IFERROR(VLOOKUP(AI177,'CRUCE RIESGOS'!$C$8:$D$40,2,FALSE),"")</f>
        <v/>
      </c>
      <c r="AK177" s="4" t="n">
        <v>13.8400000000002</v>
      </c>
      <c r="AL177" s="4">
        <f>IFERROR(VLOOKUP(AK177,'CRUCE RIESGOS'!$C$8:$D$40,2,FALSE),"")</f>
        <v/>
      </c>
      <c r="AM177" s="4" t="n">
        <v>14.8400000000003</v>
      </c>
      <c r="AN177" s="4">
        <f>IFERROR(VLOOKUP(AM177,'CRUCE RIESGOS'!$C$8:$D$40,2,FALSE),"")</f>
        <v/>
      </c>
      <c r="AO177" s="4" t="n">
        <v>15.8400000000003</v>
      </c>
      <c r="AP177" s="4">
        <f>IFERROR(VLOOKUP(AO177,'CRUCE RIESGOS'!$C$8:$D$40,2,FALSE),"")</f>
        <v/>
      </c>
      <c r="AQ177" s="4" t="n">
        <v>16.8400000000003</v>
      </c>
      <c r="AR177" s="4">
        <f>IFERROR(VLOOKUP(AQ177,'CRUCE RIESGOS'!$C$8:$D$40,2,FALSE),"")</f>
        <v/>
      </c>
      <c r="AS177" s="4" t="n">
        <v>17.8400000000003</v>
      </c>
      <c r="AT177" s="4">
        <f>IFERROR(VLOOKUP(AS177,'CRUCE RIESGOS'!$C$8:$D$40,2,FALSE),"")</f>
        <v/>
      </c>
      <c r="AU177" s="4" t="n">
        <v>18.8400000000003</v>
      </c>
      <c r="AV177" s="4">
        <f>IFERROR(VLOOKUP(AU177,'CRUCE RIESGOS'!$C$8:$D$40,2,FALSE),"")</f>
        <v/>
      </c>
      <c r="AW177" s="4" t="n">
        <v>19.8400000000004</v>
      </c>
      <c r="AX177" s="4">
        <f>IFERROR(VLOOKUP(AW177,'CRUCE RIESGOS'!$C$8:$D$40,2,FALSE),"")</f>
        <v/>
      </c>
      <c r="AY177" s="4" t="n">
        <v>20.8400000000004</v>
      </c>
      <c r="AZ177" s="4">
        <f>IFERROR(VLOOKUP(AY177,'CRUCE RIESGOS'!$C$8:$D$40,2,FALSE),"")</f>
        <v/>
      </c>
      <c r="BA177" s="4" t="n">
        <v>21.8400000000004</v>
      </c>
      <c r="BB177" s="4">
        <f>IFERROR(VLOOKUP(BA177,'CRUCE RIESGOS'!$C$8:$D$40,2,FALSE),"")</f>
        <v/>
      </c>
      <c r="BC177" s="4" t="n">
        <v>22.8400000000004</v>
      </c>
      <c r="BD177" s="4">
        <f>IFERROR(VLOOKUP(BC177,'CRUCE RIESGOS'!$C$8:$D$40,2,FALSE),"")</f>
        <v/>
      </c>
      <c r="BE177" s="4" t="n">
        <v>23.8400000000004</v>
      </c>
      <c r="BF177" s="4">
        <f>IFERROR(VLOOKUP(BE177,'CRUCE RIESGOS'!$C$8:$D$40,2,FALSE),"")</f>
        <v/>
      </c>
      <c r="BG177" s="4" t="n">
        <v>24.8400000000005</v>
      </c>
      <c r="BH177" s="4">
        <f>IFERROR(VLOOKUP(BG177,'CRUCE RIESGOS'!$C$8:$D$40,2,FALSE),"")</f>
        <v/>
      </c>
      <c r="BI177" s="4" t="n">
        <v>25.8400000000005</v>
      </c>
      <c r="BJ177" s="4">
        <f>IFERROR(VLOOKUP(BI177,'CRUCE RIESGOS'!$C$8:$D$40,2,FALSE),"")</f>
        <v/>
      </c>
    </row>
    <row r="178">
      <c r="N178" s="4">
        <f>IF(N179&lt;&gt;""," -R","")</f>
        <v/>
      </c>
      <c r="P178" s="4">
        <f>IF(P179&lt;&gt;""," -R","")</f>
        <v/>
      </c>
      <c r="R178" s="4">
        <f>IF(R179&lt;&gt;""," -R","")</f>
        <v/>
      </c>
      <c r="T178" s="4">
        <f>IF(T179&lt;&gt;""," -R","")</f>
        <v/>
      </c>
      <c r="V178" s="4">
        <f>IF(V179&lt;&gt;""," -R","")</f>
        <v/>
      </c>
      <c r="X178" s="4">
        <f>IF(X179&lt;&gt;""," -R","")</f>
        <v/>
      </c>
      <c r="Z178" s="4">
        <f>IF(Z179&lt;&gt;""," -R","")</f>
        <v/>
      </c>
      <c r="AB178" s="4">
        <f>IF(AB179&lt;&gt;""," -R","")</f>
        <v/>
      </c>
      <c r="AD178" s="4">
        <f>IF(AD179&lt;&gt;""," -R","")</f>
        <v/>
      </c>
      <c r="AF178" s="4">
        <f>IF(AF179&lt;&gt;""," -R","")</f>
        <v/>
      </c>
      <c r="AH178" s="4">
        <f>IF(AH179&lt;&gt;""," -R","")</f>
        <v/>
      </c>
      <c r="AJ178" s="4">
        <f>IF(AJ179&lt;&gt;""," -R","")</f>
        <v/>
      </c>
      <c r="AL178" s="4">
        <f>IF(AL179&lt;&gt;""," -R","")</f>
        <v/>
      </c>
      <c r="AN178" s="4">
        <f>IF(AN179&lt;&gt;""," -R","")</f>
        <v/>
      </c>
      <c r="AP178" s="4">
        <f>IF(AP179&lt;&gt;""," -R","")</f>
        <v/>
      </c>
      <c r="AR178" s="4">
        <f>IF(AR179&lt;&gt;""," -R","")</f>
        <v/>
      </c>
      <c r="AT178" s="4">
        <f>IF(AT179&lt;&gt;""," -R","")</f>
        <v/>
      </c>
      <c r="AV178" s="4">
        <f>IF(AV179&lt;&gt;""," -R","")</f>
        <v/>
      </c>
      <c r="AX178" s="4">
        <f>IF(AX179&lt;&gt;""," -R","")</f>
        <v/>
      </c>
      <c r="AZ178" s="4">
        <f>IF(AZ179&lt;&gt;""," -R","")</f>
        <v/>
      </c>
      <c r="BB178" s="4">
        <f>IF(BB179&lt;&gt;""," -R","")</f>
        <v/>
      </c>
      <c r="BD178" s="4">
        <f>IF(BD179&lt;&gt;""," -R","")</f>
        <v/>
      </c>
      <c r="BF178" s="4">
        <f>IF(BF179&lt;&gt;""," -R","")</f>
        <v/>
      </c>
      <c r="BH178" s="4">
        <f>IF(BH179&lt;&gt;""," -R","")</f>
        <v/>
      </c>
      <c r="BJ178" s="4">
        <f>IF(BJ179&lt;&gt;""," -R","")</f>
        <v/>
      </c>
    </row>
    <row r="179">
      <c r="M179" s="4" t="n">
        <v>1.85</v>
      </c>
      <c r="N179" s="4">
        <f>IFERROR(VLOOKUP(M179,'CRUCE RIESGOS'!$C$8:$D$40,2,FALSE),"")</f>
        <v/>
      </c>
      <c r="O179" s="4" t="n">
        <v>2.85000000000002</v>
      </c>
      <c r="P179" s="4">
        <f>IFERROR(VLOOKUP(O179,'CRUCE RIESGOS'!$C$8:$D$40,2,FALSE),"")</f>
        <v/>
      </c>
      <c r="Q179" s="4" t="n">
        <v>3.85000000000004</v>
      </c>
      <c r="R179" s="4">
        <f>IFERROR(VLOOKUP(Q179,'CRUCE RIESGOS'!$C$8:$D$40,2,FALSE),"")</f>
        <v/>
      </c>
      <c r="S179" s="4" t="n">
        <v>4.85000000000006</v>
      </c>
      <c r="T179" s="4">
        <f>IFERROR(VLOOKUP(S179,'CRUCE RIESGOS'!$C$8:$D$40,2,FALSE),"")</f>
        <v/>
      </c>
      <c r="U179" s="4" t="n">
        <v>5.85000000000008</v>
      </c>
      <c r="V179" s="4">
        <f>IFERROR(VLOOKUP(U179,'CRUCE RIESGOS'!$C$8:$D$40,2,FALSE),"")</f>
        <v/>
      </c>
      <c r="W179" s="4" t="n">
        <v>6.8500000000001</v>
      </c>
      <c r="X179" s="4">
        <f>IFERROR(VLOOKUP(W179,'CRUCE RIESGOS'!$C$8:$D$40,2,FALSE),"")</f>
        <v/>
      </c>
      <c r="Y179" s="4" t="n">
        <v>7.85000000000012</v>
      </c>
      <c r="Z179" s="4">
        <f>IFERROR(VLOOKUP(Y179,'CRUCE RIESGOS'!$C$8:$D$40,2,FALSE),"")</f>
        <v/>
      </c>
      <c r="AA179" s="4" t="n">
        <v>8.85000000000014</v>
      </c>
      <c r="AB179" s="4">
        <f>IFERROR(VLOOKUP(AA179,'CRUCE RIESGOS'!$C$8:$D$40,2,FALSE),"")</f>
        <v/>
      </c>
      <c r="AC179" s="4" t="n">
        <v>9.85000000000016</v>
      </c>
      <c r="AD179" s="4">
        <f>IFERROR(VLOOKUP(AC179,'CRUCE RIESGOS'!$C$8:$D$40,2,FALSE),"")</f>
        <v/>
      </c>
      <c r="AE179" s="4" t="n">
        <v>10.8500000000002</v>
      </c>
      <c r="AF179" s="4">
        <f>IFERROR(VLOOKUP(AE179,'CRUCE RIESGOS'!$C$8:$D$40,2,FALSE),"")</f>
        <v/>
      </c>
      <c r="AG179" s="4" t="n">
        <v>11.8500000000002</v>
      </c>
      <c r="AH179" s="4">
        <f>IFERROR(VLOOKUP(AG179,'CRUCE RIESGOS'!$C$8:$D$40,2,FALSE),"")</f>
        <v/>
      </c>
      <c r="AI179" s="4" t="n">
        <v>12.8500000000002</v>
      </c>
      <c r="AJ179" s="4">
        <f>IFERROR(VLOOKUP(AI179,'CRUCE RIESGOS'!$C$8:$D$40,2,FALSE),"")</f>
        <v/>
      </c>
      <c r="AK179" s="4" t="n">
        <v>13.8500000000002</v>
      </c>
      <c r="AL179" s="4">
        <f>IFERROR(VLOOKUP(AK179,'CRUCE RIESGOS'!$C$8:$D$40,2,FALSE),"")</f>
        <v/>
      </c>
      <c r="AM179" s="4" t="n">
        <v>14.8500000000003</v>
      </c>
      <c r="AN179" s="4">
        <f>IFERROR(VLOOKUP(AM179,'CRUCE RIESGOS'!$C$8:$D$40,2,FALSE),"")</f>
        <v/>
      </c>
      <c r="AO179" s="4" t="n">
        <v>15.8500000000003</v>
      </c>
      <c r="AP179" s="4">
        <f>IFERROR(VLOOKUP(AO179,'CRUCE RIESGOS'!$C$8:$D$40,2,FALSE),"")</f>
        <v/>
      </c>
      <c r="AQ179" s="4" t="n">
        <v>16.8500000000003</v>
      </c>
      <c r="AR179" s="4">
        <f>IFERROR(VLOOKUP(AQ179,'CRUCE RIESGOS'!$C$8:$D$40,2,FALSE),"")</f>
        <v/>
      </c>
      <c r="AS179" s="4" t="n">
        <v>17.8500000000003</v>
      </c>
      <c r="AT179" s="4">
        <f>IFERROR(VLOOKUP(AS179,'CRUCE RIESGOS'!$C$8:$D$40,2,FALSE),"")</f>
        <v/>
      </c>
      <c r="AU179" s="4" t="n">
        <v>18.8500000000003</v>
      </c>
      <c r="AV179" s="4">
        <f>IFERROR(VLOOKUP(AU179,'CRUCE RIESGOS'!$C$8:$D$40,2,FALSE),"")</f>
        <v/>
      </c>
      <c r="AW179" s="4" t="n">
        <v>19.8500000000004</v>
      </c>
      <c r="AX179" s="4">
        <f>IFERROR(VLOOKUP(AW179,'CRUCE RIESGOS'!$C$8:$D$40,2,FALSE),"")</f>
        <v/>
      </c>
      <c r="AY179" s="4" t="n">
        <v>20.8500000000004</v>
      </c>
      <c r="AZ179" s="4">
        <f>IFERROR(VLOOKUP(AY179,'CRUCE RIESGOS'!$C$8:$D$40,2,FALSE),"")</f>
        <v/>
      </c>
      <c r="BA179" s="4" t="n">
        <v>21.8500000000004</v>
      </c>
      <c r="BB179" s="4">
        <f>IFERROR(VLOOKUP(BA179,'CRUCE RIESGOS'!$C$8:$D$40,2,FALSE),"")</f>
        <v/>
      </c>
      <c r="BC179" s="4" t="n">
        <v>22.8500000000004</v>
      </c>
      <c r="BD179" s="4">
        <f>IFERROR(VLOOKUP(BC179,'CRUCE RIESGOS'!$C$8:$D$40,2,FALSE),"")</f>
        <v/>
      </c>
      <c r="BE179" s="4" t="n">
        <v>23.8500000000004</v>
      </c>
      <c r="BF179" s="4">
        <f>IFERROR(VLOOKUP(BE179,'CRUCE RIESGOS'!$C$8:$D$40,2,FALSE),"")</f>
        <v/>
      </c>
      <c r="BG179" s="4" t="n">
        <v>24.8500000000005</v>
      </c>
      <c r="BH179" s="4">
        <f>IFERROR(VLOOKUP(BG179,'CRUCE RIESGOS'!$C$8:$D$40,2,FALSE),"")</f>
        <v/>
      </c>
      <c r="BI179" s="4" t="n">
        <v>25.8500000000005</v>
      </c>
      <c r="BJ179" s="4">
        <f>IFERROR(VLOOKUP(BI179,'CRUCE RIESGOS'!$C$8:$D$40,2,FALSE),"")</f>
        <v/>
      </c>
    </row>
    <row r="180">
      <c r="N180" s="4">
        <f>IF(N181&lt;&gt;""," -R","")</f>
        <v/>
      </c>
      <c r="P180" s="4">
        <f>IF(P181&lt;&gt;""," -R","")</f>
        <v/>
      </c>
      <c r="R180" s="4">
        <f>IF(R181&lt;&gt;""," -R","")</f>
        <v/>
      </c>
      <c r="T180" s="4">
        <f>IF(T181&lt;&gt;""," -R","")</f>
        <v/>
      </c>
      <c r="V180" s="4">
        <f>IF(V181&lt;&gt;""," -R","")</f>
        <v/>
      </c>
      <c r="X180" s="4">
        <f>IF(X181&lt;&gt;""," -R","")</f>
        <v/>
      </c>
      <c r="Z180" s="4">
        <f>IF(Z181&lt;&gt;""," -R","")</f>
        <v/>
      </c>
      <c r="AB180" s="4">
        <f>IF(AB181&lt;&gt;""," -R","")</f>
        <v/>
      </c>
      <c r="AD180" s="4">
        <f>IF(AD181&lt;&gt;""," -R","")</f>
        <v/>
      </c>
      <c r="AF180" s="4">
        <f>IF(AF181&lt;&gt;""," -R","")</f>
        <v/>
      </c>
      <c r="AH180" s="4">
        <f>IF(AH181&lt;&gt;""," -R","")</f>
        <v/>
      </c>
      <c r="AJ180" s="4">
        <f>IF(AJ181&lt;&gt;""," -R","")</f>
        <v/>
      </c>
      <c r="AL180" s="4">
        <f>IF(AL181&lt;&gt;""," -R","")</f>
        <v/>
      </c>
      <c r="AN180" s="4">
        <f>IF(AN181&lt;&gt;""," -R","")</f>
        <v/>
      </c>
      <c r="AP180" s="4">
        <f>IF(AP181&lt;&gt;""," -R","")</f>
        <v/>
      </c>
      <c r="AR180" s="4">
        <f>IF(AR181&lt;&gt;""," -R","")</f>
        <v/>
      </c>
      <c r="AT180" s="4">
        <f>IF(AT181&lt;&gt;""," -R","")</f>
        <v/>
      </c>
      <c r="AV180" s="4">
        <f>IF(AV181&lt;&gt;""," -R","")</f>
        <v/>
      </c>
      <c r="AX180" s="4">
        <f>IF(AX181&lt;&gt;""," -R","")</f>
        <v/>
      </c>
      <c r="AZ180" s="4">
        <f>IF(AZ181&lt;&gt;""," -R","")</f>
        <v/>
      </c>
      <c r="BB180" s="4">
        <f>IF(BB181&lt;&gt;""," -R","")</f>
        <v/>
      </c>
      <c r="BD180" s="4">
        <f>IF(BD181&lt;&gt;""," -R","")</f>
        <v/>
      </c>
      <c r="BF180" s="4">
        <f>IF(BF181&lt;&gt;""," -R","")</f>
        <v/>
      </c>
      <c r="BH180" s="4">
        <f>IF(BH181&lt;&gt;""," -R","")</f>
        <v/>
      </c>
      <c r="BJ180" s="4">
        <f>IF(BJ181&lt;&gt;""," -R","")</f>
        <v/>
      </c>
    </row>
    <row r="181">
      <c r="M181" s="4" t="n">
        <v>1.86</v>
      </c>
      <c r="N181" s="4">
        <f>IFERROR(VLOOKUP(M181,'CRUCE RIESGOS'!$C$8:$D$40,2,FALSE),"")</f>
        <v/>
      </c>
      <c r="O181" s="4" t="n">
        <v>2.86000000000002</v>
      </c>
      <c r="P181" s="4">
        <f>IFERROR(VLOOKUP(O181,'CRUCE RIESGOS'!$C$8:$D$40,2,FALSE),"")</f>
        <v/>
      </c>
      <c r="Q181" s="4" t="n">
        <v>3.86000000000004</v>
      </c>
      <c r="R181" s="4">
        <f>IFERROR(VLOOKUP(Q181,'CRUCE RIESGOS'!$C$8:$D$40,2,FALSE),"")</f>
        <v/>
      </c>
      <c r="S181" s="4" t="n">
        <v>4.86000000000006</v>
      </c>
      <c r="T181" s="4">
        <f>IFERROR(VLOOKUP(S181,'CRUCE RIESGOS'!$C$8:$D$40,2,FALSE),"")</f>
        <v/>
      </c>
      <c r="U181" s="4" t="n">
        <v>5.86000000000008</v>
      </c>
      <c r="V181" s="4">
        <f>IFERROR(VLOOKUP(U181,'CRUCE RIESGOS'!$C$8:$D$40,2,FALSE),"")</f>
        <v/>
      </c>
      <c r="W181" s="4" t="n">
        <v>6.8600000000001</v>
      </c>
      <c r="X181" s="4">
        <f>IFERROR(VLOOKUP(W181,'CRUCE RIESGOS'!$C$8:$D$40,2,FALSE),"")</f>
        <v/>
      </c>
      <c r="Y181" s="4" t="n">
        <v>7.86000000000012</v>
      </c>
      <c r="Z181" s="4">
        <f>IFERROR(VLOOKUP(Y181,'CRUCE RIESGOS'!$C$8:$D$40,2,FALSE),"")</f>
        <v/>
      </c>
      <c r="AA181" s="4" t="n">
        <v>8.86000000000014</v>
      </c>
      <c r="AB181" s="4">
        <f>IFERROR(VLOOKUP(AA181,'CRUCE RIESGOS'!$C$8:$D$40,2,FALSE),"")</f>
        <v/>
      </c>
      <c r="AC181" s="4" t="n">
        <v>9.860000000000159</v>
      </c>
      <c r="AD181" s="4">
        <f>IFERROR(VLOOKUP(AC181,'CRUCE RIESGOS'!$C$8:$D$40,2,FALSE),"")</f>
        <v/>
      </c>
      <c r="AE181" s="4" t="n">
        <v>10.8600000000002</v>
      </c>
      <c r="AF181" s="4">
        <f>IFERROR(VLOOKUP(AE181,'CRUCE RIESGOS'!$C$8:$D$40,2,FALSE),"")</f>
        <v/>
      </c>
      <c r="AG181" s="4" t="n">
        <v>11.8600000000002</v>
      </c>
      <c r="AH181" s="4">
        <f>IFERROR(VLOOKUP(AG181,'CRUCE RIESGOS'!$C$8:$D$40,2,FALSE),"")</f>
        <v/>
      </c>
      <c r="AI181" s="4" t="n">
        <v>12.8600000000002</v>
      </c>
      <c r="AJ181" s="4">
        <f>IFERROR(VLOOKUP(AI181,'CRUCE RIESGOS'!$C$8:$D$40,2,FALSE),"")</f>
        <v/>
      </c>
      <c r="AK181" s="4" t="n">
        <v>13.8600000000002</v>
      </c>
      <c r="AL181" s="4">
        <f>IFERROR(VLOOKUP(AK181,'CRUCE RIESGOS'!$C$8:$D$40,2,FALSE),"")</f>
        <v/>
      </c>
      <c r="AM181" s="4" t="n">
        <v>14.8600000000003</v>
      </c>
      <c r="AN181" s="4">
        <f>IFERROR(VLOOKUP(AM181,'CRUCE RIESGOS'!$C$8:$D$40,2,FALSE),"")</f>
        <v/>
      </c>
      <c r="AO181" s="4" t="n">
        <v>15.8600000000003</v>
      </c>
      <c r="AP181" s="4">
        <f>IFERROR(VLOOKUP(AO181,'CRUCE RIESGOS'!$C$8:$D$40,2,FALSE),"")</f>
        <v/>
      </c>
      <c r="AQ181" s="4" t="n">
        <v>16.8600000000003</v>
      </c>
      <c r="AR181" s="4">
        <f>IFERROR(VLOOKUP(AQ181,'CRUCE RIESGOS'!$C$8:$D$40,2,FALSE),"")</f>
        <v/>
      </c>
      <c r="AS181" s="4" t="n">
        <v>17.8600000000003</v>
      </c>
      <c r="AT181" s="4">
        <f>IFERROR(VLOOKUP(AS181,'CRUCE RIESGOS'!$C$8:$D$40,2,FALSE),"")</f>
        <v/>
      </c>
      <c r="AU181" s="4" t="n">
        <v>18.8600000000003</v>
      </c>
      <c r="AV181" s="4">
        <f>IFERROR(VLOOKUP(AU181,'CRUCE RIESGOS'!$C$8:$D$40,2,FALSE),"")</f>
        <v/>
      </c>
      <c r="AW181" s="4" t="n">
        <v>19.8600000000004</v>
      </c>
      <c r="AX181" s="4">
        <f>IFERROR(VLOOKUP(AW181,'CRUCE RIESGOS'!$C$8:$D$40,2,FALSE),"")</f>
        <v/>
      </c>
      <c r="AY181" s="4" t="n">
        <v>20.8600000000004</v>
      </c>
      <c r="AZ181" s="4">
        <f>IFERROR(VLOOKUP(AY181,'CRUCE RIESGOS'!$C$8:$D$40,2,FALSE),"")</f>
        <v/>
      </c>
      <c r="BA181" s="4" t="n">
        <v>21.8600000000004</v>
      </c>
      <c r="BB181" s="4">
        <f>IFERROR(VLOOKUP(BA181,'CRUCE RIESGOS'!$C$8:$D$40,2,FALSE),"")</f>
        <v/>
      </c>
      <c r="BC181" s="4" t="n">
        <v>22.8600000000004</v>
      </c>
      <c r="BD181" s="4">
        <f>IFERROR(VLOOKUP(BC181,'CRUCE RIESGOS'!$C$8:$D$40,2,FALSE),"")</f>
        <v/>
      </c>
      <c r="BE181" s="4" t="n">
        <v>23.8600000000004</v>
      </c>
      <c r="BF181" s="4">
        <f>IFERROR(VLOOKUP(BE181,'CRUCE RIESGOS'!$C$8:$D$40,2,FALSE),"")</f>
        <v/>
      </c>
      <c r="BG181" s="4" t="n">
        <v>24.8600000000005</v>
      </c>
      <c r="BH181" s="4">
        <f>IFERROR(VLOOKUP(BG181,'CRUCE RIESGOS'!$C$8:$D$40,2,FALSE),"")</f>
        <v/>
      </c>
      <c r="BI181" s="4" t="n">
        <v>25.8600000000005</v>
      </c>
      <c r="BJ181" s="4">
        <f>IFERROR(VLOOKUP(BI181,'CRUCE RIESGOS'!$C$8:$D$40,2,FALSE),"")</f>
        <v/>
      </c>
    </row>
    <row r="182">
      <c r="N182" s="4">
        <f>IF(N183&lt;&gt;""," -R","")</f>
        <v/>
      </c>
      <c r="P182" s="4">
        <f>IF(P183&lt;&gt;""," -R","")</f>
        <v/>
      </c>
      <c r="R182" s="4">
        <f>IF(R183&lt;&gt;""," -R","")</f>
        <v/>
      </c>
      <c r="T182" s="4">
        <f>IF(T183&lt;&gt;""," -R","")</f>
        <v/>
      </c>
      <c r="V182" s="4">
        <f>IF(V183&lt;&gt;""," -R","")</f>
        <v/>
      </c>
      <c r="X182" s="4">
        <f>IF(X183&lt;&gt;""," -R","")</f>
        <v/>
      </c>
      <c r="Z182" s="4">
        <f>IF(Z183&lt;&gt;""," -R","")</f>
        <v/>
      </c>
      <c r="AB182" s="4">
        <f>IF(AB183&lt;&gt;""," -R","")</f>
        <v/>
      </c>
      <c r="AD182" s="4">
        <f>IF(AD183&lt;&gt;""," -R","")</f>
        <v/>
      </c>
      <c r="AF182" s="4">
        <f>IF(AF183&lt;&gt;""," -R","")</f>
        <v/>
      </c>
      <c r="AH182" s="4">
        <f>IF(AH183&lt;&gt;""," -R","")</f>
        <v/>
      </c>
      <c r="AJ182" s="4">
        <f>IF(AJ183&lt;&gt;""," -R","")</f>
        <v/>
      </c>
      <c r="AL182" s="4">
        <f>IF(AL183&lt;&gt;""," -R","")</f>
        <v/>
      </c>
      <c r="AN182" s="4">
        <f>IF(AN183&lt;&gt;""," -R","")</f>
        <v/>
      </c>
      <c r="AP182" s="4">
        <f>IF(AP183&lt;&gt;""," -R","")</f>
        <v/>
      </c>
      <c r="AR182" s="4">
        <f>IF(AR183&lt;&gt;""," -R","")</f>
        <v/>
      </c>
      <c r="AT182" s="4">
        <f>IF(AT183&lt;&gt;""," -R","")</f>
        <v/>
      </c>
      <c r="AV182" s="4">
        <f>IF(AV183&lt;&gt;""," -R","")</f>
        <v/>
      </c>
      <c r="AX182" s="4">
        <f>IF(AX183&lt;&gt;""," -R","")</f>
        <v/>
      </c>
      <c r="AZ182" s="4">
        <f>IF(AZ183&lt;&gt;""," -R","")</f>
        <v/>
      </c>
      <c r="BB182" s="4">
        <f>IF(BB183&lt;&gt;""," -R","")</f>
        <v/>
      </c>
      <c r="BD182" s="4">
        <f>IF(BD183&lt;&gt;""," -R","")</f>
        <v/>
      </c>
      <c r="BF182" s="4">
        <f>IF(BF183&lt;&gt;""," -R","")</f>
        <v/>
      </c>
      <c r="BH182" s="4">
        <f>IF(BH183&lt;&gt;""," -R","")</f>
        <v/>
      </c>
      <c r="BJ182" s="4">
        <f>IF(BJ183&lt;&gt;""," -R","")</f>
        <v/>
      </c>
    </row>
    <row r="183">
      <c r="M183" s="4" t="n">
        <v>1.87</v>
      </c>
      <c r="N183" s="4">
        <f>IFERROR(VLOOKUP(M183,'CRUCE RIESGOS'!$C$8:$D$40,2,FALSE),"")</f>
        <v/>
      </c>
      <c r="O183" s="4" t="n">
        <v>2.87000000000002</v>
      </c>
      <c r="P183" s="4">
        <f>IFERROR(VLOOKUP(O183,'CRUCE RIESGOS'!$C$8:$D$40,2,FALSE),"")</f>
        <v/>
      </c>
      <c r="Q183" s="4" t="n">
        <v>3.87000000000004</v>
      </c>
      <c r="R183" s="4">
        <f>IFERROR(VLOOKUP(Q183,'CRUCE RIESGOS'!$C$8:$D$40,2,FALSE),"")</f>
        <v/>
      </c>
      <c r="S183" s="4" t="n">
        <v>4.87000000000006</v>
      </c>
      <c r="T183" s="4">
        <f>IFERROR(VLOOKUP(S183,'CRUCE RIESGOS'!$C$8:$D$40,2,FALSE),"")</f>
        <v/>
      </c>
      <c r="U183" s="4" t="n">
        <v>5.87000000000008</v>
      </c>
      <c r="V183" s="4">
        <f>IFERROR(VLOOKUP(U183,'CRUCE RIESGOS'!$C$8:$D$40,2,FALSE),"")</f>
        <v/>
      </c>
      <c r="W183" s="4" t="n">
        <v>6.8700000000001</v>
      </c>
      <c r="X183" s="4">
        <f>IFERROR(VLOOKUP(W183,'CRUCE RIESGOS'!$C$8:$D$40,2,FALSE),"")</f>
        <v/>
      </c>
      <c r="Y183" s="4" t="n">
        <v>7.87000000000012</v>
      </c>
      <c r="Z183" s="4">
        <f>IFERROR(VLOOKUP(Y183,'CRUCE RIESGOS'!$C$8:$D$40,2,FALSE),"")</f>
        <v/>
      </c>
      <c r="AA183" s="4" t="n">
        <v>8.87000000000014</v>
      </c>
      <c r="AB183" s="4">
        <f>IFERROR(VLOOKUP(AA183,'CRUCE RIESGOS'!$C$8:$D$40,2,FALSE),"")</f>
        <v/>
      </c>
      <c r="AC183" s="4" t="n">
        <v>9.870000000000161</v>
      </c>
      <c r="AD183" s="4">
        <f>IFERROR(VLOOKUP(AC183,'CRUCE RIESGOS'!$C$8:$D$40,2,FALSE),"")</f>
        <v/>
      </c>
      <c r="AE183" s="4" t="n">
        <v>10.8700000000002</v>
      </c>
      <c r="AF183" s="4">
        <f>IFERROR(VLOOKUP(AE183,'CRUCE RIESGOS'!$C$8:$D$40,2,FALSE),"")</f>
        <v/>
      </c>
      <c r="AG183" s="4" t="n">
        <v>11.8700000000002</v>
      </c>
      <c r="AH183" s="4">
        <f>IFERROR(VLOOKUP(AG183,'CRUCE RIESGOS'!$C$8:$D$40,2,FALSE),"")</f>
        <v/>
      </c>
      <c r="AI183" s="4" t="n">
        <v>12.8700000000002</v>
      </c>
      <c r="AJ183" s="4">
        <f>IFERROR(VLOOKUP(AI183,'CRUCE RIESGOS'!$C$8:$D$40,2,FALSE),"")</f>
        <v/>
      </c>
      <c r="AK183" s="4" t="n">
        <v>13.8700000000002</v>
      </c>
      <c r="AL183" s="4">
        <f>IFERROR(VLOOKUP(AK183,'CRUCE RIESGOS'!$C$8:$D$40,2,FALSE),"")</f>
        <v/>
      </c>
      <c r="AM183" s="4" t="n">
        <v>14.8700000000003</v>
      </c>
      <c r="AN183" s="4">
        <f>IFERROR(VLOOKUP(AM183,'CRUCE RIESGOS'!$C$8:$D$40,2,FALSE),"")</f>
        <v/>
      </c>
      <c r="AO183" s="4" t="n">
        <v>15.8700000000003</v>
      </c>
      <c r="AP183" s="4">
        <f>IFERROR(VLOOKUP(AO183,'CRUCE RIESGOS'!$C$8:$D$40,2,FALSE),"")</f>
        <v/>
      </c>
      <c r="AQ183" s="4" t="n">
        <v>16.8700000000003</v>
      </c>
      <c r="AR183" s="4">
        <f>IFERROR(VLOOKUP(AQ183,'CRUCE RIESGOS'!$C$8:$D$40,2,FALSE),"")</f>
        <v/>
      </c>
      <c r="AS183" s="4" t="n">
        <v>17.8700000000003</v>
      </c>
      <c r="AT183" s="4">
        <f>IFERROR(VLOOKUP(AS183,'CRUCE RIESGOS'!$C$8:$D$40,2,FALSE),"")</f>
        <v/>
      </c>
      <c r="AU183" s="4" t="n">
        <v>18.8700000000003</v>
      </c>
      <c r="AV183" s="4">
        <f>IFERROR(VLOOKUP(AU183,'CRUCE RIESGOS'!$C$8:$D$40,2,FALSE),"")</f>
        <v/>
      </c>
      <c r="AW183" s="4" t="n">
        <v>19.8700000000004</v>
      </c>
      <c r="AX183" s="4">
        <f>IFERROR(VLOOKUP(AW183,'CRUCE RIESGOS'!$C$8:$D$40,2,FALSE),"")</f>
        <v/>
      </c>
      <c r="AY183" s="4" t="n">
        <v>20.8700000000004</v>
      </c>
      <c r="AZ183" s="4">
        <f>IFERROR(VLOOKUP(AY183,'CRUCE RIESGOS'!$C$8:$D$40,2,FALSE),"")</f>
        <v/>
      </c>
      <c r="BA183" s="4" t="n">
        <v>21.8700000000004</v>
      </c>
      <c r="BB183" s="4">
        <f>IFERROR(VLOOKUP(BA183,'CRUCE RIESGOS'!$C$8:$D$40,2,FALSE),"")</f>
        <v/>
      </c>
      <c r="BC183" s="4" t="n">
        <v>22.8700000000004</v>
      </c>
      <c r="BD183" s="4">
        <f>IFERROR(VLOOKUP(BC183,'CRUCE RIESGOS'!$C$8:$D$40,2,FALSE),"")</f>
        <v/>
      </c>
      <c r="BE183" s="4" t="n">
        <v>23.8700000000004</v>
      </c>
      <c r="BF183" s="4">
        <f>IFERROR(VLOOKUP(BE183,'CRUCE RIESGOS'!$C$8:$D$40,2,FALSE),"")</f>
        <v/>
      </c>
      <c r="BG183" s="4" t="n">
        <v>24.8700000000005</v>
      </c>
      <c r="BH183" s="4">
        <f>IFERROR(VLOOKUP(BG183,'CRUCE RIESGOS'!$C$8:$D$40,2,FALSE),"")</f>
        <v/>
      </c>
      <c r="BI183" s="4" t="n">
        <v>25.8700000000005</v>
      </c>
      <c r="BJ183" s="4">
        <f>IFERROR(VLOOKUP(BI183,'CRUCE RIESGOS'!$C$8:$D$40,2,FALSE),"")</f>
        <v/>
      </c>
    </row>
    <row r="184">
      <c r="N184" s="4">
        <f>IF(N185&lt;&gt;""," -R","")</f>
        <v/>
      </c>
      <c r="P184" s="4">
        <f>IF(P185&lt;&gt;""," -R","")</f>
        <v/>
      </c>
      <c r="R184" s="4">
        <f>IF(R185&lt;&gt;""," -R","")</f>
        <v/>
      </c>
      <c r="T184" s="4">
        <f>IF(T185&lt;&gt;""," -R","")</f>
        <v/>
      </c>
      <c r="V184" s="4">
        <f>IF(V185&lt;&gt;""," -R","")</f>
        <v/>
      </c>
      <c r="X184" s="4">
        <f>IF(X185&lt;&gt;""," -R","")</f>
        <v/>
      </c>
      <c r="Z184" s="4">
        <f>IF(Z185&lt;&gt;""," -R","")</f>
        <v/>
      </c>
      <c r="AB184" s="4">
        <f>IF(AB185&lt;&gt;""," -R","")</f>
        <v/>
      </c>
      <c r="AD184" s="4">
        <f>IF(AD185&lt;&gt;""," -R","")</f>
        <v/>
      </c>
      <c r="AF184" s="4">
        <f>IF(AF185&lt;&gt;""," -R","")</f>
        <v/>
      </c>
      <c r="AH184" s="4">
        <f>IF(AH185&lt;&gt;""," -R","")</f>
        <v/>
      </c>
      <c r="AJ184" s="4">
        <f>IF(AJ185&lt;&gt;""," -R","")</f>
        <v/>
      </c>
      <c r="AL184" s="4">
        <f>IF(AL185&lt;&gt;""," -R","")</f>
        <v/>
      </c>
      <c r="AN184" s="4">
        <f>IF(AN185&lt;&gt;""," -R","")</f>
        <v/>
      </c>
      <c r="AP184" s="4">
        <f>IF(AP185&lt;&gt;""," -R","")</f>
        <v/>
      </c>
      <c r="AR184" s="4">
        <f>IF(AR185&lt;&gt;""," -R","")</f>
        <v/>
      </c>
      <c r="AT184" s="4">
        <f>IF(AT185&lt;&gt;""," -R","")</f>
        <v/>
      </c>
      <c r="AV184" s="4">
        <f>IF(AV185&lt;&gt;""," -R","")</f>
        <v/>
      </c>
      <c r="AX184" s="4">
        <f>IF(AX185&lt;&gt;""," -R","")</f>
        <v/>
      </c>
      <c r="AZ184" s="4">
        <f>IF(AZ185&lt;&gt;""," -R","")</f>
        <v/>
      </c>
      <c r="BB184" s="4">
        <f>IF(BB185&lt;&gt;""," -R","")</f>
        <v/>
      </c>
      <c r="BD184" s="4">
        <f>IF(BD185&lt;&gt;""," -R","")</f>
        <v/>
      </c>
      <c r="BF184" s="4">
        <f>IF(BF185&lt;&gt;""," -R","")</f>
        <v/>
      </c>
      <c r="BH184" s="4">
        <f>IF(BH185&lt;&gt;""," -R","")</f>
        <v/>
      </c>
      <c r="BJ184" s="4">
        <f>IF(BJ185&lt;&gt;""," -R","")</f>
        <v/>
      </c>
    </row>
    <row r="185">
      <c r="M185" s="4" t="n">
        <v>1.88</v>
      </c>
      <c r="N185" s="4">
        <f>IFERROR(VLOOKUP(M185,'CRUCE RIESGOS'!$C$8:$D$40,2,FALSE),"")</f>
        <v/>
      </c>
      <c r="O185" s="4" t="n">
        <v>2.88000000000002</v>
      </c>
      <c r="P185" s="4">
        <f>IFERROR(VLOOKUP(O185,'CRUCE RIESGOS'!$C$8:$D$40,2,FALSE),"")</f>
        <v/>
      </c>
      <c r="Q185" s="4" t="n">
        <v>3.88000000000004</v>
      </c>
      <c r="R185" s="4">
        <f>IFERROR(VLOOKUP(Q185,'CRUCE RIESGOS'!$C$8:$D$40,2,FALSE),"")</f>
        <v/>
      </c>
      <c r="S185" s="4" t="n">
        <v>4.88000000000006</v>
      </c>
      <c r="T185" s="4">
        <f>IFERROR(VLOOKUP(S185,'CRUCE RIESGOS'!$C$8:$D$40,2,FALSE),"")</f>
        <v/>
      </c>
      <c r="U185" s="4" t="n">
        <v>5.88000000000008</v>
      </c>
      <c r="V185" s="4">
        <f>IFERROR(VLOOKUP(U185,'CRUCE RIESGOS'!$C$8:$D$40,2,FALSE),"")</f>
        <v/>
      </c>
      <c r="W185" s="4" t="n">
        <v>6.8800000000001</v>
      </c>
      <c r="X185" s="4">
        <f>IFERROR(VLOOKUP(W185,'CRUCE RIESGOS'!$C$8:$D$40,2,FALSE),"")</f>
        <v/>
      </c>
      <c r="Y185" s="4" t="n">
        <v>7.88000000000012</v>
      </c>
      <c r="Z185" s="4">
        <f>IFERROR(VLOOKUP(Y185,'CRUCE RIESGOS'!$C$8:$D$40,2,FALSE),"")</f>
        <v/>
      </c>
      <c r="AA185" s="4" t="n">
        <v>8.880000000000139</v>
      </c>
      <c r="AB185" s="4">
        <f>IFERROR(VLOOKUP(AA185,'CRUCE RIESGOS'!$C$8:$D$40,2,FALSE),"")</f>
        <v/>
      </c>
      <c r="AC185" s="4" t="n">
        <v>9.880000000000161</v>
      </c>
      <c r="AD185" s="4">
        <f>IFERROR(VLOOKUP(AC185,'CRUCE RIESGOS'!$C$8:$D$40,2,FALSE),"")</f>
        <v/>
      </c>
      <c r="AE185" s="4" t="n">
        <v>10.8800000000002</v>
      </c>
      <c r="AF185" s="4">
        <f>IFERROR(VLOOKUP(AE185,'CRUCE RIESGOS'!$C$8:$D$40,2,FALSE),"")</f>
        <v/>
      </c>
      <c r="AG185" s="4" t="n">
        <v>11.8800000000002</v>
      </c>
      <c r="AH185" s="4">
        <f>IFERROR(VLOOKUP(AG185,'CRUCE RIESGOS'!$C$8:$D$40,2,FALSE),"")</f>
        <v/>
      </c>
      <c r="AI185" s="4" t="n">
        <v>12.8800000000002</v>
      </c>
      <c r="AJ185" s="4">
        <f>IFERROR(VLOOKUP(AI185,'CRUCE RIESGOS'!$C$8:$D$40,2,FALSE),"")</f>
        <v/>
      </c>
      <c r="AK185" s="4" t="n">
        <v>13.8800000000002</v>
      </c>
      <c r="AL185" s="4">
        <f>IFERROR(VLOOKUP(AK185,'CRUCE RIESGOS'!$C$8:$D$40,2,FALSE),"")</f>
        <v/>
      </c>
      <c r="AM185" s="4" t="n">
        <v>14.8800000000003</v>
      </c>
      <c r="AN185" s="4">
        <f>IFERROR(VLOOKUP(AM185,'CRUCE RIESGOS'!$C$8:$D$40,2,FALSE),"")</f>
        <v/>
      </c>
      <c r="AO185" s="4" t="n">
        <v>15.8800000000003</v>
      </c>
      <c r="AP185" s="4">
        <f>IFERROR(VLOOKUP(AO185,'CRUCE RIESGOS'!$C$8:$D$40,2,FALSE),"")</f>
        <v/>
      </c>
      <c r="AQ185" s="4" t="n">
        <v>16.8800000000003</v>
      </c>
      <c r="AR185" s="4">
        <f>IFERROR(VLOOKUP(AQ185,'CRUCE RIESGOS'!$C$8:$D$40,2,FALSE),"")</f>
        <v/>
      </c>
      <c r="AS185" s="4" t="n">
        <v>17.8800000000003</v>
      </c>
      <c r="AT185" s="4">
        <f>IFERROR(VLOOKUP(AS185,'CRUCE RIESGOS'!$C$8:$D$40,2,FALSE),"")</f>
        <v/>
      </c>
      <c r="AU185" s="4" t="n">
        <v>18.8800000000003</v>
      </c>
      <c r="AV185" s="4">
        <f>IFERROR(VLOOKUP(AU185,'CRUCE RIESGOS'!$C$8:$D$40,2,FALSE),"")</f>
        <v/>
      </c>
      <c r="AW185" s="4" t="n">
        <v>19.8800000000004</v>
      </c>
      <c r="AX185" s="4">
        <f>IFERROR(VLOOKUP(AW185,'CRUCE RIESGOS'!$C$8:$D$40,2,FALSE),"")</f>
        <v/>
      </c>
      <c r="AY185" s="4" t="n">
        <v>20.8800000000004</v>
      </c>
      <c r="AZ185" s="4">
        <f>IFERROR(VLOOKUP(AY185,'CRUCE RIESGOS'!$C$8:$D$40,2,FALSE),"")</f>
        <v/>
      </c>
      <c r="BA185" s="4" t="n">
        <v>21.8800000000004</v>
      </c>
      <c r="BB185" s="4">
        <f>IFERROR(VLOOKUP(BA185,'CRUCE RIESGOS'!$C$8:$D$40,2,FALSE),"")</f>
        <v/>
      </c>
      <c r="BC185" s="4" t="n">
        <v>22.8800000000004</v>
      </c>
      <c r="BD185" s="4">
        <f>IFERROR(VLOOKUP(BC185,'CRUCE RIESGOS'!$C$8:$D$40,2,FALSE),"")</f>
        <v/>
      </c>
      <c r="BE185" s="4" t="n">
        <v>23.8800000000004</v>
      </c>
      <c r="BF185" s="4">
        <f>IFERROR(VLOOKUP(BE185,'CRUCE RIESGOS'!$C$8:$D$40,2,FALSE),"")</f>
        <v/>
      </c>
      <c r="BG185" s="4" t="n">
        <v>24.8800000000005</v>
      </c>
      <c r="BH185" s="4">
        <f>IFERROR(VLOOKUP(BG185,'CRUCE RIESGOS'!$C$8:$D$40,2,FALSE),"")</f>
        <v/>
      </c>
      <c r="BI185" s="4" t="n">
        <v>25.8800000000005</v>
      </c>
      <c r="BJ185" s="4">
        <f>IFERROR(VLOOKUP(BI185,'CRUCE RIESGOS'!$C$8:$D$40,2,FALSE),"")</f>
        <v/>
      </c>
    </row>
    <row r="186">
      <c r="N186" s="4">
        <f>IF(N187&lt;&gt;""," -R","")</f>
        <v/>
      </c>
      <c r="P186" s="4">
        <f>IF(P187&lt;&gt;""," -R","")</f>
        <v/>
      </c>
      <c r="R186" s="4">
        <f>IF(R187&lt;&gt;""," -R","")</f>
        <v/>
      </c>
      <c r="T186" s="4">
        <f>IF(T187&lt;&gt;""," -R","")</f>
        <v/>
      </c>
      <c r="V186" s="4">
        <f>IF(V187&lt;&gt;""," -R","")</f>
        <v/>
      </c>
      <c r="X186" s="4">
        <f>IF(X187&lt;&gt;""," -R","")</f>
        <v/>
      </c>
      <c r="Z186" s="4">
        <f>IF(Z187&lt;&gt;""," -R","")</f>
        <v/>
      </c>
      <c r="AB186" s="4">
        <f>IF(AB187&lt;&gt;""," -R","")</f>
        <v/>
      </c>
      <c r="AD186" s="4">
        <f>IF(AD187&lt;&gt;""," -R","")</f>
        <v/>
      </c>
      <c r="AF186" s="4">
        <f>IF(AF187&lt;&gt;""," -R","")</f>
        <v/>
      </c>
      <c r="AH186" s="4">
        <f>IF(AH187&lt;&gt;""," -R","")</f>
        <v/>
      </c>
      <c r="AJ186" s="4">
        <f>IF(AJ187&lt;&gt;""," -R","")</f>
        <v/>
      </c>
      <c r="AL186" s="4">
        <f>IF(AL187&lt;&gt;""," -R","")</f>
        <v/>
      </c>
      <c r="AN186" s="4">
        <f>IF(AN187&lt;&gt;""," -R","")</f>
        <v/>
      </c>
      <c r="AP186" s="4">
        <f>IF(AP187&lt;&gt;""," -R","")</f>
        <v/>
      </c>
      <c r="AR186" s="4">
        <f>IF(AR187&lt;&gt;""," -R","")</f>
        <v/>
      </c>
      <c r="AT186" s="4">
        <f>IF(AT187&lt;&gt;""," -R","")</f>
        <v/>
      </c>
      <c r="AV186" s="4">
        <f>IF(AV187&lt;&gt;""," -R","")</f>
        <v/>
      </c>
      <c r="AX186" s="4">
        <f>IF(AX187&lt;&gt;""," -R","")</f>
        <v/>
      </c>
      <c r="AZ186" s="4">
        <f>IF(AZ187&lt;&gt;""," -R","")</f>
        <v/>
      </c>
      <c r="BB186" s="4">
        <f>IF(BB187&lt;&gt;""," -R","")</f>
        <v/>
      </c>
      <c r="BD186" s="4">
        <f>IF(BD187&lt;&gt;""," -R","")</f>
        <v/>
      </c>
      <c r="BF186" s="4">
        <f>IF(BF187&lt;&gt;""," -R","")</f>
        <v/>
      </c>
      <c r="BH186" s="4">
        <f>IF(BH187&lt;&gt;""," -R","")</f>
        <v/>
      </c>
      <c r="BJ186" s="4">
        <f>IF(BJ187&lt;&gt;""," -R","")</f>
        <v/>
      </c>
    </row>
    <row r="187">
      <c r="M187" s="4" t="n">
        <v>1.89</v>
      </c>
      <c r="N187" s="4">
        <f>IFERROR(VLOOKUP(M187,'CRUCE RIESGOS'!$C$8:$D$40,2,FALSE),"")</f>
        <v/>
      </c>
      <c r="O187" s="4" t="n">
        <v>2.89000000000002</v>
      </c>
      <c r="P187" s="4">
        <f>IFERROR(VLOOKUP(O187,'CRUCE RIESGOS'!$C$8:$D$40,2,FALSE),"")</f>
        <v/>
      </c>
      <c r="Q187" s="4" t="n">
        <v>3.89000000000004</v>
      </c>
      <c r="R187" s="4">
        <f>IFERROR(VLOOKUP(Q187,'CRUCE RIESGOS'!$C$8:$D$40,2,FALSE),"")</f>
        <v/>
      </c>
      <c r="S187" s="4" t="n">
        <v>4.89000000000006</v>
      </c>
      <c r="T187" s="4">
        <f>IFERROR(VLOOKUP(S187,'CRUCE RIESGOS'!$C$8:$D$40,2,FALSE),"")</f>
        <v/>
      </c>
      <c r="U187" s="4" t="n">
        <v>5.89000000000008</v>
      </c>
      <c r="V187" s="4">
        <f>IFERROR(VLOOKUP(U187,'CRUCE RIESGOS'!$C$8:$D$40,2,FALSE),"")</f>
        <v/>
      </c>
      <c r="W187" s="4" t="n">
        <v>6.8900000000001</v>
      </c>
      <c r="X187" s="4">
        <f>IFERROR(VLOOKUP(W187,'CRUCE RIESGOS'!$C$8:$D$40,2,FALSE),"")</f>
        <v/>
      </c>
      <c r="Y187" s="4" t="n">
        <v>7.89000000000012</v>
      </c>
      <c r="Z187" s="4">
        <f>IFERROR(VLOOKUP(Y187,'CRUCE RIESGOS'!$C$8:$D$40,2,FALSE),"")</f>
        <v/>
      </c>
      <c r="AA187" s="4" t="n">
        <v>8.890000000000139</v>
      </c>
      <c r="AB187" s="4">
        <f>IFERROR(VLOOKUP(AA187,'CRUCE RIESGOS'!$C$8:$D$40,2,FALSE),"")</f>
        <v/>
      </c>
      <c r="AC187" s="4" t="n">
        <v>9.89000000000016</v>
      </c>
      <c r="AD187" s="4">
        <f>IFERROR(VLOOKUP(AC187,'CRUCE RIESGOS'!$C$8:$D$40,2,FALSE),"")</f>
        <v/>
      </c>
      <c r="AE187" s="4" t="n">
        <v>10.8900000000002</v>
      </c>
      <c r="AF187" s="4">
        <f>IFERROR(VLOOKUP(AE187,'CRUCE RIESGOS'!$C$8:$D$40,2,FALSE),"")</f>
        <v/>
      </c>
      <c r="AG187" s="4" t="n">
        <v>11.8900000000002</v>
      </c>
      <c r="AH187" s="4">
        <f>IFERROR(VLOOKUP(AG187,'CRUCE RIESGOS'!$C$8:$D$40,2,FALSE),"")</f>
        <v/>
      </c>
      <c r="AI187" s="4" t="n">
        <v>12.8900000000002</v>
      </c>
      <c r="AJ187" s="4">
        <f>IFERROR(VLOOKUP(AI187,'CRUCE RIESGOS'!$C$8:$D$40,2,FALSE),"")</f>
        <v/>
      </c>
      <c r="AK187" s="4" t="n">
        <v>13.8900000000002</v>
      </c>
      <c r="AL187" s="4">
        <f>IFERROR(VLOOKUP(AK187,'CRUCE RIESGOS'!$C$8:$D$40,2,FALSE),"")</f>
        <v/>
      </c>
      <c r="AM187" s="4" t="n">
        <v>14.8900000000003</v>
      </c>
      <c r="AN187" s="4">
        <f>IFERROR(VLOOKUP(AM187,'CRUCE RIESGOS'!$C$8:$D$40,2,FALSE),"")</f>
        <v/>
      </c>
      <c r="AO187" s="4" t="n">
        <v>15.8900000000003</v>
      </c>
      <c r="AP187" s="4">
        <f>IFERROR(VLOOKUP(AO187,'CRUCE RIESGOS'!$C$8:$D$40,2,FALSE),"")</f>
        <v/>
      </c>
      <c r="AQ187" s="4" t="n">
        <v>16.8900000000003</v>
      </c>
      <c r="AR187" s="4">
        <f>IFERROR(VLOOKUP(AQ187,'CRUCE RIESGOS'!$C$8:$D$40,2,FALSE),"")</f>
        <v/>
      </c>
      <c r="AS187" s="4" t="n">
        <v>17.8900000000003</v>
      </c>
      <c r="AT187" s="4">
        <f>IFERROR(VLOOKUP(AS187,'CRUCE RIESGOS'!$C$8:$D$40,2,FALSE),"")</f>
        <v/>
      </c>
      <c r="AU187" s="4" t="n">
        <v>18.8900000000003</v>
      </c>
      <c r="AV187" s="4">
        <f>IFERROR(VLOOKUP(AU187,'CRUCE RIESGOS'!$C$8:$D$40,2,FALSE),"")</f>
        <v/>
      </c>
      <c r="AW187" s="4" t="n">
        <v>19.8900000000004</v>
      </c>
      <c r="AX187" s="4">
        <f>IFERROR(VLOOKUP(AW187,'CRUCE RIESGOS'!$C$8:$D$40,2,FALSE),"")</f>
        <v/>
      </c>
      <c r="AY187" s="4" t="n">
        <v>20.8900000000004</v>
      </c>
      <c r="AZ187" s="4">
        <f>IFERROR(VLOOKUP(AY187,'CRUCE RIESGOS'!$C$8:$D$40,2,FALSE),"")</f>
        <v/>
      </c>
      <c r="BA187" s="4" t="n">
        <v>21.8900000000004</v>
      </c>
      <c r="BB187" s="4">
        <f>IFERROR(VLOOKUP(BA187,'CRUCE RIESGOS'!$C$8:$D$40,2,FALSE),"")</f>
        <v/>
      </c>
      <c r="BC187" s="4" t="n">
        <v>22.8900000000004</v>
      </c>
      <c r="BD187" s="4">
        <f>IFERROR(VLOOKUP(BC187,'CRUCE RIESGOS'!$C$8:$D$40,2,FALSE),"")</f>
        <v/>
      </c>
      <c r="BE187" s="4" t="n">
        <v>23.8900000000004</v>
      </c>
      <c r="BF187" s="4">
        <f>IFERROR(VLOOKUP(BE187,'CRUCE RIESGOS'!$C$8:$D$40,2,FALSE),"")</f>
        <v/>
      </c>
      <c r="BG187" s="4" t="n">
        <v>24.8900000000005</v>
      </c>
      <c r="BH187" s="4">
        <f>IFERROR(VLOOKUP(BG187,'CRUCE RIESGOS'!$C$8:$D$40,2,FALSE),"")</f>
        <v/>
      </c>
      <c r="BI187" s="4" t="n">
        <v>25.8900000000005</v>
      </c>
      <c r="BJ187" s="4">
        <f>IFERROR(VLOOKUP(BI187,'CRUCE RIESGOS'!$C$8:$D$40,2,FALSE),"")</f>
        <v/>
      </c>
    </row>
    <row r="188">
      <c r="N188" s="4">
        <f>IF(N189&lt;&gt;""," -R","")</f>
        <v/>
      </c>
      <c r="P188" s="4">
        <f>IF(P189&lt;&gt;""," -R","")</f>
        <v/>
      </c>
      <c r="R188" s="4">
        <f>IF(R189&lt;&gt;""," -R","")</f>
        <v/>
      </c>
      <c r="T188" s="4">
        <f>IF(T189&lt;&gt;""," -R","")</f>
        <v/>
      </c>
      <c r="V188" s="4">
        <f>IF(V189&lt;&gt;""," -R","")</f>
        <v/>
      </c>
      <c r="X188" s="4">
        <f>IF(X189&lt;&gt;""," -R","")</f>
        <v/>
      </c>
      <c r="Z188" s="4">
        <f>IF(Z189&lt;&gt;""," -R","")</f>
        <v/>
      </c>
      <c r="AB188" s="4">
        <f>IF(AB189&lt;&gt;""," -R","")</f>
        <v/>
      </c>
      <c r="AD188" s="4">
        <f>IF(AD189&lt;&gt;""," -R","")</f>
        <v/>
      </c>
      <c r="AF188" s="4">
        <f>IF(AF189&lt;&gt;""," -R","")</f>
        <v/>
      </c>
      <c r="AH188" s="4">
        <f>IF(AH189&lt;&gt;""," -R","")</f>
        <v/>
      </c>
      <c r="AJ188" s="4">
        <f>IF(AJ189&lt;&gt;""," -R","")</f>
        <v/>
      </c>
      <c r="AL188" s="4">
        <f>IF(AL189&lt;&gt;""," -R","")</f>
        <v/>
      </c>
      <c r="AN188" s="4">
        <f>IF(AN189&lt;&gt;""," -R","")</f>
        <v/>
      </c>
      <c r="AP188" s="4">
        <f>IF(AP189&lt;&gt;""," -R","")</f>
        <v/>
      </c>
      <c r="AR188" s="4">
        <f>IF(AR189&lt;&gt;""," -R","")</f>
        <v/>
      </c>
      <c r="AT188" s="4">
        <f>IF(AT189&lt;&gt;""," -R","")</f>
        <v/>
      </c>
      <c r="AV188" s="4">
        <f>IF(AV189&lt;&gt;""," -R","")</f>
        <v/>
      </c>
      <c r="AX188" s="4">
        <f>IF(AX189&lt;&gt;""," -R","")</f>
        <v/>
      </c>
      <c r="AZ188" s="4">
        <f>IF(AZ189&lt;&gt;""," -R","")</f>
        <v/>
      </c>
      <c r="BB188" s="4">
        <f>IF(BB189&lt;&gt;""," -R","")</f>
        <v/>
      </c>
      <c r="BD188" s="4">
        <f>IF(BD189&lt;&gt;""," -R","")</f>
        <v/>
      </c>
      <c r="BF188" s="4">
        <f>IF(BF189&lt;&gt;""," -R","")</f>
        <v/>
      </c>
      <c r="BH188" s="4">
        <f>IF(BH189&lt;&gt;""," -R","")</f>
        <v/>
      </c>
      <c r="BJ188" s="4">
        <f>IF(BJ189&lt;&gt;""," -R","")</f>
        <v/>
      </c>
    </row>
    <row r="189">
      <c r="M189" s="4" t="n">
        <v>1.9</v>
      </c>
      <c r="N189" s="4">
        <f>IFERROR(VLOOKUP(M189,'CRUCE RIESGOS'!$C$8:$D$40,2,FALSE),"")</f>
        <v/>
      </c>
      <c r="O189" s="4" t="n">
        <v>2.90000000000002</v>
      </c>
      <c r="P189" s="4">
        <f>IFERROR(VLOOKUP(O189,'CRUCE RIESGOS'!$C$8:$D$40,2,FALSE),"")</f>
        <v/>
      </c>
      <c r="Q189" s="4" t="n">
        <v>3.90000000000004</v>
      </c>
      <c r="R189" s="4">
        <f>IFERROR(VLOOKUP(Q189,'CRUCE RIESGOS'!$C$8:$D$40,2,FALSE),"")</f>
        <v/>
      </c>
      <c r="S189" s="4" t="n">
        <v>4.90000000000006</v>
      </c>
      <c r="T189" s="4">
        <f>IFERROR(VLOOKUP(S189,'CRUCE RIESGOS'!$C$8:$D$40,2,FALSE),"")</f>
        <v/>
      </c>
      <c r="U189" s="4" t="n">
        <v>5.90000000000008</v>
      </c>
      <c r="V189" s="4">
        <f>IFERROR(VLOOKUP(U189,'CRUCE RIESGOS'!$C$8:$D$40,2,FALSE),"")</f>
        <v/>
      </c>
      <c r="W189" s="4" t="n">
        <v>6.9000000000001</v>
      </c>
      <c r="X189" s="4">
        <f>IFERROR(VLOOKUP(W189,'CRUCE RIESGOS'!$C$8:$D$40,2,FALSE),"")</f>
        <v/>
      </c>
      <c r="Y189" s="4" t="n">
        <v>7.90000000000012</v>
      </c>
      <c r="Z189" s="4">
        <f>IFERROR(VLOOKUP(Y189,'CRUCE RIESGOS'!$C$8:$D$40,2,FALSE),"")</f>
        <v/>
      </c>
      <c r="AA189" s="4" t="n">
        <v>8.900000000000141</v>
      </c>
      <c r="AB189" s="4">
        <f>IFERROR(VLOOKUP(AA189,'CRUCE RIESGOS'!$C$8:$D$40,2,FALSE),"")</f>
        <v/>
      </c>
      <c r="AC189" s="4" t="n">
        <v>9.90000000000016</v>
      </c>
      <c r="AD189" s="4">
        <f>IFERROR(VLOOKUP(AC189,'CRUCE RIESGOS'!$C$8:$D$40,2,FALSE),"")</f>
        <v/>
      </c>
      <c r="AE189" s="4" t="n">
        <v>10.9000000000002</v>
      </c>
      <c r="AF189" s="4">
        <f>IFERROR(VLOOKUP(AE189,'CRUCE RIESGOS'!$C$8:$D$40,2,FALSE),"")</f>
        <v/>
      </c>
      <c r="AG189" s="4" t="n">
        <v>11.9000000000002</v>
      </c>
      <c r="AH189" s="4">
        <f>IFERROR(VLOOKUP(AG189,'CRUCE RIESGOS'!$C$8:$D$40,2,FALSE),"")</f>
        <v/>
      </c>
      <c r="AI189" s="4" t="n">
        <v>12.9000000000002</v>
      </c>
      <c r="AJ189" s="4">
        <f>IFERROR(VLOOKUP(AI189,'CRUCE RIESGOS'!$C$8:$D$40,2,FALSE),"")</f>
        <v/>
      </c>
      <c r="AK189" s="4" t="n">
        <v>13.9000000000002</v>
      </c>
      <c r="AL189" s="4">
        <f>IFERROR(VLOOKUP(AK189,'CRUCE RIESGOS'!$C$8:$D$40,2,FALSE),"")</f>
        <v/>
      </c>
      <c r="AM189" s="4" t="n">
        <v>14.9000000000003</v>
      </c>
      <c r="AN189" s="4">
        <f>IFERROR(VLOOKUP(AM189,'CRUCE RIESGOS'!$C$8:$D$40,2,FALSE),"")</f>
        <v/>
      </c>
      <c r="AO189" s="4" t="n">
        <v>15.9000000000003</v>
      </c>
      <c r="AP189" s="4">
        <f>IFERROR(VLOOKUP(AO189,'CRUCE RIESGOS'!$C$8:$D$40,2,FALSE),"")</f>
        <v/>
      </c>
      <c r="AQ189" s="4" t="n">
        <v>16.9000000000003</v>
      </c>
      <c r="AR189" s="4">
        <f>IFERROR(VLOOKUP(AQ189,'CRUCE RIESGOS'!$C$8:$D$40,2,FALSE),"")</f>
        <v/>
      </c>
      <c r="AS189" s="4" t="n">
        <v>17.9000000000003</v>
      </c>
      <c r="AT189" s="4">
        <f>IFERROR(VLOOKUP(AS189,'CRUCE RIESGOS'!$C$8:$D$40,2,FALSE),"")</f>
        <v/>
      </c>
      <c r="AU189" s="4" t="n">
        <v>18.9000000000003</v>
      </c>
      <c r="AV189" s="4">
        <f>IFERROR(VLOOKUP(AU189,'CRUCE RIESGOS'!$C$8:$D$40,2,FALSE),"")</f>
        <v/>
      </c>
      <c r="AW189" s="4" t="n">
        <v>19.9000000000004</v>
      </c>
      <c r="AX189" s="4">
        <f>IFERROR(VLOOKUP(AW189,'CRUCE RIESGOS'!$C$8:$D$40,2,FALSE),"")</f>
        <v/>
      </c>
      <c r="AY189" s="4" t="n">
        <v>20.9000000000004</v>
      </c>
      <c r="AZ189" s="4">
        <f>IFERROR(VLOOKUP(AY189,'CRUCE RIESGOS'!$C$8:$D$40,2,FALSE),"")</f>
        <v/>
      </c>
      <c r="BA189" s="4" t="n">
        <v>21.9000000000004</v>
      </c>
      <c r="BB189" s="4">
        <f>IFERROR(VLOOKUP(BA189,'CRUCE RIESGOS'!$C$8:$D$40,2,FALSE),"")</f>
        <v/>
      </c>
      <c r="BC189" s="4" t="n">
        <v>22.9000000000004</v>
      </c>
      <c r="BD189" s="4">
        <f>IFERROR(VLOOKUP(BC189,'CRUCE RIESGOS'!$C$8:$D$40,2,FALSE),"")</f>
        <v/>
      </c>
      <c r="BE189" s="4" t="n">
        <v>23.9000000000004</v>
      </c>
      <c r="BF189" s="4">
        <f>IFERROR(VLOOKUP(BE189,'CRUCE RIESGOS'!$C$8:$D$40,2,FALSE),"")</f>
        <v/>
      </c>
      <c r="BG189" s="4" t="n">
        <v>24.9000000000005</v>
      </c>
      <c r="BH189" s="4">
        <f>IFERROR(VLOOKUP(BG189,'CRUCE RIESGOS'!$C$8:$D$40,2,FALSE),"")</f>
        <v/>
      </c>
      <c r="BI189" s="4" t="n">
        <v>25.9000000000005</v>
      </c>
      <c r="BJ189" s="4">
        <f>IFERROR(VLOOKUP(BI189,'CRUCE RIESGOS'!$C$8:$D$40,2,FALSE),"")</f>
        <v/>
      </c>
    </row>
    <row r="190">
      <c r="N190" s="4">
        <f>IF(N191&lt;&gt;""," -R","")</f>
        <v/>
      </c>
      <c r="P190" s="4">
        <f>IF(P191&lt;&gt;""," -R","")</f>
        <v/>
      </c>
      <c r="R190" s="4">
        <f>IF(R191&lt;&gt;""," -R","")</f>
        <v/>
      </c>
      <c r="T190" s="4">
        <f>IF(T191&lt;&gt;""," -R","")</f>
        <v/>
      </c>
      <c r="V190" s="4">
        <f>IF(V191&lt;&gt;""," -R","")</f>
        <v/>
      </c>
      <c r="X190" s="4">
        <f>IF(X191&lt;&gt;""," -R","")</f>
        <v/>
      </c>
      <c r="Z190" s="4">
        <f>IF(Z191&lt;&gt;""," -R","")</f>
        <v/>
      </c>
      <c r="AB190" s="4">
        <f>IF(AB191&lt;&gt;""," -R","")</f>
        <v/>
      </c>
      <c r="AD190" s="4">
        <f>IF(AD191&lt;&gt;""," -R","")</f>
        <v/>
      </c>
      <c r="AF190" s="4">
        <f>IF(AF191&lt;&gt;""," -R","")</f>
        <v/>
      </c>
      <c r="AH190" s="4">
        <f>IF(AH191&lt;&gt;""," -R","")</f>
        <v/>
      </c>
      <c r="AJ190" s="4">
        <f>IF(AJ191&lt;&gt;""," -R","")</f>
        <v/>
      </c>
      <c r="AL190" s="4">
        <f>IF(AL191&lt;&gt;""," -R","")</f>
        <v/>
      </c>
      <c r="AN190" s="4">
        <f>IF(AN191&lt;&gt;""," -R","")</f>
        <v/>
      </c>
      <c r="AP190" s="4">
        <f>IF(AP191&lt;&gt;""," -R","")</f>
        <v/>
      </c>
      <c r="AR190" s="4">
        <f>IF(AR191&lt;&gt;""," -R","")</f>
        <v/>
      </c>
      <c r="AT190" s="4">
        <f>IF(AT191&lt;&gt;""," -R","")</f>
        <v/>
      </c>
      <c r="AV190" s="4">
        <f>IF(AV191&lt;&gt;""," -R","")</f>
        <v/>
      </c>
      <c r="AX190" s="4">
        <f>IF(AX191&lt;&gt;""," -R","")</f>
        <v/>
      </c>
      <c r="AZ190" s="4">
        <f>IF(AZ191&lt;&gt;""," -R","")</f>
        <v/>
      </c>
      <c r="BB190" s="4">
        <f>IF(BB191&lt;&gt;""," -R","")</f>
        <v/>
      </c>
      <c r="BD190" s="4">
        <f>IF(BD191&lt;&gt;""," -R","")</f>
        <v/>
      </c>
      <c r="BF190" s="4">
        <f>IF(BF191&lt;&gt;""," -R","")</f>
        <v/>
      </c>
      <c r="BH190" s="4">
        <f>IF(BH191&lt;&gt;""," -R","")</f>
        <v/>
      </c>
      <c r="BJ190" s="4">
        <f>IF(BJ191&lt;&gt;""," -R","")</f>
        <v/>
      </c>
    </row>
    <row r="191">
      <c r="M191" s="4" t="n">
        <v>1.91</v>
      </c>
      <c r="N191" s="4">
        <f>IFERROR(VLOOKUP(M191,'CRUCE RIESGOS'!$C$8:$D$40,2,FALSE),"")</f>
        <v/>
      </c>
      <c r="O191" s="4" t="n">
        <v>2.91000000000002</v>
      </c>
      <c r="P191" s="4">
        <f>IFERROR(VLOOKUP(O191,'CRUCE RIESGOS'!$C$8:$D$40,2,FALSE),"")</f>
        <v/>
      </c>
      <c r="Q191" s="4" t="n">
        <v>3.91000000000004</v>
      </c>
      <c r="R191" s="4">
        <f>IFERROR(VLOOKUP(Q191,'CRUCE RIESGOS'!$C$8:$D$40,2,FALSE),"")</f>
        <v/>
      </c>
      <c r="S191" s="4" t="n">
        <v>4.91000000000006</v>
      </c>
      <c r="T191" s="4">
        <f>IFERROR(VLOOKUP(S191,'CRUCE RIESGOS'!$C$8:$D$40,2,FALSE),"")</f>
        <v/>
      </c>
      <c r="U191" s="4" t="n">
        <v>5.91000000000008</v>
      </c>
      <c r="V191" s="4">
        <f>IFERROR(VLOOKUP(U191,'CRUCE RIESGOS'!$C$8:$D$40,2,FALSE),"")</f>
        <v/>
      </c>
      <c r="W191" s="4" t="n">
        <v>6.9100000000001</v>
      </c>
      <c r="X191" s="4">
        <f>IFERROR(VLOOKUP(W191,'CRUCE RIESGOS'!$C$8:$D$40,2,FALSE),"")</f>
        <v/>
      </c>
      <c r="Y191" s="4" t="n">
        <v>7.91000000000012</v>
      </c>
      <c r="Z191" s="4">
        <f>IFERROR(VLOOKUP(Y191,'CRUCE RIESGOS'!$C$8:$D$40,2,FALSE),"")</f>
        <v/>
      </c>
      <c r="AA191" s="4" t="n">
        <v>8.91000000000014</v>
      </c>
      <c r="AB191" s="4">
        <f>IFERROR(VLOOKUP(AA191,'CRUCE RIESGOS'!$C$8:$D$40,2,FALSE),"")</f>
        <v/>
      </c>
      <c r="AC191" s="4" t="n">
        <v>9.91000000000016</v>
      </c>
      <c r="AD191" s="4">
        <f>IFERROR(VLOOKUP(AC191,'CRUCE RIESGOS'!$C$8:$D$40,2,FALSE),"")</f>
        <v/>
      </c>
      <c r="AE191" s="4" t="n">
        <v>10.9100000000002</v>
      </c>
      <c r="AF191" s="4">
        <f>IFERROR(VLOOKUP(AE191,'CRUCE RIESGOS'!$C$8:$D$40,2,FALSE),"")</f>
        <v/>
      </c>
      <c r="AG191" s="4" t="n">
        <v>11.9100000000002</v>
      </c>
      <c r="AH191" s="4">
        <f>IFERROR(VLOOKUP(AG191,'CRUCE RIESGOS'!$C$8:$D$40,2,FALSE),"")</f>
        <v/>
      </c>
      <c r="AI191" s="4" t="n">
        <v>12.9100000000002</v>
      </c>
      <c r="AJ191" s="4">
        <f>IFERROR(VLOOKUP(AI191,'CRUCE RIESGOS'!$C$8:$D$40,2,FALSE),"")</f>
        <v/>
      </c>
      <c r="AK191" s="4" t="n">
        <v>13.9100000000002</v>
      </c>
      <c r="AL191" s="4">
        <f>IFERROR(VLOOKUP(AK191,'CRUCE RIESGOS'!$C$8:$D$40,2,FALSE),"")</f>
        <v/>
      </c>
      <c r="AM191" s="4" t="n">
        <v>14.9100000000003</v>
      </c>
      <c r="AN191" s="4">
        <f>IFERROR(VLOOKUP(AM191,'CRUCE RIESGOS'!$C$8:$D$40,2,FALSE),"")</f>
        <v/>
      </c>
      <c r="AO191" s="4" t="n">
        <v>15.9100000000003</v>
      </c>
      <c r="AP191" s="4">
        <f>IFERROR(VLOOKUP(AO191,'CRUCE RIESGOS'!$C$8:$D$40,2,FALSE),"")</f>
        <v/>
      </c>
      <c r="AQ191" s="4" t="n">
        <v>16.9100000000003</v>
      </c>
      <c r="AR191" s="4">
        <f>IFERROR(VLOOKUP(AQ191,'CRUCE RIESGOS'!$C$8:$D$40,2,FALSE),"")</f>
        <v/>
      </c>
      <c r="AS191" s="4" t="n">
        <v>17.9100000000003</v>
      </c>
      <c r="AT191" s="4">
        <f>IFERROR(VLOOKUP(AS191,'CRUCE RIESGOS'!$C$8:$D$40,2,FALSE),"")</f>
        <v/>
      </c>
      <c r="AU191" s="4" t="n">
        <v>18.9100000000003</v>
      </c>
      <c r="AV191" s="4">
        <f>IFERROR(VLOOKUP(AU191,'CRUCE RIESGOS'!$C$8:$D$40,2,FALSE),"")</f>
        <v/>
      </c>
      <c r="AW191" s="4" t="n">
        <v>19.9100000000004</v>
      </c>
      <c r="AX191" s="4">
        <f>IFERROR(VLOOKUP(AW191,'CRUCE RIESGOS'!$C$8:$D$40,2,FALSE),"")</f>
        <v/>
      </c>
      <c r="AY191" s="4" t="n">
        <v>20.9100000000004</v>
      </c>
      <c r="AZ191" s="4">
        <f>IFERROR(VLOOKUP(AY191,'CRUCE RIESGOS'!$C$8:$D$40,2,FALSE),"")</f>
        <v/>
      </c>
      <c r="BA191" s="4" t="n">
        <v>21.9100000000004</v>
      </c>
      <c r="BB191" s="4">
        <f>IFERROR(VLOOKUP(BA191,'CRUCE RIESGOS'!$C$8:$D$40,2,FALSE),"")</f>
        <v/>
      </c>
      <c r="BC191" s="4" t="n">
        <v>22.9100000000004</v>
      </c>
      <c r="BD191" s="4">
        <f>IFERROR(VLOOKUP(BC191,'CRUCE RIESGOS'!$C$8:$D$40,2,FALSE),"")</f>
        <v/>
      </c>
      <c r="BE191" s="4" t="n">
        <v>23.9100000000004</v>
      </c>
      <c r="BF191" s="4">
        <f>IFERROR(VLOOKUP(BE191,'CRUCE RIESGOS'!$C$8:$D$40,2,FALSE),"")</f>
        <v/>
      </c>
      <c r="BG191" s="4" t="n">
        <v>24.9100000000005</v>
      </c>
      <c r="BH191" s="4">
        <f>IFERROR(VLOOKUP(BG191,'CRUCE RIESGOS'!$C$8:$D$40,2,FALSE),"")</f>
        <v/>
      </c>
      <c r="BI191" s="4" t="n">
        <v>25.9100000000005</v>
      </c>
      <c r="BJ191" s="4">
        <f>IFERROR(VLOOKUP(BI191,'CRUCE RIESGOS'!$C$8:$D$40,2,FALSE),"")</f>
        <v/>
      </c>
    </row>
    <row r="192">
      <c r="N192" s="4">
        <f>IF(N193&lt;&gt;""," -R","")</f>
        <v/>
      </c>
      <c r="P192" s="4">
        <f>IF(P193&lt;&gt;""," -R","")</f>
        <v/>
      </c>
      <c r="R192" s="4">
        <f>IF(R193&lt;&gt;""," -R","")</f>
        <v/>
      </c>
      <c r="T192" s="4">
        <f>IF(T193&lt;&gt;""," -R","")</f>
        <v/>
      </c>
      <c r="V192" s="4">
        <f>IF(V193&lt;&gt;""," -R","")</f>
        <v/>
      </c>
      <c r="X192" s="4">
        <f>IF(X193&lt;&gt;""," -R","")</f>
        <v/>
      </c>
      <c r="Z192" s="4">
        <f>IF(Z193&lt;&gt;""," -R","")</f>
        <v/>
      </c>
      <c r="AB192" s="4">
        <f>IF(AB193&lt;&gt;""," -R","")</f>
        <v/>
      </c>
      <c r="AD192" s="4">
        <f>IF(AD193&lt;&gt;""," -R","")</f>
        <v/>
      </c>
      <c r="AF192" s="4">
        <f>IF(AF193&lt;&gt;""," -R","")</f>
        <v/>
      </c>
      <c r="AH192" s="4">
        <f>IF(AH193&lt;&gt;""," -R","")</f>
        <v/>
      </c>
      <c r="AJ192" s="4">
        <f>IF(AJ193&lt;&gt;""," -R","")</f>
        <v/>
      </c>
      <c r="AL192" s="4">
        <f>IF(AL193&lt;&gt;""," -R","")</f>
        <v/>
      </c>
      <c r="AN192" s="4">
        <f>IF(AN193&lt;&gt;""," -R","")</f>
        <v/>
      </c>
      <c r="AP192" s="4">
        <f>IF(AP193&lt;&gt;""," -R","")</f>
        <v/>
      </c>
      <c r="AR192" s="4">
        <f>IF(AR193&lt;&gt;""," -R","")</f>
        <v/>
      </c>
      <c r="AT192" s="4">
        <f>IF(AT193&lt;&gt;""," -R","")</f>
        <v/>
      </c>
      <c r="AV192" s="4">
        <f>IF(AV193&lt;&gt;""," -R","")</f>
        <v/>
      </c>
      <c r="AX192" s="4">
        <f>IF(AX193&lt;&gt;""," -R","")</f>
        <v/>
      </c>
      <c r="AZ192" s="4">
        <f>IF(AZ193&lt;&gt;""," -R","")</f>
        <v/>
      </c>
      <c r="BB192" s="4">
        <f>IF(BB193&lt;&gt;""," -R","")</f>
        <v/>
      </c>
      <c r="BD192" s="4">
        <f>IF(BD193&lt;&gt;""," -R","")</f>
        <v/>
      </c>
      <c r="BF192" s="4">
        <f>IF(BF193&lt;&gt;""," -R","")</f>
        <v/>
      </c>
      <c r="BH192" s="4">
        <f>IF(BH193&lt;&gt;""," -R","")</f>
        <v/>
      </c>
      <c r="BJ192" s="4">
        <f>IF(BJ193&lt;&gt;""," -R","")</f>
        <v/>
      </c>
    </row>
    <row r="193">
      <c r="M193" s="4" t="n">
        <v>1.92</v>
      </c>
      <c r="N193" s="4">
        <f>IFERROR(VLOOKUP(M193,'CRUCE RIESGOS'!$C$8:$D$40,2,FALSE),"")</f>
        <v/>
      </c>
      <c r="O193" s="4" t="n">
        <v>2.92000000000002</v>
      </c>
      <c r="P193" s="4">
        <f>IFERROR(VLOOKUP(O193,'CRUCE RIESGOS'!$C$8:$D$40,2,FALSE),"")</f>
        <v/>
      </c>
      <c r="Q193" s="4" t="n">
        <v>3.92000000000004</v>
      </c>
      <c r="R193" s="4">
        <f>IFERROR(VLOOKUP(Q193,'CRUCE RIESGOS'!$C$8:$D$40,2,FALSE),"")</f>
        <v/>
      </c>
      <c r="S193" s="4" t="n">
        <v>4.92000000000006</v>
      </c>
      <c r="T193" s="4">
        <f>IFERROR(VLOOKUP(S193,'CRUCE RIESGOS'!$C$8:$D$40,2,FALSE),"")</f>
        <v/>
      </c>
      <c r="U193" s="4" t="n">
        <v>5.92000000000008</v>
      </c>
      <c r="V193" s="4">
        <f>IFERROR(VLOOKUP(U193,'CRUCE RIESGOS'!$C$8:$D$40,2,FALSE),"")</f>
        <v/>
      </c>
      <c r="W193" s="4" t="n">
        <v>6.9200000000001</v>
      </c>
      <c r="X193" s="4">
        <f>IFERROR(VLOOKUP(W193,'CRUCE RIESGOS'!$C$8:$D$40,2,FALSE),"")</f>
        <v/>
      </c>
      <c r="Y193" s="4" t="n">
        <v>7.92000000000012</v>
      </c>
      <c r="Z193" s="4">
        <f>IFERROR(VLOOKUP(Y193,'CRUCE RIESGOS'!$C$8:$D$40,2,FALSE),"")</f>
        <v/>
      </c>
      <c r="AA193" s="4" t="n">
        <v>8.92000000000014</v>
      </c>
      <c r="AB193" s="4">
        <f>IFERROR(VLOOKUP(AA193,'CRUCE RIESGOS'!$C$8:$D$40,2,FALSE),"")</f>
        <v/>
      </c>
      <c r="AC193" s="4" t="n">
        <v>9.92000000000016</v>
      </c>
      <c r="AD193" s="4">
        <f>IFERROR(VLOOKUP(AC193,'CRUCE RIESGOS'!$C$8:$D$40,2,FALSE),"")</f>
        <v/>
      </c>
      <c r="AE193" s="4" t="n">
        <v>10.9200000000002</v>
      </c>
      <c r="AF193" s="4">
        <f>IFERROR(VLOOKUP(AE193,'CRUCE RIESGOS'!$C$8:$D$40,2,FALSE),"")</f>
        <v/>
      </c>
      <c r="AG193" s="4" t="n">
        <v>11.9200000000002</v>
      </c>
      <c r="AH193" s="4">
        <f>IFERROR(VLOOKUP(AG193,'CRUCE RIESGOS'!$C$8:$D$40,2,FALSE),"")</f>
        <v/>
      </c>
      <c r="AI193" s="4" t="n">
        <v>12.9200000000002</v>
      </c>
      <c r="AJ193" s="4">
        <f>IFERROR(VLOOKUP(AI193,'CRUCE RIESGOS'!$C$8:$D$40,2,FALSE),"")</f>
        <v/>
      </c>
      <c r="AK193" s="4" t="n">
        <v>13.9200000000002</v>
      </c>
      <c r="AL193" s="4">
        <f>IFERROR(VLOOKUP(AK193,'CRUCE RIESGOS'!$C$8:$D$40,2,FALSE),"")</f>
        <v/>
      </c>
      <c r="AM193" s="4" t="n">
        <v>14.9200000000003</v>
      </c>
      <c r="AN193" s="4">
        <f>IFERROR(VLOOKUP(AM193,'CRUCE RIESGOS'!$C$8:$D$40,2,FALSE),"")</f>
        <v/>
      </c>
      <c r="AO193" s="4" t="n">
        <v>15.9200000000003</v>
      </c>
      <c r="AP193" s="4">
        <f>IFERROR(VLOOKUP(AO193,'CRUCE RIESGOS'!$C$8:$D$40,2,FALSE),"")</f>
        <v/>
      </c>
      <c r="AQ193" s="4" t="n">
        <v>16.9200000000003</v>
      </c>
      <c r="AR193" s="4">
        <f>IFERROR(VLOOKUP(AQ193,'CRUCE RIESGOS'!$C$8:$D$40,2,FALSE),"")</f>
        <v/>
      </c>
      <c r="AS193" s="4" t="n">
        <v>17.9200000000003</v>
      </c>
      <c r="AT193" s="4">
        <f>IFERROR(VLOOKUP(AS193,'CRUCE RIESGOS'!$C$8:$D$40,2,FALSE),"")</f>
        <v/>
      </c>
      <c r="AU193" s="4" t="n">
        <v>18.9200000000003</v>
      </c>
      <c r="AV193" s="4">
        <f>IFERROR(VLOOKUP(AU193,'CRUCE RIESGOS'!$C$8:$D$40,2,FALSE),"")</f>
        <v/>
      </c>
      <c r="AW193" s="4" t="n">
        <v>19.9200000000004</v>
      </c>
      <c r="AX193" s="4">
        <f>IFERROR(VLOOKUP(AW193,'CRUCE RIESGOS'!$C$8:$D$40,2,FALSE),"")</f>
        <v/>
      </c>
      <c r="AY193" s="4" t="n">
        <v>20.9200000000004</v>
      </c>
      <c r="AZ193" s="4">
        <f>IFERROR(VLOOKUP(AY193,'CRUCE RIESGOS'!$C$8:$D$40,2,FALSE),"")</f>
        <v/>
      </c>
      <c r="BA193" s="4" t="n">
        <v>21.9200000000004</v>
      </c>
      <c r="BB193" s="4">
        <f>IFERROR(VLOOKUP(BA193,'CRUCE RIESGOS'!$C$8:$D$40,2,FALSE),"")</f>
        <v/>
      </c>
      <c r="BC193" s="4" t="n">
        <v>22.9200000000004</v>
      </c>
      <c r="BD193" s="4">
        <f>IFERROR(VLOOKUP(BC193,'CRUCE RIESGOS'!$C$8:$D$40,2,FALSE),"")</f>
        <v/>
      </c>
      <c r="BE193" s="4" t="n">
        <v>23.9200000000004</v>
      </c>
      <c r="BF193" s="4">
        <f>IFERROR(VLOOKUP(BE193,'CRUCE RIESGOS'!$C$8:$D$40,2,FALSE),"")</f>
        <v/>
      </c>
      <c r="BG193" s="4" t="n">
        <v>24.9200000000005</v>
      </c>
      <c r="BH193" s="4">
        <f>IFERROR(VLOOKUP(BG193,'CRUCE RIESGOS'!$C$8:$D$40,2,FALSE),"")</f>
        <v/>
      </c>
      <c r="BI193" s="4" t="n">
        <v>25.9200000000005</v>
      </c>
      <c r="BJ193" s="4">
        <f>IFERROR(VLOOKUP(BI193,'CRUCE RIESGOS'!$C$8:$D$40,2,FALSE),"")</f>
        <v/>
      </c>
    </row>
    <row r="194">
      <c r="N194" s="4">
        <f>IF(N195&lt;&gt;""," -R","")</f>
        <v/>
      </c>
      <c r="P194" s="4">
        <f>IF(P195&lt;&gt;""," -R","")</f>
        <v/>
      </c>
      <c r="R194" s="4">
        <f>IF(R195&lt;&gt;""," -R","")</f>
        <v/>
      </c>
      <c r="T194" s="4">
        <f>IF(T195&lt;&gt;""," -R","")</f>
        <v/>
      </c>
      <c r="V194" s="4">
        <f>IF(V195&lt;&gt;""," -R","")</f>
        <v/>
      </c>
      <c r="X194" s="4">
        <f>IF(X195&lt;&gt;""," -R","")</f>
        <v/>
      </c>
      <c r="Z194" s="4">
        <f>IF(Z195&lt;&gt;""," -R","")</f>
        <v/>
      </c>
      <c r="AB194" s="4">
        <f>IF(AB195&lt;&gt;""," -R","")</f>
        <v/>
      </c>
      <c r="AD194" s="4">
        <f>IF(AD195&lt;&gt;""," -R","")</f>
        <v/>
      </c>
      <c r="AF194" s="4">
        <f>IF(AF195&lt;&gt;""," -R","")</f>
        <v/>
      </c>
      <c r="AH194" s="4">
        <f>IF(AH195&lt;&gt;""," -R","")</f>
        <v/>
      </c>
      <c r="AJ194" s="4">
        <f>IF(AJ195&lt;&gt;""," -R","")</f>
        <v/>
      </c>
      <c r="AL194" s="4">
        <f>IF(AL195&lt;&gt;""," -R","")</f>
        <v/>
      </c>
      <c r="AN194" s="4">
        <f>IF(AN195&lt;&gt;""," -R","")</f>
        <v/>
      </c>
      <c r="AP194" s="4">
        <f>IF(AP195&lt;&gt;""," -R","")</f>
        <v/>
      </c>
      <c r="AR194" s="4">
        <f>IF(AR195&lt;&gt;""," -R","")</f>
        <v/>
      </c>
      <c r="AT194" s="4">
        <f>IF(AT195&lt;&gt;""," -R","")</f>
        <v/>
      </c>
      <c r="AV194" s="4">
        <f>IF(AV195&lt;&gt;""," -R","")</f>
        <v/>
      </c>
      <c r="AX194" s="4">
        <f>IF(AX195&lt;&gt;""," -R","")</f>
        <v/>
      </c>
      <c r="AZ194" s="4">
        <f>IF(AZ195&lt;&gt;""," -R","")</f>
        <v/>
      </c>
      <c r="BB194" s="4">
        <f>IF(BB195&lt;&gt;""," -R","")</f>
        <v/>
      </c>
      <c r="BD194" s="4">
        <f>IF(BD195&lt;&gt;""," -R","")</f>
        <v/>
      </c>
      <c r="BF194" s="4">
        <f>IF(BF195&lt;&gt;""," -R","")</f>
        <v/>
      </c>
      <c r="BH194" s="4">
        <f>IF(BH195&lt;&gt;""," -R","")</f>
        <v/>
      </c>
      <c r="BJ194" s="4">
        <f>IF(BJ195&lt;&gt;""," -R","")</f>
        <v/>
      </c>
    </row>
    <row r="195">
      <c r="M195" s="4" t="n">
        <v>1.93</v>
      </c>
      <c r="N195" s="4">
        <f>IFERROR(VLOOKUP(M195,'CRUCE RIESGOS'!$C$8:$D$40,2,FALSE),"")</f>
        <v/>
      </c>
      <c r="O195" s="4" t="n">
        <v>2.93000000000002</v>
      </c>
      <c r="P195" s="4">
        <f>IFERROR(VLOOKUP(O195,'CRUCE RIESGOS'!$C$8:$D$40,2,FALSE),"")</f>
        <v/>
      </c>
      <c r="Q195" s="4" t="n">
        <v>3.93000000000004</v>
      </c>
      <c r="R195" s="4">
        <f>IFERROR(VLOOKUP(Q195,'CRUCE RIESGOS'!$C$8:$D$40,2,FALSE),"")</f>
        <v/>
      </c>
      <c r="S195" s="4" t="n">
        <v>4.93000000000006</v>
      </c>
      <c r="T195" s="4">
        <f>IFERROR(VLOOKUP(S195,'CRUCE RIESGOS'!$C$8:$D$40,2,FALSE),"")</f>
        <v/>
      </c>
      <c r="U195" s="4" t="n">
        <v>5.93000000000008</v>
      </c>
      <c r="V195" s="4">
        <f>IFERROR(VLOOKUP(U195,'CRUCE RIESGOS'!$C$8:$D$40,2,FALSE),"")</f>
        <v/>
      </c>
      <c r="W195" s="4" t="n">
        <v>6.9300000000001</v>
      </c>
      <c r="X195" s="4">
        <f>IFERROR(VLOOKUP(W195,'CRUCE RIESGOS'!$C$8:$D$40,2,FALSE),"")</f>
        <v/>
      </c>
      <c r="Y195" s="4" t="n">
        <v>7.93000000000012</v>
      </c>
      <c r="Z195" s="4">
        <f>IFERROR(VLOOKUP(Y195,'CRUCE RIESGOS'!$C$8:$D$40,2,FALSE),"")</f>
        <v/>
      </c>
      <c r="AA195" s="4" t="n">
        <v>8.93000000000014</v>
      </c>
      <c r="AB195" s="4">
        <f>IFERROR(VLOOKUP(AA195,'CRUCE RIESGOS'!$C$8:$D$40,2,FALSE),"")</f>
        <v/>
      </c>
      <c r="AC195" s="4" t="n">
        <v>9.93000000000016</v>
      </c>
      <c r="AD195" s="4">
        <f>IFERROR(VLOOKUP(AC195,'CRUCE RIESGOS'!$C$8:$D$40,2,FALSE),"")</f>
        <v/>
      </c>
      <c r="AE195" s="4" t="n">
        <v>10.9300000000002</v>
      </c>
      <c r="AF195" s="4">
        <f>IFERROR(VLOOKUP(AE195,'CRUCE RIESGOS'!$C$8:$D$40,2,FALSE),"")</f>
        <v/>
      </c>
      <c r="AG195" s="4" t="n">
        <v>11.9300000000002</v>
      </c>
      <c r="AH195" s="4">
        <f>IFERROR(VLOOKUP(AG195,'CRUCE RIESGOS'!$C$8:$D$40,2,FALSE),"")</f>
        <v/>
      </c>
      <c r="AI195" s="4" t="n">
        <v>12.9300000000002</v>
      </c>
      <c r="AJ195" s="4">
        <f>IFERROR(VLOOKUP(AI195,'CRUCE RIESGOS'!$C$8:$D$40,2,FALSE),"")</f>
        <v/>
      </c>
      <c r="AK195" s="4" t="n">
        <v>13.9300000000002</v>
      </c>
      <c r="AL195" s="4">
        <f>IFERROR(VLOOKUP(AK195,'CRUCE RIESGOS'!$C$8:$D$40,2,FALSE),"")</f>
        <v/>
      </c>
      <c r="AM195" s="4" t="n">
        <v>14.9300000000003</v>
      </c>
      <c r="AN195" s="4">
        <f>IFERROR(VLOOKUP(AM195,'CRUCE RIESGOS'!$C$8:$D$40,2,FALSE),"")</f>
        <v/>
      </c>
      <c r="AO195" s="4" t="n">
        <v>15.9300000000003</v>
      </c>
      <c r="AP195" s="4">
        <f>IFERROR(VLOOKUP(AO195,'CRUCE RIESGOS'!$C$8:$D$40,2,FALSE),"")</f>
        <v/>
      </c>
      <c r="AQ195" s="4" t="n">
        <v>16.9300000000003</v>
      </c>
      <c r="AR195" s="4">
        <f>IFERROR(VLOOKUP(AQ195,'CRUCE RIESGOS'!$C$8:$D$40,2,FALSE),"")</f>
        <v/>
      </c>
      <c r="AS195" s="4" t="n">
        <v>17.9300000000003</v>
      </c>
      <c r="AT195" s="4">
        <f>IFERROR(VLOOKUP(AS195,'CRUCE RIESGOS'!$C$8:$D$40,2,FALSE),"")</f>
        <v/>
      </c>
      <c r="AU195" s="4" t="n">
        <v>18.9300000000003</v>
      </c>
      <c r="AV195" s="4">
        <f>IFERROR(VLOOKUP(AU195,'CRUCE RIESGOS'!$C$8:$D$40,2,FALSE),"")</f>
        <v/>
      </c>
      <c r="AW195" s="4" t="n">
        <v>19.9300000000004</v>
      </c>
      <c r="AX195" s="4">
        <f>IFERROR(VLOOKUP(AW195,'CRUCE RIESGOS'!$C$8:$D$40,2,FALSE),"")</f>
        <v/>
      </c>
      <c r="AY195" s="4" t="n">
        <v>20.9300000000004</v>
      </c>
      <c r="AZ195" s="4">
        <f>IFERROR(VLOOKUP(AY195,'CRUCE RIESGOS'!$C$8:$D$40,2,FALSE),"")</f>
        <v/>
      </c>
      <c r="BA195" s="4" t="n">
        <v>21.9300000000004</v>
      </c>
      <c r="BB195" s="4">
        <f>IFERROR(VLOOKUP(BA195,'CRUCE RIESGOS'!$C$8:$D$40,2,FALSE),"")</f>
        <v/>
      </c>
      <c r="BC195" s="4" t="n">
        <v>22.9300000000004</v>
      </c>
      <c r="BD195" s="4">
        <f>IFERROR(VLOOKUP(BC195,'CRUCE RIESGOS'!$C$8:$D$40,2,FALSE),"")</f>
        <v/>
      </c>
      <c r="BE195" s="4" t="n">
        <v>23.9300000000004</v>
      </c>
      <c r="BF195" s="4">
        <f>IFERROR(VLOOKUP(BE195,'CRUCE RIESGOS'!$C$8:$D$40,2,FALSE),"")</f>
        <v/>
      </c>
      <c r="BG195" s="4" t="n">
        <v>24.9300000000005</v>
      </c>
      <c r="BH195" s="4">
        <f>IFERROR(VLOOKUP(BG195,'CRUCE RIESGOS'!$C$8:$D$40,2,FALSE),"")</f>
        <v/>
      </c>
      <c r="BI195" s="4" t="n">
        <v>25.9300000000005</v>
      </c>
      <c r="BJ195" s="4">
        <f>IFERROR(VLOOKUP(BI195,'CRUCE RIESGOS'!$C$8:$D$40,2,FALSE),"")</f>
        <v/>
      </c>
    </row>
    <row r="196">
      <c r="N196" s="4">
        <f>IF(N197&lt;&gt;""," -R","")</f>
        <v/>
      </c>
      <c r="P196" s="4">
        <f>IF(P197&lt;&gt;""," -R","")</f>
        <v/>
      </c>
      <c r="R196" s="4">
        <f>IF(R197&lt;&gt;""," -R","")</f>
        <v/>
      </c>
      <c r="T196" s="4">
        <f>IF(T197&lt;&gt;""," -R","")</f>
        <v/>
      </c>
      <c r="V196" s="4">
        <f>IF(V197&lt;&gt;""," -R","")</f>
        <v/>
      </c>
      <c r="X196" s="4">
        <f>IF(X197&lt;&gt;""," -R","")</f>
        <v/>
      </c>
      <c r="Z196" s="4">
        <f>IF(Z197&lt;&gt;""," -R","")</f>
        <v/>
      </c>
      <c r="AB196" s="4">
        <f>IF(AB197&lt;&gt;""," -R","")</f>
        <v/>
      </c>
      <c r="AD196" s="4">
        <f>IF(AD197&lt;&gt;""," -R","")</f>
        <v/>
      </c>
      <c r="AF196" s="4">
        <f>IF(AF197&lt;&gt;""," -R","")</f>
        <v/>
      </c>
      <c r="AH196" s="4">
        <f>IF(AH197&lt;&gt;""," -R","")</f>
        <v/>
      </c>
      <c r="AJ196" s="4">
        <f>IF(AJ197&lt;&gt;""," -R","")</f>
        <v/>
      </c>
      <c r="AL196" s="4">
        <f>IF(AL197&lt;&gt;""," -R","")</f>
        <v/>
      </c>
      <c r="AN196" s="4">
        <f>IF(AN197&lt;&gt;""," -R","")</f>
        <v/>
      </c>
      <c r="AP196" s="4">
        <f>IF(AP197&lt;&gt;""," -R","")</f>
        <v/>
      </c>
      <c r="AR196" s="4">
        <f>IF(AR197&lt;&gt;""," -R","")</f>
        <v/>
      </c>
      <c r="AT196" s="4">
        <f>IF(AT197&lt;&gt;""," -R","")</f>
        <v/>
      </c>
      <c r="AV196" s="4">
        <f>IF(AV197&lt;&gt;""," -R","")</f>
        <v/>
      </c>
      <c r="AX196" s="4">
        <f>IF(AX197&lt;&gt;""," -R","")</f>
        <v/>
      </c>
      <c r="AZ196" s="4">
        <f>IF(AZ197&lt;&gt;""," -R","")</f>
        <v/>
      </c>
      <c r="BB196" s="4">
        <f>IF(BB197&lt;&gt;""," -R","")</f>
        <v/>
      </c>
      <c r="BD196" s="4">
        <f>IF(BD197&lt;&gt;""," -R","")</f>
        <v/>
      </c>
      <c r="BF196" s="4">
        <f>IF(BF197&lt;&gt;""," -R","")</f>
        <v/>
      </c>
      <c r="BH196" s="4">
        <f>IF(BH197&lt;&gt;""," -R","")</f>
        <v/>
      </c>
      <c r="BJ196" s="4">
        <f>IF(BJ197&lt;&gt;""," -R","")</f>
        <v/>
      </c>
    </row>
    <row r="197">
      <c r="M197" s="4" t="n">
        <v>1.94</v>
      </c>
      <c r="N197" s="4">
        <f>IFERROR(VLOOKUP(M197,'CRUCE RIESGOS'!$C$8:$D$40,2,FALSE),"")</f>
        <v/>
      </c>
      <c r="O197" s="4" t="n">
        <v>2.94000000000002</v>
      </c>
      <c r="P197" s="4">
        <f>IFERROR(VLOOKUP(O197,'CRUCE RIESGOS'!$C$8:$D$40,2,FALSE),"")</f>
        <v/>
      </c>
      <c r="Q197" s="4" t="n">
        <v>3.94000000000004</v>
      </c>
      <c r="R197" s="4">
        <f>IFERROR(VLOOKUP(Q197,'CRUCE RIESGOS'!$C$8:$D$40,2,FALSE),"")</f>
        <v/>
      </c>
      <c r="S197" s="4" t="n">
        <v>4.94000000000006</v>
      </c>
      <c r="T197" s="4">
        <f>IFERROR(VLOOKUP(S197,'CRUCE RIESGOS'!$C$8:$D$40,2,FALSE),"")</f>
        <v/>
      </c>
      <c r="U197" s="4" t="n">
        <v>5.94000000000008</v>
      </c>
      <c r="V197" s="4">
        <f>IFERROR(VLOOKUP(U197,'CRUCE RIESGOS'!$C$8:$D$40,2,FALSE),"")</f>
        <v/>
      </c>
      <c r="W197" s="4" t="n">
        <v>6.9400000000001</v>
      </c>
      <c r="X197" s="4">
        <f>IFERROR(VLOOKUP(W197,'CRUCE RIESGOS'!$C$8:$D$40,2,FALSE),"")</f>
        <v/>
      </c>
      <c r="Y197" s="4" t="n">
        <v>7.94000000000012</v>
      </c>
      <c r="Z197" s="4">
        <f>IFERROR(VLOOKUP(Y197,'CRUCE RIESGOS'!$C$8:$D$40,2,FALSE),"")</f>
        <v/>
      </c>
      <c r="AA197" s="4" t="n">
        <v>8.94000000000014</v>
      </c>
      <c r="AB197" s="4">
        <f>IFERROR(VLOOKUP(AA197,'CRUCE RIESGOS'!$C$8:$D$40,2,FALSE),"")</f>
        <v/>
      </c>
      <c r="AC197" s="4" t="n">
        <v>9.940000000000159</v>
      </c>
      <c r="AD197" s="4">
        <f>IFERROR(VLOOKUP(AC197,'CRUCE RIESGOS'!$C$8:$D$40,2,FALSE),"")</f>
        <v/>
      </c>
      <c r="AE197" s="4" t="n">
        <v>10.9400000000002</v>
      </c>
      <c r="AF197" s="4">
        <f>IFERROR(VLOOKUP(AE197,'CRUCE RIESGOS'!$C$8:$D$40,2,FALSE),"")</f>
        <v/>
      </c>
      <c r="AG197" s="4" t="n">
        <v>11.9400000000002</v>
      </c>
      <c r="AH197" s="4">
        <f>IFERROR(VLOOKUP(AG197,'CRUCE RIESGOS'!$C$8:$D$40,2,FALSE),"")</f>
        <v/>
      </c>
      <c r="AI197" s="4" t="n">
        <v>12.9400000000002</v>
      </c>
      <c r="AJ197" s="4">
        <f>IFERROR(VLOOKUP(AI197,'CRUCE RIESGOS'!$C$8:$D$40,2,FALSE),"")</f>
        <v/>
      </c>
      <c r="AK197" s="4" t="n">
        <v>13.9400000000002</v>
      </c>
      <c r="AL197" s="4">
        <f>IFERROR(VLOOKUP(AK197,'CRUCE RIESGOS'!$C$8:$D$40,2,FALSE),"")</f>
        <v/>
      </c>
      <c r="AM197" s="4" t="n">
        <v>14.9400000000003</v>
      </c>
      <c r="AN197" s="4">
        <f>IFERROR(VLOOKUP(AM197,'CRUCE RIESGOS'!$C$8:$D$40,2,FALSE),"")</f>
        <v/>
      </c>
      <c r="AO197" s="4" t="n">
        <v>15.9400000000003</v>
      </c>
      <c r="AP197" s="4">
        <f>IFERROR(VLOOKUP(AO197,'CRUCE RIESGOS'!$C$8:$D$40,2,FALSE),"")</f>
        <v/>
      </c>
      <c r="AQ197" s="4" t="n">
        <v>16.9400000000003</v>
      </c>
      <c r="AR197" s="4">
        <f>IFERROR(VLOOKUP(AQ197,'CRUCE RIESGOS'!$C$8:$D$40,2,FALSE),"")</f>
        <v/>
      </c>
      <c r="AS197" s="4" t="n">
        <v>17.9400000000003</v>
      </c>
      <c r="AT197" s="4">
        <f>IFERROR(VLOOKUP(AS197,'CRUCE RIESGOS'!$C$8:$D$40,2,FALSE),"")</f>
        <v/>
      </c>
      <c r="AU197" s="4" t="n">
        <v>18.9400000000003</v>
      </c>
      <c r="AV197" s="4">
        <f>IFERROR(VLOOKUP(AU197,'CRUCE RIESGOS'!$C$8:$D$40,2,FALSE),"")</f>
        <v/>
      </c>
      <c r="AW197" s="4" t="n">
        <v>19.9400000000004</v>
      </c>
      <c r="AX197" s="4">
        <f>IFERROR(VLOOKUP(AW197,'CRUCE RIESGOS'!$C$8:$D$40,2,FALSE),"")</f>
        <v/>
      </c>
      <c r="AY197" s="4" t="n">
        <v>20.9400000000004</v>
      </c>
      <c r="AZ197" s="4">
        <f>IFERROR(VLOOKUP(AY197,'CRUCE RIESGOS'!$C$8:$D$40,2,FALSE),"")</f>
        <v/>
      </c>
      <c r="BA197" s="4" t="n">
        <v>21.9400000000004</v>
      </c>
      <c r="BB197" s="4">
        <f>IFERROR(VLOOKUP(BA197,'CRUCE RIESGOS'!$C$8:$D$40,2,FALSE),"")</f>
        <v/>
      </c>
      <c r="BC197" s="4" t="n">
        <v>22.9400000000004</v>
      </c>
      <c r="BD197" s="4">
        <f>IFERROR(VLOOKUP(BC197,'CRUCE RIESGOS'!$C$8:$D$40,2,FALSE),"")</f>
        <v/>
      </c>
      <c r="BE197" s="4" t="n">
        <v>23.9400000000004</v>
      </c>
      <c r="BF197" s="4">
        <f>IFERROR(VLOOKUP(BE197,'CRUCE RIESGOS'!$C$8:$D$40,2,FALSE),"")</f>
        <v/>
      </c>
      <c r="BG197" s="4" t="n">
        <v>24.9400000000005</v>
      </c>
      <c r="BH197" s="4">
        <f>IFERROR(VLOOKUP(BG197,'CRUCE RIESGOS'!$C$8:$D$40,2,FALSE),"")</f>
        <v/>
      </c>
      <c r="BI197" s="4" t="n">
        <v>25.9400000000005</v>
      </c>
      <c r="BJ197" s="4">
        <f>IFERROR(VLOOKUP(BI197,'CRUCE RIESGOS'!$C$8:$D$40,2,FALSE),"")</f>
        <v/>
      </c>
    </row>
    <row r="198">
      <c r="N198" s="4">
        <f>IF(N199&lt;&gt;""," -R","")</f>
        <v/>
      </c>
      <c r="P198" s="4">
        <f>IF(P199&lt;&gt;""," -R","")</f>
        <v/>
      </c>
      <c r="R198" s="4">
        <f>IF(R199&lt;&gt;""," -R","")</f>
        <v/>
      </c>
      <c r="T198" s="4">
        <f>IF(T199&lt;&gt;""," -R","")</f>
        <v/>
      </c>
      <c r="V198" s="4">
        <f>IF(V199&lt;&gt;""," -R","")</f>
        <v/>
      </c>
      <c r="X198" s="4">
        <f>IF(X199&lt;&gt;""," -R","")</f>
        <v/>
      </c>
      <c r="Z198" s="4">
        <f>IF(Z199&lt;&gt;""," -R","")</f>
        <v/>
      </c>
      <c r="AB198" s="4">
        <f>IF(AB199&lt;&gt;""," -R","")</f>
        <v/>
      </c>
      <c r="AD198" s="4">
        <f>IF(AD199&lt;&gt;""," -R","")</f>
        <v/>
      </c>
      <c r="AF198" s="4">
        <f>IF(AF199&lt;&gt;""," -R","")</f>
        <v/>
      </c>
      <c r="AH198" s="4">
        <f>IF(AH199&lt;&gt;""," -R","")</f>
        <v/>
      </c>
      <c r="AJ198" s="4">
        <f>IF(AJ199&lt;&gt;""," -R","")</f>
        <v/>
      </c>
      <c r="AL198" s="4">
        <f>IF(AL199&lt;&gt;""," -R","")</f>
        <v/>
      </c>
      <c r="AN198" s="4">
        <f>IF(AN199&lt;&gt;""," -R","")</f>
        <v/>
      </c>
      <c r="AP198" s="4">
        <f>IF(AP199&lt;&gt;""," -R","")</f>
        <v/>
      </c>
      <c r="AR198" s="4">
        <f>IF(AR199&lt;&gt;""," -R","")</f>
        <v/>
      </c>
      <c r="AT198" s="4">
        <f>IF(AT199&lt;&gt;""," -R","")</f>
        <v/>
      </c>
      <c r="AV198" s="4">
        <f>IF(AV199&lt;&gt;""," -R","")</f>
        <v/>
      </c>
      <c r="AX198" s="4">
        <f>IF(AX199&lt;&gt;""," -R","")</f>
        <v/>
      </c>
      <c r="AZ198" s="4">
        <f>IF(AZ199&lt;&gt;""," -R","")</f>
        <v/>
      </c>
      <c r="BB198" s="4">
        <f>IF(BB199&lt;&gt;""," -R","")</f>
        <v/>
      </c>
      <c r="BD198" s="4">
        <f>IF(BD199&lt;&gt;""," -R","")</f>
        <v/>
      </c>
      <c r="BF198" s="4">
        <f>IF(BF199&lt;&gt;""," -R","")</f>
        <v/>
      </c>
      <c r="BH198" s="4">
        <f>IF(BH199&lt;&gt;""," -R","")</f>
        <v/>
      </c>
      <c r="BJ198" s="4">
        <f>IF(BJ199&lt;&gt;""," -R","")</f>
        <v/>
      </c>
    </row>
    <row r="199">
      <c r="M199" s="4" t="n">
        <v>1.95</v>
      </c>
      <c r="N199" s="4">
        <f>IFERROR(VLOOKUP(M199,'CRUCE RIESGOS'!$C$8:$D$40,2,FALSE),"")</f>
        <v/>
      </c>
      <c r="O199" s="4" t="n">
        <v>2.95000000000002</v>
      </c>
      <c r="P199" s="4">
        <f>IFERROR(VLOOKUP(O199,'CRUCE RIESGOS'!$C$8:$D$40,2,FALSE),"")</f>
        <v/>
      </c>
      <c r="Q199" s="4" t="n">
        <v>3.95000000000004</v>
      </c>
      <c r="R199" s="4">
        <f>IFERROR(VLOOKUP(Q199,'CRUCE RIESGOS'!$C$8:$D$40,2,FALSE),"")</f>
        <v/>
      </c>
      <c r="S199" s="4" t="n">
        <v>4.95000000000006</v>
      </c>
      <c r="T199" s="4">
        <f>IFERROR(VLOOKUP(S199,'CRUCE RIESGOS'!$C$8:$D$40,2,FALSE),"")</f>
        <v/>
      </c>
      <c r="U199" s="4" t="n">
        <v>5.95000000000008</v>
      </c>
      <c r="V199" s="4">
        <f>IFERROR(VLOOKUP(U199,'CRUCE RIESGOS'!$C$8:$D$40,2,FALSE),"")</f>
        <v/>
      </c>
      <c r="W199" s="4" t="n">
        <v>6.9500000000001</v>
      </c>
      <c r="X199" s="4">
        <f>IFERROR(VLOOKUP(W199,'CRUCE RIESGOS'!$C$8:$D$40,2,FALSE),"")</f>
        <v/>
      </c>
      <c r="Y199" s="4" t="n">
        <v>7.95000000000012</v>
      </c>
      <c r="Z199" s="4">
        <f>IFERROR(VLOOKUP(Y199,'CRUCE RIESGOS'!$C$8:$D$40,2,FALSE),"")</f>
        <v/>
      </c>
      <c r="AA199" s="4" t="n">
        <v>8.95000000000014</v>
      </c>
      <c r="AB199" s="4">
        <f>IFERROR(VLOOKUP(AA199,'CRUCE RIESGOS'!$C$8:$D$40,2,FALSE),"")</f>
        <v/>
      </c>
      <c r="AC199" s="4" t="n">
        <v>9.950000000000159</v>
      </c>
      <c r="AD199" s="4">
        <f>IFERROR(VLOOKUP(AC199,'CRUCE RIESGOS'!$C$8:$D$40,2,FALSE),"")</f>
        <v/>
      </c>
      <c r="AE199" s="4" t="n">
        <v>10.9500000000002</v>
      </c>
      <c r="AF199" s="4">
        <f>IFERROR(VLOOKUP(AE199,'CRUCE RIESGOS'!$C$8:$D$40,2,FALSE),"")</f>
        <v/>
      </c>
      <c r="AG199" s="4" t="n">
        <v>11.9500000000002</v>
      </c>
      <c r="AH199" s="4">
        <f>IFERROR(VLOOKUP(AG199,'CRUCE RIESGOS'!$C$8:$D$40,2,FALSE),"")</f>
        <v/>
      </c>
      <c r="AI199" s="4" t="n">
        <v>12.9500000000002</v>
      </c>
      <c r="AJ199" s="4">
        <f>IFERROR(VLOOKUP(AI199,'CRUCE RIESGOS'!$C$8:$D$40,2,FALSE),"")</f>
        <v/>
      </c>
      <c r="AK199" s="4" t="n">
        <v>13.9500000000002</v>
      </c>
      <c r="AL199" s="4">
        <f>IFERROR(VLOOKUP(AK199,'CRUCE RIESGOS'!$C$8:$D$40,2,FALSE),"")</f>
        <v/>
      </c>
      <c r="AM199" s="4" t="n">
        <v>14.9500000000003</v>
      </c>
      <c r="AN199" s="4">
        <f>IFERROR(VLOOKUP(AM199,'CRUCE RIESGOS'!$C$8:$D$40,2,FALSE),"")</f>
        <v/>
      </c>
      <c r="AO199" s="4" t="n">
        <v>15.9500000000003</v>
      </c>
      <c r="AP199" s="4">
        <f>IFERROR(VLOOKUP(AO199,'CRUCE RIESGOS'!$C$8:$D$40,2,FALSE),"")</f>
        <v/>
      </c>
      <c r="AQ199" s="4" t="n">
        <v>16.9500000000003</v>
      </c>
      <c r="AR199" s="4">
        <f>IFERROR(VLOOKUP(AQ199,'CRUCE RIESGOS'!$C$8:$D$40,2,FALSE),"")</f>
        <v/>
      </c>
      <c r="AS199" s="4" t="n">
        <v>17.9500000000003</v>
      </c>
      <c r="AT199" s="4">
        <f>IFERROR(VLOOKUP(AS199,'CRUCE RIESGOS'!$C$8:$D$40,2,FALSE),"")</f>
        <v/>
      </c>
      <c r="AU199" s="4" t="n">
        <v>18.9500000000003</v>
      </c>
      <c r="AV199" s="4">
        <f>IFERROR(VLOOKUP(AU199,'CRUCE RIESGOS'!$C$8:$D$40,2,FALSE),"")</f>
        <v/>
      </c>
      <c r="AW199" s="4" t="n">
        <v>19.9500000000004</v>
      </c>
      <c r="AX199" s="4">
        <f>IFERROR(VLOOKUP(AW199,'CRUCE RIESGOS'!$C$8:$D$40,2,FALSE),"")</f>
        <v/>
      </c>
      <c r="AY199" s="4" t="n">
        <v>20.9500000000004</v>
      </c>
      <c r="AZ199" s="4">
        <f>IFERROR(VLOOKUP(AY199,'CRUCE RIESGOS'!$C$8:$D$40,2,FALSE),"")</f>
        <v/>
      </c>
      <c r="BA199" s="4" t="n">
        <v>21.9500000000004</v>
      </c>
      <c r="BB199" s="4">
        <f>IFERROR(VLOOKUP(BA199,'CRUCE RIESGOS'!$C$8:$D$40,2,FALSE),"")</f>
        <v/>
      </c>
      <c r="BC199" s="4" t="n">
        <v>22.9500000000004</v>
      </c>
      <c r="BD199" s="4">
        <f>IFERROR(VLOOKUP(BC199,'CRUCE RIESGOS'!$C$8:$D$40,2,FALSE),"")</f>
        <v/>
      </c>
      <c r="BE199" s="4" t="n">
        <v>23.9500000000004</v>
      </c>
      <c r="BF199" s="4">
        <f>IFERROR(VLOOKUP(BE199,'CRUCE RIESGOS'!$C$8:$D$40,2,FALSE),"")</f>
        <v/>
      </c>
      <c r="BG199" s="4" t="n">
        <v>24.9500000000005</v>
      </c>
      <c r="BH199" s="4">
        <f>IFERROR(VLOOKUP(BG199,'CRUCE RIESGOS'!$C$8:$D$40,2,FALSE),"")</f>
        <v/>
      </c>
      <c r="BI199" s="4" t="n">
        <v>25.9500000000005</v>
      </c>
      <c r="BJ199" s="4">
        <f>IFERROR(VLOOKUP(BI199,'CRUCE RIESGOS'!$C$8:$D$40,2,FALSE),"")</f>
        <v/>
      </c>
    </row>
    <row r="200">
      <c r="N200" s="4">
        <f>IF(N201&lt;&gt;""," -R","")</f>
        <v/>
      </c>
      <c r="P200" s="4">
        <f>IF(P201&lt;&gt;""," -R","")</f>
        <v/>
      </c>
      <c r="R200" s="4">
        <f>IF(R201&lt;&gt;""," -R","")</f>
        <v/>
      </c>
      <c r="T200" s="4">
        <f>IF(T201&lt;&gt;""," -R","")</f>
        <v/>
      </c>
      <c r="V200" s="4">
        <f>IF(V201&lt;&gt;""," -R","")</f>
        <v/>
      </c>
      <c r="X200" s="4">
        <f>IF(X201&lt;&gt;""," -R","")</f>
        <v/>
      </c>
      <c r="Z200" s="4">
        <f>IF(Z201&lt;&gt;""," -R","")</f>
        <v/>
      </c>
      <c r="AB200" s="4">
        <f>IF(AB201&lt;&gt;""," -R","")</f>
        <v/>
      </c>
      <c r="AD200" s="4">
        <f>IF(AD201&lt;&gt;""," -R","")</f>
        <v/>
      </c>
      <c r="AF200" s="4">
        <f>IF(AF201&lt;&gt;""," -R","")</f>
        <v/>
      </c>
      <c r="AH200" s="4">
        <f>IF(AH201&lt;&gt;""," -R","")</f>
        <v/>
      </c>
      <c r="AJ200" s="4">
        <f>IF(AJ201&lt;&gt;""," -R","")</f>
        <v/>
      </c>
      <c r="AL200" s="4">
        <f>IF(AL201&lt;&gt;""," -R","")</f>
        <v/>
      </c>
      <c r="AN200" s="4">
        <f>IF(AN201&lt;&gt;""," -R","")</f>
        <v/>
      </c>
      <c r="AP200" s="4">
        <f>IF(AP201&lt;&gt;""," -R","")</f>
        <v/>
      </c>
      <c r="AR200" s="4">
        <f>IF(AR201&lt;&gt;""," -R","")</f>
        <v/>
      </c>
      <c r="AT200" s="4">
        <f>IF(AT201&lt;&gt;""," -R","")</f>
        <v/>
      </c>
      <c r="AV200" s="4">
        <f>IF(AV201&lt;&gt;""," -R","")</f>
        <v/>
      </c>
      <c r="AX200" s="4">
        <f>IF(AX201&lt;&gt;""," -R","")</f>
        <v/>
      </c>
      <c r="AZ200" s="4">
        <f>IF(AZ201&lt;&gt;""," -R","")</f>
        <v/>
      </c>
      <c r="BB200" s="4">
        <f>IF(BB201&lt;&gt;""," -R","")</f>
        <v/>
      </c>
      <c r="BD200" s="4">
        <f>IF(BD201&lt;&gt;""," -R","")</f>
        <v/>
      </c>
      <c r="BF200" s="4">
        <f>IF(BF201&lt;&gt;""," -R","")</f>
        <v/>
      </c>
      <c r="BH200" s="4">
        <f>IF(BH201&lt;&gt;""," -R","")</f>
        <v/>
      </c>
      <c r="BJ200" s="4">
        <f>IF(BJ201&lt;&gt;""," -R","")</f>
        <v/>
      </c>
    </row>
    <row r="201">
      <c r="M201" s="4" t="n">
        <v>1.96</v>
      </c>
      <c r="N201" s="4">
        <f>IFERROR(VLOOKUP(M201,'CRUCE RIESGOS'!$C$8:$D$40,2,FALSE),"")</f>
        <v/>
      </c>
      <c r="O201" s="4" t="n">
        <v>2.96000000000002</v>
      </c>
      <c r="P201" s="4">
        <f>IFERROR(VLOOKUP(O201,'CRUCE RIESGOS'!$C$8:$D$40,2,FALSE),"")</f>
        <v/>
      </c>
      <c r="Q201" s="4" t="n">
        <v>3.96000000000004</v>
      </c>
      <c r="R201" s="4">
        <f>IFERROR(VLOOKUP(Q201,'CRUCE RIESGOS'!$C$8:$D$40,2,FALSE),"")</f>
        <v/>
      </c>
      <c r="S201" s="4" t="n">
        <v>4.96000000000006</v>
      </c>
      <c r="T201" s="4">
        <f>IFERROR(VLOOKUP(S201,'CRUCE RIESGOS'!$C$8:$D$40,2,FALSE),"")</f>
        <v/>
      </c>
      <c r="U201" s="4" t="n">
        <v>5.96000000000008</v>
      </c>
      <c r="V201" s="4">
        <f>IFERROR(VLOOKUP(U201,'CRUCE RIESGOS'!$C$8:$D$40,2,FALSE),"")</f>
        <v/>
      </c>
      <c r="W201" s="4" t="n">
        <v>6.9600000000001</v>
      </c>
      <c r="X201" s="4">
        <f>IFERROR(VLOOKUP(W201,'CRUCE RIESGOS'!$C$8:$D$40,2,FALSE),"")</f>
        <v/>
      </c>
      <c r="Y201" s="4" t="n">
        <v>7.96000000000012</v>
      </c>
      <c r="Z201" s="4">
        <f>IFERROR(VLOOKUP(Y201,'CRUCE RIESGOS'!$C$8:$D$40,2,FALSE),"")</f>
        <v/>
      </c>
      <c r="AA201" s="4" t="n">
        <v>8.960000000000139</v>
      </c>
      <c r="AB201" s="4">
        <f>IFERROR(VLOOKUP(AA201,'CRUCE RIESGOS'!$C$8:$D$40,2,FALSE),"")</f>
        <v/>
      </c>
      <c r="AC201" s="4" t="n">
        <v>9.960000000000161</v>
      </c>
      <c r="AD201" s="4">
        <f>IFERROR(VLOOKUP(AC201,'CRUCE RIESGOS'!$C$8:$D$40,2,FALSE),"")</f>
        <v/>
      </c>
      <c r="AE201" s="4" t="n">
        <v>10.9600000000002</v>
      </c>
      <c r="AF201" s="4">
        <f>IFERROR(VLOOKUP(AE201,'CRUCE RIESGOS'!$C$8:$D$40,2,FALSE),"")</f>
        <v/>
      </c>
      <c r="AG201" s="4" t="n">
        <v>11.9600000000002</v>
      </c>
      <c r="AH201" s="4">
        <f>IFERROR(VLOOKUP(AG201,'CRUCE RIESGOS'!$C$8:$D$40,2,FALSE),"")</f>
        <v/>
      </c>
      <c r="AI201" s="4" t="n">
        <v>12.9600000000002</v>
      </c>
      <c r="AJ201" s="4">
        <f>IFERROR(VLOOKUP(AI201,'CRUCE RIESGOS'!$C$8:$D$40,2,FALSE),"")</f>
        <v/>
      </c>
      <c r="AK201" s="4" t="n">
        <v>13.9600000000002</v>
      </c>
      <c r="AL201" s="4">
        <f>IFERROR(VLOOKUP(AK201,'CRUCE RIESGOS'!$C$8:$D$40,2,FALSE),"")</f>
        <v/>
      </c>
      <c r="AM201" s="4" t="n">
        <v>14.9600000000003</v>
      </c>
      <c r="AN201" s="4">
        <f>IFERROR(VLOOKUP(AM201,'CRUCE RIESGOS'!$C$8:$D$40,2,FALSE),"")</f>
        <v/>
      </c>
      <c r="AO201" s="4" t="n">
        <v>15.9600000000003</v>
      </c>
      <c r="AP201" s="4">
        <f>IFERROR(VLOOKUP(AO201,'CRUCE RIESGOS'!$C$8:$D$40,2,FALSE),"")</f>
        <v/>
      </c>
      <c r="AQ201" s="4" t="n">
        <v>16.9600000000003</v>
      </c>
      <c r="AR201" s="4">
        <f>IFERROR(VLOOKUP(AQ201,'CRUCE RIESGOS'!$C$8:$D$40,2,FALSE),"")</f>
        <v/>
      </c>
      <c r="AS201" s="4" t="n">
        <v>17.9600000000003</v>
      </c>
      <c r="AT201" s="4">
        <f>IFERROR(VLOOKUP(AS201,'CRUCE RIESGOS'!$C$8:$D$40,2,FALSE),"")</f>
        <v/>
      </c>
      <c r="AU201" s="4" t="n">
        <v>18.9600000000003</v>
      </c>
      <c r="AV201" s="4">
        <f>IFERROR(VLOOKUP(AU201,'CRUCE RIESGOS'!$C$8:$D$40,2,FALSE),"")</f>
        <v/>
      </c>
      <c r="AW201" s="4" t="n">
        <v>19.9600000000004</v>
      </c>
      <c r="AX201" s="4">
        <f>IFERROR(VLOOKUP(AW201,'CRUCE RIESGOS'!$C$8:$D$40,2,FALSE),"")</f>
        <v/>
      </c>
      <c r="AY201" s="4" t="n">
        <v>20.9600000000004</v>
      </c>
      <c r="AZ201" s="4">
        <f>IFERROR(VLOOKUP(AY201,'CRUCE RIESGOS'!$C$8:$D$40,2,FALSE),"")</f>
        <v/>
      </c>
      <c r="BA201" s="4" t="n">
        <v>21.9600000000004</v>
      </c>
      <c r="BB201" s="4">
        <f>IFERROR(VLOOKUP(BA201,'CRUCE RIESGOS'!$C$8:$D$40,2,FALSE),"")</f>
        <v/>
      </c>
      <c r="BC201" s="4" t="n">
        <v>22.9600000000004</v>
      </c>
      <c r="BD201" s="4">
        <f>IFERROR(VLOOKUP(BC201,'CRUCE RIESGOS'!$C$8:$D$40,2,FALSE),"")</f>
        <v/>
      </c>
      <c r="BE201" s="4" t="n">
        <v>23.9600000000004</v>
      </c>
      <c r="BF201" s="4">
        <f>IFERROR(VLOOKUP(BE201,'CRUCE RIESGOS'!$C$8:$D$40,2,FALSE),"")</f>
        <v/>
      </c>
      <c r="BG201" s="4" t="n">
        <v>24.9600000000005</v>
      </c>
      <c r="BH201" s="4">
        <f>IFERROR(VLOOKUP(BG201,'CRUCE RIESGOS'!$C$8:$D$40,2,FALSE),"")</f>
        <v/>
      </c>
      <c r="BI201" s="4" t="n">
        <v>25.9600000000005</v>
      </c>
      <c r="BJ201" s="4">
        <f>IFERROR(VLOOKUP(BI201,'CRUCE RIESGOS'!$C$8:$D$40,2,FALSE),"")</f>
        <v/>
      </c>
    </row>
    <row r="202">
      <c r="N202" s="4">
        <f>IF(N203&lt;&gt;""," -R","")</f>
        <v/>
      </c>
      <c r="P202" s="4">
        <f>IF(P203&lt;&gt;""," -R","")</f>
        <v/>
      </c>
      <c r="R202" s="4">
        <f>IF(R203&lt;&gt;""," -R","")</f>
        <v/>
      </c>
      <c r="T202" s="4">
        <f>IF(T203&lt;&gt;""," -R","")</f>
        <v/>
      </c>
      <c r="V202" s="4">
        <f>IF(V203&lt;&gt;""," -R","")</f>
        <v/>
      </c>
      <c r="X202" s="4">
        <f>IF(X203&lt;&gt;""," -R","")</f>
        <v/>
      </c>
      <c r="Z202" s="4">
        <f>IF(Z203&lt;&gt;""," -R","")</f>
        <v/>
      </c>
      <c r="AB202" s="4">
        <f>IF(AB203&lt;&gt;""," -R","")</f>
        <v/>
      </c>
      <c r="AD202" s="4">
        <f>IF(AD203&lt;&gt;""," -R","")</f>
        <v/>
      </c>
      <c r="AF202" s="4">
        <f>IF(AF203&lt;&gt;""," -R","")</f>
        <v/>
      </c>
      <c r="AH202" s="4">
        <f>IF(AH203&lt;&gt;""," -R","")</f>
        <v/>
      </c>
      <c r="AJ202" s="4">
        <f>IF(AJ203&lt;&gt;""," -R","")</f>
        <v/>
      </c>
      <c r="AL202" s="4">
        <f>IF(AL203&lt;&gt;""," -R","")</f>
        <v/>
      </c>
      <c r="AN202" s="4">
        <f>IF(AN203&lt;&gt;""," -R","")</f>
        <v/>
      </c>
      <c r="AP202" s="4">
        <f>IF(AP203&lt;&gt;""," -R","")</f>
        <v/>
      </c>
      <c r="AR202" s="4">
        <f>IF(AR203&lt;&gt;""," -R","")</f>
        <v/>
      </c>
      <c r="AT202" s="4">
        <f>IF(AT203&lt;&gt;""," -R","")</f>
        <v/>
      </c>
      <c r="AV202" s="4">
        <f>IF(AV203&lt;&gt;""," -R","")</f>
        <v/>
      </c>
      <c r="AX202" s="4">
        <f>IF(AX203&lt;&gt;""," -R","")</f>
        <v/>
      </c>
      <c r="AZ202" s="4">
        <f>IF(AZ203&lt;&gt;""," -R","")</f>
        <v/>
      </c>
      <c r="BB202" s="4">
        <f>IF(BB203&lt;&gt;""," -R","")</f>
        <v/>
      </c>
      <c r="BD202" s="4">
        <f>IF(BD203&lt;&gt;""," -R","")</f>
        <v/>
      </c>
      <c r="BF202" s="4">
        <f>IF(BF203&lt;&gt;""," -R","")</f>
        <v/>
      </c>
      <c r="BH202" s="4">
        <f>IF(BH203&lt;&gt;""," -R","")</f>
        <v/>
      </c>
      <c r="BJ202" s="4">
        <f>IF(BJ203&lt;&gt;""," -R","")</f>
        <v/>
      </c>
    </row>
    <row r="203">
      <c r="M203" s="4" t="n">
        <v>1.97</v>
      </c>
      <c r="N203" s="4">
        <f>IFERROR(VLOOKUP(M203,'CRUCE RIESGOS'!$C$8:$D$40,2,FALSE),"")</f>
        <v/>
      </c>
      <c r="O203" s="4" t="n">
        <v>2.97000000000002</v>
      </c>
      <c r="P203" s="4">
        <f>IFERROR(VLOOKUP(O203,'CRUCE RIESGOS'!$C$8:$D$40,2,FALSE),"")</f>
        <v/>
      </c>
      <c r="Q203" s="4" t="n">
        <v>3.97000000000004</v>
      </c>
      <c r="R203" s="4">
        <f>IFERROR(VLOOKUP(Q203,'CRUCE RIESGOS'!$C$8:$D$40,2,FALSE),"")</f>
        <v/>
      </c>
      <c r="S203" s="4" t="n">
        <v>4.97000000000006</v>
      </c>
      <c r="T203" s="4">
        <f>IFERROR(VLOOKUP(S203,'CRUCE RIESGOS'!$C$8:$D$40,2,FALSE),"")</f>
        <v/>
      </c>
      <c r="U203" s="4" t="n">
        <v>5.97000000000008</v>
      </c>
      <c r="V203" s="4">
        <f>IFERROR(VLOOKUP(U203,'CRUCE RIESGOS'!$C$8:$D$40,2,FALSE),"")</f>
        <v/>
      </c>
      <c r="W203" s="4" t="n">
        <v>6.9700000000001</v>
      </c>
      <c r="X203" s="4">
        <f>IFERROR(VLOOKUP(W203,'CRUCE RIESGOS'!$C$8:$D$40,2,FALSE),"")</f>
        <v/>
      </c>
      <c r="Y203" s="4" t="n">
        <v>7.97000000000012</v>
      </c>
      <c r="Z203" s="4">
        <f>IFERROR(VLOOKUP(Y203,'CRUCE RIESGOS'!$C$8:$D$40,2,FALSE),"")</f>
        <v/>
      </c>
      <c r="AA203" s="4" t="n">
        <v>8.970000000000139</v>
      </c>
      <c r="AB203" s="4">
        <f>IFERROR(VLOOKUP(AA203,'CRUCE RIESGOS'!$C$8:$D$40,2,FALSE),"")</f>
        <v/>
      </c>
      <c r="AC203" s="4" t="n">
        <v>9.970000000000161</v>
      </c>
      <c r="AD203" s="4">
        <f>IFERROR(VLOOKUP(AC203,'CRUCE RIESGOS'!$C$8:$D$40,2,FALSE),"")</f>
        <v/>
      </c>
      <c r="AE203" s="4" t="n">
        <v>10.9700000000002</v>
      </c>
      <c r="AF203" s="4">
        <f>IFERROR(VLOOKUP(AE203,'CRUCE RIESGOS'!$C$8:$D$40,2,FALSE),"")</f>
        <v/>
      </c>
      <c r="AG203" s="4" t="n">
        <v>11.9700000000002</v>
      </c>
      <c r="AH203" s="4">
        <f>IFERROR(VLOOKUP(AG203,'CRUCE RIESGOS'!$C$8:$D$40,2,FALSE),"")</f>
        <v/>
      </c>
      <c r="AI203" s="4" t="n">
        <v>12.9700000000002</v>
      </c>
      <c r="AJ203" s="4">
        <f>IFERROR(VLOOKUP(AI203,'CRUCE RIESGOS'!$C$8:$D$40,2,FALSE),"")</f>
        <v/>
      </c>
      <c r="AK203" s="4" t="n">
        <v>13.9700000000002</v>
      </c>
      <c r="AL203" s="4">
        <f>IFERROR(VLOOKUP(AK203,'CRUCE RIESGOS'!$C$8:$D$40,2,FALSE),"")</f>
        <v/>
      </c>
      <c r="AM203" s="4" t="n">
        <v>14.9700000000003</v>
      </c>
      <c r="AN203" s="4">
        <f>IFERROR(VLOOKUP(AM203,'CRUCE RIESGOS'!$C$8:$D$40,2,FALSE),"")</f>
        <v/>
      </c>
      <c r="AO203" s="4" t="n">
        <v>15.9700000000003</v>
      </c>
      <c r="AP203" s="4">
        <f>IFERROR(VLOOKUP(AO203,'CRUCE RIESGOS'!$C$8:$D$40,2,FALSE),"")</f>
        <v/>
      </c>
      <c r="AQ203" s="4" t="n">
        <v>16.9700000000003</v>
      </c>
      <c r="AR203" s="4">
        <f>IFERROR(VLOOKUP(AQ203,'CRUCE RIESGOS'!$C$8:$D$40,2,FALSE),"")</f>
        <v/>
      </c>
      <c r="AS203" s="4" t="n">
        <v>17.9700000000003</v>
      </c>
      <c r="AT203" s="4">
        <f>IFERROR(VLOOKUP(AS203,'CRUCE RIESGOS'!$C$8:$D$40,2,FALSE),"")</f>
        <v/>
      </c>
      <c r="AU203" s="4" t="n">
        <v>18.9700000000003</v>
      </c>
      <c r="AV203" s="4">
        <f>IFERROR(VLOOKUP(AU203,'CRUCE RIESGOS'!$C$8:$D$40,2,FALSE),"")</f>
        <v/>
      </c>
      <c r="AW203" s="4" t="n">
        <v>19.9700000000004</v>
      </c>
      <c r="AX203" s="4">
        <f>IFERROR(VLOOKUP(AW203,'CRUCE RIESGOS'!$C$8:$D$40,2,FALSE),"")</f>
        <v/>
      </c>
      <c r="AY203" s="4" t="n">
        <v>20.9700000000004</v>
      </c>
      <c r="AZ203" s="4">
        <f>IFERROR(VLOOKUP(AY203,'CRUCE RIESGOS'!$C$8:$D$40,2,FALSE),"")</f>
        <v/>
      </c>
      <c r="BA203" s="4" t="n">
        <v>21.9700000000004</v>
      </c>
      <c r="BB203" s="4">
        <f>IFERROR(VLOOKUP(BA203,'CRUCE RIESGOS'!$C$8:$D$40,2,FALSE),"")</f>
        <v/>
      </c>
      <c r="BC203" s="4" t="n">
        <v>22.9700000000004</v>
      </c>
      <c r="BD203" s="4">
        <f>IFERROR(VLOOKUP(BC203,'CRUCE RIESGOS'!$C$8:$D$40,2,FALSE),"")</f>
        <v/>
      </c>
      <c r="BE203" s="4" t="n">
        <v>23.9700000000004</v>
      </c>
      <c r="BF203" s="4">
        <f>IFERROR(VLOOKUP(BE203,'CRUCE RIESGOS'!$C$8:$D$40,2,FALSE),"")</f>
        <v/>
      </c>
      <c r="BG203" s="4" t="n">
        <v>24.9700000000005</v>
      </c>
      <c r="BH203" s="4">
        <f>IFERROR(VLOOKUP(BG203,'CRUCE RIESGOS'!$C$8:$D$40,2,FALSE),"")</f>
        <v/>
      </c>
      <c r="BI203" s="4" t="n">
        <v>25.9700000000005</v>
      </c>
      <c r="BJ203" s="4">
        <f>IFERROR(VLOOKUP(BI203,'CRUCE RIESGOS'!$C$8:$D$40,2,FALSE),"")</f>
        <v/>
      </c>
    </row>
    <row r="204">
      <c r="N204" s="4">
        <f>IF(N205&lt;&gt;""," -R","")</f>
        <v/>
      </c>
      <c r="P204" s="4">
        <f>IF(P205&lt;&gt;""," -R","")</f>
        <v/>
      </c>
      <c r="R204" s="4">
        <f>IF(R205&lt;&gt;""," -R","")</f>
        <v/>
      </c>
      <c r="T204" s="4">
        <f>IF(T205&lt;&gt;""," -R","")</f>
        <v/>
      </c>
      <c r="V204" s="4">
        <f>IF(V205&lt;&gt;""," -R","")</f>
        <v/>
      </c>
      <c r="X204" s="4">
        <f>IF(X205&lt;&gt;""," -R","")</f>
        <v/>
      </c>
      <c r="Z204" s="4">
        <f>IF(Z205&lt;&gt;""," -R","")</f>
        <v/>
      </c>
      <c r="AB204" s="4">
        <f>IF(AB205&lt;&gt;""," -R","")</f>
        <v/>
      </c>
      <c r="AD204" s="4">
        <f>IF(AD205&lt;&gt;""," -R","")</f>
        <v/>
      </c>
      <c r="AF204" s="4">
        <f>IF(AF205&lt;&gt;""," -R","")</f>
        <v/>
      </c>
      <c r="AH204" s="4">
        <f>IF(AH205&lt;&gt;""," -R","")</f>
        <v/>
      </c>
      <c r="AJ204" s="4">
        <f>IF(AJ205&lt;&gt;""," -R","")</f>
        <v/>
      </c>
      <c r="AL204" s="4">
        <f>IF(AL205&lt;&gt;""," -R","")</f>
        <v/>
      </c>
      <c r="AN204" s="4">
        <f>IF(AN205&lt;&gt;""," -R","")</f>
        <v/>
      </c>
      <c r="AP204" s="4">
        <f>IF(AP205&lt;&gt;""," -R","")</f>
        <v/>
      </c>
      <c r="AR204" s="4">
        <f>IF(AR205&lt;&gt;""," -R","")</f>
        <v/>
      </c>
      <c r="AT204" s="4">
        <f>IF(AT205&lt;&gt;""," -R","")</f>
        <v/>
      </c>
      <c r="AV204" s="4">
        <f>IF(AV205&lt;&gt;""," -R","")</f>
        <v/>
      </c>
      <c r="AX204" s="4">
        <f>IF(AX205&lt;&gt;""," -R","")</f>
        <v/>
      </c>
      <c r="AZ204" s="4">
        <f>IF(AZ205&lt;&gt;""," -R","")</f>
        <v/>
      </c>
      <c r="BB204" s="4">
        <f>IF(BB205&lt;&gt;""," -R","")</f>
        <v/>
      </c>
      <c r="BD204" s="4">
        <f>IF(BD205&lt;&gt;""," -R","")</f>
        <v/>
      </c>
      <c r="BF204" s="4">
        <f>IF(BF205&lt;&gt;""," -R","")</f>
        <v/>
      </c>
      <c r="BH204" s="4">
        <f>IF(BH205&lt;&gt;""," -R","")</f>
        <v/>
      </c>
      <c r="BJ204" s="4">
        <f>IF(BJ205&lt;&gt;""," -R","")</f>
        <v/>
      </c>
    </row>
    <row r="205">
      <c r="M205" s="4" t="n">
        <v>1.98</v>
      </c>
      <c r="N205" s="4">
        <f>IFERROR(VLOOKUP(M205,'CRUCE RIESGOS'!$C$8:$D$40,2,FALSE),"")</f>
        <v/>
      </c>
      <c r="O205" s="4" t="n">
        <v>2.98000000000002</v>
      </c>
      <c r="P205" s="4">
        <f>IFERROR(VLOOKUP(O205,'CRUCE RIESGOS'!$C$8:$D$40,2,FALSE),"")</f>
        <v/>
      </c>
      <c r="Q205" s="4" t="n">
        <v>3.98000000000004</v>
      </c>
      <c r="R205" s="4">
        <f>IFERROR(VLOOKUP(Q205,'CRUCE RIESGOS'!$C$8:$D$40,2,FALSE),"")</f>
        <v/>
      </c>
      <c r="S205" s="4" t="n">
        <v>4.98000000000006</v>
      </c>
      <c r="T205" s="4">
        <f>IFERROR(VLOOKUP(S205,'CRUCE RIESGOS'!$C$8:$D$40,2,FALSE),"")</f>
        <v/>
      </c>
      <c r="U205" s="4" t="n">
        <v>5.98000000000008</v>
      </c>
      <c r="V205" s="4">
        <f>IFERROR(VLOOKUP(U205,'CRUCE RIESGOS'!$C$8:$D$40,2,FALSE),"")</f>
        <v/>
      </c>
      <c r="W205" s="4" t="n">
        <v>6.9800000000001</v>
      </c>
      <c r="X205" s="4">
        <f>IFERROR(VLOOKUP(W205,'CRUCE RIESGOS'!$C$8:$D$40,2,FALSE),"")</f>
        <v/>
      </c>
      <c r="Y205" s="4" t="n">
        <v>7.98000000000012</v>
      </c>
      <c r="Z205" s="4">
        <f>IFERROR(VLOOKUP(Y205,'CRUCE RIESGOS'!$C$8:$D$40,2,FALSE),"")</f>
        <v/>
      </c>
      <c r="AA205" s="4" t="n">
        <v>8.980000000000141</v>
      </c>
      <c r="AB205" s="4">
        <f>IFERROR(VLOOKUP(AA205,'CRUCE RIESGOS'!$C$8:$D$40,2,FALSE),"")</f>
        <v/>
      </c>
      <c r="AC205" s="4" t="n">
        <v>9.98000000000016</v>
      </c>
      <c r="AD205" s="4">
        <f>IFERROR(VLOOKUP(AC205,'CRUCE RIESGOS'!$C$8:$D$40,2,FALSE),"")</f>
        <v/>
      </c>
      <c r="AE205" s="4" t="n">
        <v>10.9800000000002</v>
      </c>
      <c r="AF205" s="4">
        <f>IFERROR(VLOOKUP(AE205,'CRUCE RIESGOS'!$C$8:$D$40,2,FALSE),"")</f>
        <v/>
      </c>
      <c r="AG205" s="4" t="n">
        <v>11.9800000000002</v>
      </c>
      <c r="AH205" s="4">
        <f>IFERROR(VLOOKUP(AG205,'CRUCE RIESGOS'!$C$8:$D$40,2,FALSE),"")</f>
        <v/>
      </c>
      <c r="AI205" s="4" t="n">
        <v>12.9800000000002</v>
      </c>
      <c r="AJ205" s="4">
        <f>IFERROR(VLOOKUP(AI205,'CRUCE RIESGOS'!$C$8:$D$40,2,FALSE),"")</f>
        <v/>
      </c>
      <c r="AK205" s="4" t="n">
        <v>13.9800000000002</v>
      </c>
      <c r="AL205" s="4">
        <f>IFERROR(VLOOKUP(AK205,'CRUCE RIESGOS'!$C$8:$D$40,2,FALSE),"")</f>
        <v/>
      </c>
      <c r="AM205" s="4" t="n">
        <v>14.9800000000003</v>
      </c>
      <c r="AN205" s="4">
        <f>IFERROR(VLOOKUP(AM205,'CRUCE RIESGOS'!$C$8:$D$40,2,FALSE),"")</f>
        <v/>
      </c>
      <c r="AO205" s="4" t="n">
        <v>15.9800000000003</v>
      </c>
      <c r="AP205" s="4">
        <f>IFERROR(VLOOKUP(AO205,'CRUCE RIESGOS'!$C$8:$D$40,2,FALSE),"")</f>
        <v/>
      </c>
      <c r="AQ205" s="4" t="n">
        <v>16.9800000000003</v>
      </c>
      <c r="AR205" s="4">
        <f>IFERROR(VLOOKUP(AQ205,'CRUCE RIESGOS'!$C$8:$D$40,2,FALSE),"")</f>
        <v/>
      </c>
      <c r="AS205" s="4" t="n">
        <v>17.9800000000003</v>
      </c>
      <c r="AT205" s="4">
        <f>IFERROR(VLOOKUP(AS205,'CRUCE RIESGOS'!$C$8:$D$40,2,FALSE),"")</f>
        <v/>
      </c>
      <c r="AU205" s="4" t="n">
        <v>18.9800000000003</v>
      </c>
      <c r="AV205" s="4">
        <f>IFERROR(VLOOKUP(AU205,'CRUCE RIESGOS'!$C$8:$D$40,2,FALSE),"")</f>
        <v/>
      </c>
      <c r="AW205" s="4" t="n">
        <v>19.9800000000004</v>
      </c>
      <c r="AX205" s="4">
        <f>IFERROR(VLOOKUP(AW205,'CRUCE RIESGOS'!$C$8:$D$40,2,FALSE),"")</f>
        <v/>
      </c>
      <c r="AY205" s="4" t="n">
        <v>20.9800000000004</v>
      </c>
      <c r="AZ205" s="4">
        <f>IFERROR(VLOOKUP(AY205,'CRUCE RIESGOS'!$C$8:$D$40,2,FALSE),"")</f>
        <v/>
      </c>
      <c r="BA205" s="4" t="n">
        <v>21.9800000000004</v>
      </c>
      <c r="BB205" s="4">
        <f>IFERROR(VLOOKUP(BA205,'CRUCE RIESGOS'!$C$8:$D$40,2,FALSE),"")</f>
        <v/>
      </c>
      <c r="BC205" s="4" t="n">
        <v>22.9800000000004</v>
      </c>
      <c r="BD205" s="4">
        <f>IFERROR(VLOOKUP(BC205,'CRUCE RIESGOS'!$C$8:$D$40,2,FALSE),"")</f>
        <v/>
      </c>
      <c r="BE205" s="4" t="n">
        <v>23.9800000000004</v>
      </c>
      <c r="BF205" s="4">
        <f>IFERROR(VLOOKUP(BE205,'CRUCE RIESGOS'!$C$8:$D$40,2,FALSE),"")</f>
        <v/>
      </c>
      <c r="BG205" s="4" t="n">
        <v>24.9800000000005</v>
      </c>
      <c r="BH205" s="4">
        <f>IFERROR(VLOOKUP(BG205,'CRUCE RIESGOS'!$C$8:$D$40,2,FALSE),"")</f>
        <v/>
      </c>
      <c r="BI205" s="4" t="n">
        <v>25.9800000000005</v>
      </c>
      <c r="BJ205" s="4">
        <f>IFERROR(VLOOKUP(BI205,'CRUCE RIESGOS'!$C$8:$D$40,2,FALSE),"")</f>
        <v/>
      </c>
    </row>
    <row r="206">
      <c r="N206" s="4">
        <f>IF(N207&lt;&gt;""," -R","")</f>
        <v/>
      </c>
      <c r="P206" s="4">
        <f>IF(P207&lt;&gt;""," -R","")</f>
        <v/>
      </c>
      <c r="R206" s="4">
        <f>IF(R207&lt;&gt;""," -R","")</f>
        <v/>
      </c>
      <c r="T206" s="4">
        <f>IF(T207&lt;&gt;""," -R","")</f>
        <v/>
      </c>
      <c r="V206" s="4">
        <f>IF(V207&lt;&gt;""," -R","")</f>
        <v/>
      </c>
      <c r="X206" s="4">
        <f>IF(X207&lt;&gt;""," -R","")</f>
        <v/>
      </c>
      <c r="Z206" s="4">
        <f>IF(Z207&lt;&gt;""," -R","")</f>
        <v/>
      </c>
      <c r="AB206" s="4">
        <f>IF(AB207&lt;&gt;""," -R","")</f>
        <v/>
      </c>
      <c r="AD206" s="4">
        <f>IF(AD207&lt;&gt;""," -R","")</f>
        <v/>
      </c>
      <c r="AF206" s="4">
        <f>IF(AF207&lt;&gt;""," -R","")</f>
        <v/>
      </c>
      <c r="AH206" s="4">
        <f>IF(AH207&lt;&gt;""," -R","")</f>
        <v/>
      </c>
      <c r="AJ206" s="4">
        <f>IF(AJ207&lt;&gt;""," -R","")</f>
        <v/>
      </c>
      <c r="AL206" s="4">
        <f>IF(AL207&lt;&gt;""," -R","")</f>
        <v/>
      </c>
      <c r="AN206" s="4">
        <f>IF(AN207&lt;&gt;""," -R","")</f>
        <v/>
      </c>
      <c r="AP206" s="4">
        <f>IF(AP207&lt;&gt;""," -R","")</f>
        <v/>
      </c>
      <c r="AR206" s="4">
        <f>IF(AR207&lt;&gt;""," -R","")</f>
        <v/>
      </c>
      <c r="AT206" s="4">
        <f>IF(AT207&lt;&gt;""," -R","")</f>
        <v/>
      </c>
      <c r="AV206" s="4">
        <f>IF(AV207&lt;&gt;""," -R","")</f>
        <v/>
      </c>
      <c r="AX206" s="4">
        <f>IF(AX207&lt;&gt;""," -R","")</f>
        <v/>
      </c>
      <c r="AZ206" s="4">
        <f>IF(AZ207&lt;&gt;""," -R","")</f>
        <v/>
      </c>
      <c r="BB206" s="4">
        <f>IF(BB207&lt;&gt;""," -R","")</f>
        <v/>
      </c>
      <c r="BD206" s="4">
        <f>IF(BD207&lt;&gt;""," -R","")</f>
        <v/>
      </c>
      <c r="BF206" s="4">
        <f>IF(BF207&lt;&gt;""," -R","")</f>
        <v/>
      </c>
      <c r="BH206" s="4">
        <f>IF(BH207&lt;&gt;""," -R","")</f>
        <v/>
      </c>
      <c r="BJ206" s="4">
        <f>IF(BJ207&lt;&gt;""," -R","")</f>
        <v/>
      </c>
    </row>
    <row r="207">
      <c r="M207" s="4" t="n">
        <v>1.99</v>
      </c>
      <c r="N207" s="4">
        <f>IFERROR(VLOOKUP(M207,'CRUCE RIESGOS'!$C$8:$D$40,2,FALSE),"")</f>
        <v/>
      </c>
      <c r="O207" s="4" t="n">
        <v>2.99000000000002</v>
      </c>
      <c r="P207" s="4">
        <f>IFERROR(VLOOKUP(O207,'CRUCE RIESGOS'!$C$8:$D$40,2,FALSE),"")</f>
        <v/>
      </c>
      <c r="Q207" s="4" t="n">
        <v>3.99000000000004</v>
      </c>
      <c r="R207" s="4">
        <f>IFERROR(VLOOKUP(Q207,'CRUCE RIESGOS'!$C$8:$D$40,2,FALSE),"")</f>
        <v/>
      </c>
      <c r="S207" s="4" t="n">
        <v>4.99000000000006</v>
      </c>
      <c r="T207" s="4">
        <f>IFERROR(VLOOKUP(S207,'CRUCE RIESGOS'!$C$8:$D$40,2,FALSE),"")</f>
        <v/>
      </c>
      <c r="U207" s="4" t="n">
        <v>5.99000000000008</v>
      </c>
      <c r="V207" s="4">
        <f>IFERROR(VLOOKUP(U207,'CRUCE RIESGOS'!$C$8:$D$40,2,FALSE),"")</f>
        <v/>
      </c>
      <c r="W207" s="4" t="n">
        <v>6.9900000000001</v>
      </c>
      <c r="X207" s="4">
        <f>IFERROR(VLOOKUP(W207,'CRUCE RIESGOS'!$C$8:$D$40,2,FALSE),"")</f>
        <v/>
      </c>
      <c r="Y207" s="4" t="n">
        <v>7.99000000000012</v>
      </c>
      <c r="Z207" s="4">
        <f>IFERROR(VLOOKUP(Y207,'CRUCE RIESGOS'!$C$8:$D$40,2,FALSE),"")</f>
        <v/>
      </c>
      <c r="AA207" s="4" t="n">
        <v>8.990000000000141</v>
      </c>
      <c r="AB207" s="4">
        <f>IFERROR(VLOOKUP(AA207,'CRUCE RIESGOS'!$C$8:$D$40,2,FALSE),"")</f>
        <v/>
      </c>
      <c r="AC207" s="4" t="n">
        <v>9.99000000000016</v>
      </c>
      <c r="AD207" s="4">
        <f>IFERROR(VLOOKUP(AC207,'CRUCE RIESGOS'!$C$8:$D$40,2,FALSE),"")</f>
        <v/>
      </c>
      <c r="AE207" s="4" t="n">
        <v>10.9900000000002</v>
      </c>
      <c r="AF207" s="4">
        <f>IFERROR(VLOOKUP(AE207,'CRUCE RIESGOS'!$C$8:$D$40,2,FALSE),"")</f>
        <v/>
      </c>
      <c r="AG207" s="4" t="n">
        <v>11.9900000000002</v>
      </c>
      <c r="AH207" s="4">
        <f>IFERROR(VLOOKUP(AG207,'CRUCE RIESGOS'!$C$8:$D$40,2,FALSE),"")</f>
        <v/>
      </c>
      <c r="AI207" s="4" t="n">
        <v>12.9900000000002</v>
      </c>
      <c r="AJ207" s="4">
        <f>IFERROR(VLOOKUP(AI207,'CRUCE RIESGOS'!$C$8:$D$40,2,FALSE),"")</f>
        <v/>
      </c>
      <c r="AK207" s="4" t="n">
        <v>13.9900000000002</v>
      </c>
      <c r="AL207" s="4">
        <f>IFERROR(VLOOKUP(AK207,'CRUCE RIESGOS'!$C$8:$D$40,2,FALSE),"")</f>
        <v/>
      </c>
      <c r="AM207" s="4" t="n">
        <v>14.9900000000003</v>
      </c>
      <c r="AN207" s="4">
        <f>IFERROR(VLOOKUP(AM207,'CRUCE RIESGOS'!$C$8:$D$40,2,FALSE),"")</f>
        <v/>
      </c>
      <c r="AO207" s="4" t="n">
        <v>15.9900000000003</v>
      </c>
      <c r="AP207" s="4">
        <f>IFERROR(VLOOKUP(AO207,'CRUCE RIESGOS'!$C$8:$D$40,2,FALSE),"")</f>
        <v/>
      </c>
      <c r="AQ207" s="4" t="n">
        <v>16.9900000000003</v>
      </c>
      <c r="AR207" s="4">
        <f>IFERROR(VLOOKUP(AQ207,'CRUCE RIESGOS'!$C$8:$D$40,2,FALSE),"")</f>
        <v/>
      </c>
      <c r="AS207" s="4" t="n">
        <v>17.9900000000003</v>
      </c>
      <c r="AT207" s="4">
        <f>IFERROR(VLOOKUP(AS207,'CRUCE RIESGOS'!$C$8:$D$40,2,FALSE),"")</f>
        <v/>
      </c>
      <c r="AU207" s="4" t="n">
        <v>18.9900000000003</v>
      </c>
      <c r="AV207" s="4">
        <f>IFERROR(VLOOKUP(AU207,'CRUCE RIESGOS'!$C$8:$D$40,2,FALSE),"")</f>
        <v/>
      </c>
      <c r="AW207" s="4" t="n">
        <v>19.9900000000004</v>
      </c>
      <c r="AX207" s="4">
        <f>IFERROR(VLOOKUP(AW207,'CRUCE RIESGOS'!$C$8:$D$40,2,FALSE),"")</f>
        <v/>
      </c>
      <c r="AY207" s="4" t="n">
        <v>20.9900000000004</v>
      </c>
      <c r="AZ207" s="4">
        <f>IFERROR(VLOOKUP(AY207,'CRUCE RIESGOS'!$C$8:$D$40,2,FALSE),"")</f>
        <v/>
      </c>
      <c r="BA207" s="4" t="n">
        <v>21.9900000000004</v>
      </c>
      <c r="BB207" s="4">
        <f>IFERROR(VLOOKUP(BA207,'CRUCE RIESGOS'!$C$8:$D$40,2,FALSE),"")</f>
        <v/>
      </c>
      <c r="BC207" s="4" t="n">
        <v>22.9900000000004</v>
      </c>
      <c r="BD207" s="4">
        <f>IFERROR(VLOOKUP(BC207,'CRUCE RIESGOS'!$C$8:$D$40,2,FALSE),"")</f>
        <v/>
      </c>
      <c r="BE207" s="4" t="n">
        <v>23.9900000000004</v>
      </c>
      <c r="BF207" s="4">
        <f>IFERROR(VLOOKUP(BE207,'CRUCE RIESGOS'!$C$8:$D$40,2,FALSE),"")</f>
        <v/>
      </c>
      <c r="BG207" s="4" t="n">
        <v>24.9900000000005</v>
      </c>
      <c r="BH207" s="4">
        <f>IFERROR(VLOOKUP(BG207,'CRUCE RIESGOS'!$C$8:$D$40,2,FALSE),"")</f>
        <v/>
      </c>
      <c r="BI207" s="4" t="n">
        <v>25.9900000000005</v>
      </c>
      <c r="BJ207" s="4">
        <f>IFERROR(VLOOKUP(BI207,'CRUCE RIESGOS'!$C$8:$D$40,2,FALSE),"")</f>
        <v/>
      </c>
    </row>
  </sheetData>
  <sheetProtection selectLockedCells="0" selectUnlockedCells="0" algorithmName="SHA-512" sheet="1" objects="1" insertRows="1" insertHyperlinks="1" autoFilter="1" scenarios="1" formatColumns="1" deleteColumns="1" insertColumns="1" pivotTables="1" deleteRows="1" formatCells="1" saltValue="lUsT5xq0Ii5cvsHu9z/g4g==" formatRows="1" sort="1" spinCount="100000" hashValue="HKy606GgDPEalN5VbNj0WzjjR1Zp3hskRBKmeu1XxIgd0q1If+gVpC12Et7y2Qw/eSdqmDOVWGUIM2QhYlg8Xw=="/>
  <mergeCells count="43">
    <mergeCell ref="C16:E16"/>
    <mergeCell ref="G12:H12"/>
    <mergeCell ref="H17:H19"/>
    <mergeCell ref="E8:E9"/>
    <mergeCell ref="I2:J2"/>
    <mergeCell ref="D1:H1"/>
    <mergeCell ref="G11:H11"/>
    <mergeCell ref="D3:H4"/>
    <mergeCell ref="I11:J11"/>
    <mergeCell ref="B1:C4"/>
    <mergeCell ref="A20:P20"/>
    <mergeCell ref="I8:J9"/>
    <mergeCell ref="B12:C12"/>
    <mergeCell ref="B11:C11"/>
    <mergeCell ref="F8:F9"/>
    <mergeCell ref="I16:J16"/>
    <mergeCell ref="D2:H2"/>
    <mergeCell ref="G10:H10"/>
    <mergeCell ref="C17:E17"/>
    <mergeCell ref="B14:C14"/>
    <mergeCell ref="G13:H13"/>
    <mergeCell ref="B8:C8"/>
    <mergeCell ref="C22:P22"/>
    <mergeCell ref="I3:J3"/>
    <mergeCell ref="B13:C13"/>
    <mergeCell ref="I12:J12"/>
    <mergeCell ref="C19:E19"/>
    <mergeCell ref="G17:G19"/>
    <mergeCell ref="B10:C10"/>
    <mergeCell ref="C18:E18"/>
    <mergeCell ref="D8:D9"/>
    <mergeCell ref="G14:H14"/>
    <mergeCell ref="I14:J14"/>
    <mergeCell ref="B9:C9"/>
    <mergeCell ref="C15:E15"/>
    <mergeCell ref="G8:H9"/>
    <mergeCell ref="I1:J1"/>
    <mergeCell ref="I17:J19"/>
    <mergeCell ref="I4:J4"/>
    <mergeCell ref="I10:J10"/>
    <mergeCell ref="B6:J7"/>
    <mergeCell ref="G15:J15"/>
    <mergeCell ref="I13:J13"/>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39">
      <formula>"ALTO"</formula>
    </cfRule>
    <cfRule type="cellIs" priority="3" operator="equal" dxfId="1">
      <formula>"MODERADO"</formula>
    </cfRule>
    <cfRule type="cellIs" priority="4" operator="equal" dxfId="0">
      <formula>"BAJO"</formula>
    </cfRule>
  </conditionalFormatting>
  <hyperlinks>
    <hyperlink ref="A6" location="'IDENTIFICACIÓN DOFA'!A1" display="REGRESAR"/>
  </hyperlinks>
  <pageMargins left="0.7" right="0.7" top="0.75" bottom="0.75" header="0.3" footer="0.3"/>
  <pageSetup orientation="portrait"/>
  <drawing xmlns:r="http://schemas.openxmlformats.org/officeDocument/2006/relationships" r:id="rId1"/>
</worksheet>
</file>

<file path=xl/worksheets/sheet12.xml><?xml version="1.0" encoding="utf-8"?>
<worksheet xmlns="http://schemas.openxmlformats.org/spreadsheetml/2006/main">
  <sheetPr codeName="Hoja5">
    <tabColor rgb="FFEDE395"/>
    <outlinePr summaryBelow="1" summaryRight="1"/>
    <pageSetUpPr/>
  </sheetPr>
  <dimension ref="A1:BF42"/>
  <sheetViews>
    <sheetView showGridLines="0" zoomScale="55" zoomScaleNormal="55" workbookViewId="0">
      <pane xSplit="6" ySplit="9" topLeftCell="G10" activePane="bottomRight" state="frozen"/>
      <selection activeCell="D1" sqref="D1"/>
      <selection pane="topRight" activeCell="G1" sqref="G1"/>
      <selection pane="bottomLeft" activeCell="D10" sqref="D10"/>
      <selection pane="bottomRight" activeCell="A1" sqref="A1"/>
    </sheetView>
  </sheetViews>
  <sheetFormatPr baseColWidth="10" defaultColWidth="11.42578125" defaultRowHeight="15"/>
  <cols>
    <col hidden="1" width="14" customWidth="1" style="292" min="1" max="1"/>
    <col hidden="1" width="18.7109375" customWidth="1" style="292" min="2" max="2"/>
    <col hidden="1" width="5.140625" customWidth="1" style="292" min="3" max="3"/>
    <col width="5.28515625" customWidth="1" style="307" min="4" max="4"/>
    <col width="61.140625" customWidth="1" style="308" min="5" max="5"/>
    <col width="73" customWidth="1" style="308" min="6" max="6"/>
    <col width="41.7109375" customWidth="1" style="308" min="7" max="7"/>
    <col width="31.7109375" customWidth="1" style="308" min="8" max="8"/>
    <col width="27.42578125" customWidth="1" style="308" min="9" max="9"/>
    <col width="23.42578125" bestFit="1" customWidth="1" style="308" min="10" max="10"/>
    <col width="23.42578125" customWidth="1" style="308" min="11" max="11"/>
    <col width="65.7109375" customWidth="1" style="308" min="12" max="12"/>
    <col width="33.42578125" customWidth="1" style="308" min="13" max="13"/>
    <col width="19.5703125" customWidth="1" style="308" min="14" max="14"/>
    <col width="26.140625" customWidth="1" style="308" min="15" max="15"/>
    <col width="27.42578125" customWidth="1" style="308" min="16" max="16"/>
    <col width="28.140625" customWidth="1" style="306" min="17" max="17"/>
    <col width="25" customWidth="1" style="292" min="18" max="18"/>
    <col width="23.42578125" customWidth="1" style="292" min="19" max="19"/>
    <col width="21.140625" customWidth="1" style="292" min="20" max="20"/>
    <col hidden="1" width="21.140625" customWidth="1" style="292" min="21" max="21"/>
    <col hidden="1" width="39.42578125" customWidth="1" style="292" min="22" max="22"/>
    <col hidden="1" width="21.140625" customWidth="1" style="292" min="23" max="23"/>
    <col hidden="1" width="32.5703125" customWidth="1" style="292" min="24" max="24"/>
    <col hidden="1" width="21.140625" customWidth="1" style="292" min="25" max="25"/>
    <col hidden="1" width="34.140625" customWidth="1" style="292" min="26" max="26"/>
    <col hidden="1" width="21.140625" customWidth="1" style="292" min="27" max="27"/>
    <col hidden="1" width="41.7109375" customWidth="1" style="292" min="28" max="28"/>
    <col hidden="1" width="16.140625" customWidth="1" style="292" min="29" max="29"/>
    <col hidden="1" width="21.7109375" customWidth="1" style="292" min="30" max="30"/>
    <col width="21.7109375" customWidth="1" style="292" min="31" max="33"/>
    <col width="25.140625" customWidth="1" style="292" min="34" max="35"/>
    <col width="52.140625" customWidth="1" style="292" min="36" max="36"/>
    <col width="25.140625" customWidth="1" style="292" min="37" max="37"/>
    <col width="40.42578125" customWidth="1" style="292" min="38" max="38"/>
    <col width="21.7109375" customWidth="1" style="292" min="39" max="39"/>
    <col width="17.85546875" customWidth="1" style="292" min="40" max="40"/>
    <col width="22" customWidth="1" style="292" min="41" max="41"/>
    <col width="17.5703125" customWidth="1" style="292" min="42" max="42"/>
    <col width="17.7109375" customWidth="1" style="309" min="43" max="43"/>
    <col width="75" customWidth="1" style="310" min="44" max="44"/>
    <col width="17.7109375" customWidth="1" style="309" min="45" max="45"/>
    <col width="76.140625" customWidth="1" style="310" min="46" max="46"/>
    <col width="17.7109375" customWidth="1" style="309" min="47" max="47"/>
    <col width="78.85546875" customWidth="1" style="310" min="48" max="48"/>
    <col width="17.7109375" customWidth="1" style="309" min="49" max="49"/>
    <col width="34.85546875" customWidth="1" style="310" min="50" max="50"/>
    <col width="17.7109375" customWidth="1" style="309" min="51" max="51"/>
    <col width="34.85546875" customWidth="1" style="310" min="52" max="52"/>
    <col width="17.7109375" customWidth="1" style="309" min="53" max="53"/>
    <col width="34.85546875" customWidth="1" style="310" min="54" max="54"/>
    <col width="29.140625" customWidth="1" style="310" min="55" max="55"/>
    <col width="34.85546875" customWidth="1" style="310" min="56" max="58"/>
    <col width="11.42578125" customWidth="1" style="292" min="59" max="16384"/>
  </cols>
  <sheetData>
    <row r="1" ht="23.25" customFormat="1" customHeight="1" s="122">
      <c r="A1" s="125" t="n"/>
      <c r="B1" s="380" t="n"/>
      <c r="C1" s="232" t="n"/>
      <c r="D1" s="416" t="inlineStr">
        <is>
          <t xml:space="preserve"> </t>
        </is>
      </c>
      <c r="E1" s="685" t="n"/>
      <c r="F1" s="381" t="inlineStr">
        <is>
          <t>MACROPROCESO ESTRATÉGICO</t>
        </is>
      </c>
      <c r="G1" s="686" t="n"/>
      <c r="H1" s="686" t="n"/>
      <c r="I1" s="686" t="n"/>
      <c r="J1" s="686" t="n"/>
      <c r="K1" s="686" t="n"/>
      <c r="L1" s="686" t="n"/>
      <c r="M1" s="686" t="n"/>
      <c r="N1" s="686" t="n"/>
      <c r="O1" s="686" t="n"/>
      <c r="P1" s="686" t="n"/>
      <c r="Q1" s="686" t="n"/>
      <c r="R1" s="686" t="n"/>
      <c r="S1" s="686" t="n"/>
      <c r="T1" s="686" t="n"/>
      <c r="U1" s="686" t="n"/>
      <c r="V1" s="686" t="n"/>
      <c r="W1" s="686" t="n"/>
      <c r="X1" s="686" t="n"/>
      <c r="Y1" s="686" t="n"/>
      <c r="Z1" s="686" t="n"/>
      <c r="AA1" s="686" t="n"/>
      <c r="AB1" s="686" t="n"/>
      <c r="AC1" s="686" t="n"/>
      <c r="AD1" s="686" t="n"/>
      <c r="AE1" s="686" t="n"/>
      <c r="AF1" s="686" t="n"/>
      <c r="AG1" s="686" t="n"/>
      <c r="AH1" s="686" t="n"/>
      <c r="AI1" s="686" t="n"/>
      <c r="AJ1" s="686" t="n"/>
      <c r="AK1" s="686" t="n"/>
      <c r="AL1" s="686" t="n"/>
      <c r="AM1" s="686" t="n"/>
      <c r="AN1" s="686" t="n"/>
      <c r="AO1" s="686" t="n"/>
      <c r="AP1" s="686" t="n"/>
      <c r="AQ1" s="686" t="n"/>
      <c r="AR1" s="686" t="n"/>
      <c r="AS1" s="686" t="n"/>
      <c r="AT1" s="686" t="n"/>
      <c r="AU1" s="686" t="n"/>
      <c r="AV1" s="686" t="n"/>
      <c r="AW1" s="686" t="n"/>
      <c r="AX1" s="686" t="n"/>
      <c r="AY1" s="686" t="n"/>
      <c r="AZ1" s="686" t="n"/>
      <c r="BA1" s="686" t="n"/>
      <c r="BB1" s="686" t="n"/>
      <c r="BC1" s="686" t="n"/>
      <c r="BD1" s="687" t="n"/>
      <c r="BE1" s="381" t="inlineStr">
        <is>
          <t>CÓDIGO: ESGr028</t>
        </is>
      </c>
      <c r="BF1" s="687" t="n"/>
    </row>
    <row r="2" ht="21.75" customFormat="1" customHeight="1" s="122">
      <c r="A2" s="125" t="n"/>
      <c r="B2" s="726" t="n"/>
      <c r="C2" s="232" t="n"/>
      <c r="E2" s="689" t="n"/>
      <c r="F2" s="381" t="inlineStr">
        <is>
          <t>PROCESO GESTIÓN SISTEMAS INTEGRADOS - CALIDAD</t>
        </is>
      </c>
      <c r="G2" s="686" t="n"/>
      <c r="H2" s="686" t="n"/>
      <c r="I2" s="686" t="n"/>
      <c r="J2" s="686" t="n"/>
      <c r="K2" s="686" t="n"/>
      <c r="L2" s="686" t="n"/>
      <c r="M2" s="686" t="n"/>
      <c r="N2" s="686" t="n"/>
      <c r="O2" s="686" t="n"/>
      <c r="P2" s="686" t="n"/>
      <c r="Q2" s="686" t="n"/>
      <c r="R2" s="686" t="n"/>
      <c r="S2" s="686" t="n"/>
      <c r="T2" s="686" t="n"/>
      <c r="U2" s="686" t="n"/>
      <c r="V2" s="686" t="n"/>
      <c r="W2" s="686" t="n"/>
      <c r="X2" s="686" t="n"/>
      <c r="Y2" s="686" t="n"/>
      <c r="Z2" s="686" t="n"/>
      <c r="AA2" s="686" t="n"/>
      <c r="AB2" s="686" t="n"/>
      <c r="AC2" s="686" t="n"/>
      <c r="AD2" s="686" t="n"/>
      <c r="AE2" s="686" t="n"/>
      <c r="AF2" s="686" t="n"/>
      <c r="AG2" s="686" t="n"/>
      <c r="AH2" s="686" t="n"/>
      <c r="AI2" s="686" t="n"/>
      <c r="AJ2" s="686" t="n"/>
      <c r="AK2" s="686" t="n"/>
      <c r="AL2" s="686" t="n"/>
      <c r="AM2" s="686" t="n"/>
      <c r="AN2" s="686" t="n"/>
      <c r="AO2" s="686" t="n"/>
      <c r="AP2" s="686" t="n"/>
      <c r="AQ2" s="686" t="n"/>
      <c r="AR2" s="686" t="n"/>
      <c r="AS2" s="686" t="n"/>
      <c r="AT2" s="686" t="n"/>
      <c r="AU2" s="686" t="n"/>
      <c r="AV2" s="686" t="n"/>
      <c r="AW2" s="686" t="n"/>
      <c r="AX2" s="686" t="n"/>
      <c r="AY2" s="686" t="n"/>
      <c r="AZ2" s="686" t="n"/>
      <c r="BA2" s="686" t="n"/>
      <c r="BB2" s="686" t="n"/>
      <c r="BC2" s="686" t="n"/>
      <c r="BD2" s="687" t="n"/>
      <c r="BE2" s="381" t="inlineStr">
        <is>
          <t>VERSIÓN: 18</t>
        </is>
      </c>
      <c r="BF2" s="687" t="n"/>
    </row>
    <row r="3" ht="15" customFormat="1" customHeight="1" s="122">
      <c r="A3" s="125" t="n"/>
      <c r="B3" s="726" t="n"/>
      <c r="C3" s="233" t="n"/>
      <c r="E3" s="689" t="n"/>
      <c r="F3" s="381" t="inlineStr">
        <is>
          <t>GESTIÓN DEL RIESGO Y LAS OPORTUNIDADES</t>
        </is>
      </c>
      <c r="G3" s="690" t="n"/>
      <c r="H3" s="690" t="n"/>
      <c r="I3" s="690" t="n"/>
      <c r="J3" s="690" t="n"/>
      <c r="K3" s="690" t="n"/>
      <c r="L3" s="690" t="n"/>
      <c r="M3" s="690" t="n"/>
      <c r="N3" s="690" t="n"/>
      <c r="O3" s="690" t="n"/>
      <c r="P3" s="690" t="n"/>
      <c r="Q3" s="690" t="n"/>
      <c r="R3" s="690" t="n"/>
      <c r="S3" s="690" t="n"/>
      <c r="T3" s="690" t="n"/>
      <c r="U3" s="690" t="n"/>
      <c r="V3" s="690" t="n"/>
      <c r="W3" s="690" t="n"/>
      <c r="X3" s="690" t="n"/>
      <c r="Y3" s="690" t="n"/>
      <c r="Z3" s="690" t="n"/>
      <c r="AA3" s="690" t="n"/>
      <c r="AB3" s="690" t="n"/>
      <c r="AC3" s="690" t="n"/>
      <c r="AD3" s="690" t="n"/>
      <c r="AE3" s="690" t="n"/>
      <c r="AF3" s="690" t="n"/>
      <c r="AG3" s="690" t="n"/>
      <c r="AH3" s="690" t="n"/>
      <c r="AI3" s="690" t="n"/>
      <c r="AJ3" s="690" t="n"/>
      <c r="AK3" s="690" t="n"/>
      <c r="AL3" s="690" t="n"/>
      <c r="AM3" s="690" t="n"/>
      <c r="AN3" s="690" t="n"/>
      <c r="AO3" s="690" t="n"/>
      <c r="AP3" s="690" t="n"/>
      <c r="AQ3" s="690" t="n"/>
      <c r="AR3" s="690" t="n"/>
      <c r="AS3" s="690" t="n"/>
      <c r="AT3" s="690" t="n"/>
      <c r="AU3" s="690" t="n"/>
      <c r="AV3" s="690" t="n"/>
      <c r="AW3" s="690" t="n"/>
      <c r="AX3" s="690" t="n"/>
      <c r="AY3" s="690" t="n"/>
      <c r="AZ3" s="690" t="n"/>
      <c r="BA3" s="690" t="n"/>
      <c r="BB3" s="690" t="n"/>
      <c r="BC3" s="690" t="n"/>
      <c r="BD3" s="685" t="n"/>
      <c r="BE3" s="381" t="inlineStr">
        <is>
          <t>VIGENCIA: 2025-04-11</t>
        </is>
      </c>
      <c r="BF3" s="687" t="n"/>
    </row>
    <row r="4" ht="12.75" customFormat="1" customHeight="1" s="122">
      <c r="A4" s="125" t="n"/>
      <c r="B4" s="725" t="n"/>
      <c r="C4" s="234" t="n"/>
      <c r="D4" s="693" t="n"/>
      <c r="E4" s="692" t="n"/>
      <c r="F4" s="691" t="n"/>
      <c r="G4" s="693" t="n"/>
      <c r="H4" s="693" t="n"/>
      <c r="I4" s="693" t="n"/>
      <c r="J4" s="693" t="n"/>
      <c r="K4" s="693" t="n"/>
      <c r="L4" s="693" t="n"/>
      <c r="M4" s="693" t="n"/>
      <c r="N4" s="693" t="n"/>
      <c r="O4" s="693" t="n"/>
      <c r="P4" s="693" t="n"/>
      <c r="Q4" s="693" t="n"/>
      <c r="R4" s="693" t="n"/>
      <c r="S4" s="693" t="n"/>
      <c r="T4" s="693" t="n"/>
      <c r="U4" s="693" t="n"/>
      <c r="V4" s="693" t="n"/>
      <c r="W4" s="693" t="n"/>
      <c r="X4" s="693" t="n"/>
      <c r="Y4" s="693" t="n"/>
      <c r="Z4" s="693" t="n"/>
      <c r="AA4" s="693" t="n"/>
      <c r="AB4" s="693" t="n"/>
      <c r="AC4" s="693" t="n"/>
      <c r="AD4" s="693" t="n"/>
      <c r="AE4" s="693" t="n"/>
      <c r="AF4" s="693" t="n"/>
      <c r="AG4" s="693" t="n"/>
      <c r="AH4" s="693" t="n"/>
      <c r="AI4" s="693" t="n"/>
      <c r="AJ4" s="693" t="n"/>
      <c r="AK4" s="693" t="n"/>
      <c r="AL4" s="693" t="n"/>
      <c r="AM4" s="693" t="n"/>
      <c r="AN4" s="693" t="n"/>
      <c r="AO4" s="693" t="n"/>
      <c r="AP4" s="693" t="n"/>
      <c r="AQ4" s="693" t="n"/>
      <c r="AR4" s="693" t="n"/>
      <c r="AS4" s="693" t="n"/>
      <c r="AT4" s="693" t="n"/>
      <c r="AU4" s="693" t="n"/>
      <c r="AV4" s="693" t="n"/>
      <c r="AW4" s="693" t="n"/>
      <c r="AX4" s="693" t="n"/>
      <c r="AY4" s="693" t="n"/>
      <c r="AZ4" s="693" t="n"/>
      <c r="BA4" s="693" t="n"/>
      <c r="BB4" s="693" t="n"/>
      <c r="BC4" s="693" t="n"/>
      <c r="BD4" s="692" t="n"/>
      <c r="BE4" s="381" t="inlineStr">
        <is>
          <t>PÁGINA: 9 de 11</t>
        </is>
      </c>
      <c r="BF4" s="687" t="n"/>
    </row>
    <row r="5">
      <c r="A5" s="289" t="n"/>
      <c r="B5" s="289" t="n"/>
      <c r="C5" s="289" t="n"/>
      <c r="D5" s="24" t="n"/>
      <c r="E5" s="162" t="inlineStr">
        <is>
          <t>REGRESAR</t>
        </is>
      </c>
      <c r="F5" s="22" t="n"/>
      <c r="G5" s="22" t="n"/>
      <c r="H5" s="22" t="n"/>
      <c r="I5" s="22" t="n"/>
      <c r="J5" s="22" t="n"/>
      <c r="K5" s="22" t="n"/>
      <c r="L5" s="22" t="n"/>
      <c r="M5" s="22" t="n"/>
      <c r="N5" s="22" t="n"/>
      <c r="O5" s="22" t="n"/>
      <c r="P5" s="22" t="n"/>
      <c r="Q5" s="8" t="n"/>
      <c r="R5" s="289" t="n"/>
      <c r="S5" s="289" t="n"/>
      <c r="T5" s="289" t="n"/>
      <c r="U5" s="289" t="n"/>
      <c r="V5" s="289" t="n"/>
      <c r="W5" s="289" t="n"/>
      <c r="X5" s="289" t="n"/>
      <c r="Y5" s="289" t="n"/>
      <c r="Z5" s="289" t="n"/>
      <c r="AA5" s="289" t="n"/>
      <c r="AB5" s="289" t="n"/>
      <c r="AC5" s="289" t="n"/>
      <c r="AD5" s="289" t="n"/>
      <c r="AE5" s="289" t="n"/>
      <c r="AF5" s="289" t="n"/>
      <c r="AG5" s="289" t="n"/>
      <c r="AH5" s="289" t="n"/>
      <c r="AI5" s="289" t="n"/>
      <c r="AJ5" s="289" t="n"/>
      <c r="AK5" s="289" t="n"/>
      <c r="AL5" s="289" t="n"/>
      <c r="AM5" s="289" t="n"/>
      <c r="AN5" s="289" t="n"/>
      <c r="AO5" s="289" t="n"/>
      <c r="AP5" s="289" t="n"/>
      <c r="AQ5" s="290" t="n"/>
      <c r="AR5" s="291" t="n"/>
      <c r="AS5" s="290" t="n"/>
      <c r="AT5" s="291" t="n"/>
      <c r="AU5" s="290" t="n"/>
      <c r="AV5" s="291" t="n"/>
      <c r="AW5" s="290" t="n"/>
      <c r="AX5" s="291" t="n"/>
      <c r="AY5" s="290" t="n"/>
      <c r="AZ5" s="291" t="n"/>
      <c r="BA5" s="290" t="n"/>
      <c r="BB5" s="291" t="n"/>
      <c r="BC5" s="291" t="n"/>
      <c r="BD5" s="291" t="n"/>
      <c r="BE5" s="291" t="n"/>
      <c r="BF5" s="291" t="n"/>
    </row>
    <row r="6">
      <c r="A6" s="289" t="n"/>
      <c r="B6" s="289" t="n"/>
      <c r="C6" s="289" t="n"/>
      <c r="D6" s="24" t="n"/>
      <c r="E6" s="22" t="n"/>
      <c r="F6" s="22" t="n"/>
      <c r="G6" s="22" t="n"/>
      <c r="H6" s="22" t="n"/>
      <c r="I6" s="22" t="n"/>
      <c r="J6" s="22" t="n"/>
      <c r="K6" s="22" t="n"/>
      <c r="L6" s="22" t="n"/>
      <c r="M6" s="22" t="n"/>
      <c r="N6" s="22" t="n"/>
      <c r="O6" s="22" t="n"/>
      <c r="P6" s="22" t="n"/>
      <c r="Q6" s="8" t="n"/>
      <c r="R6" s="289" t="n"/>
      <c r="S6" s="289" t="n"/>
      <c r="T6" s="289" t="n"/>
      <c r="U6" s="289" t="n"/>
      <c r="V6" s="289" t="n"/>
      <c r="W6" s="289" t="n"/>
      <c r="X6" s="289" t="n"/>
      <c r="Y6" s="289" t="n"/>
      <c r="Z6" s="289" t="n"/>
      <c r="AA6" s="289" t="n"/>
      <c r="AB6" s="289" t="n"/>
      <c r="AC6" s="289" t="n"/>
      <c r="AD6" s="289" t="n"/>
      <c r="AE6" s="289" t="n"/>
      <c r="AF6" s="289" t="n"/>
      <c r="AG6" s="289" t="n"/>
      <c r="AH6" s="289" t="n"/>
      <c r="AI6" s="289" t="n"/>
      <c r="AJ6" s="289" t="n"/>
      <c r="AK6" s="289" t="n"/>
      <c r="AL6" s="289" t="n"/>
      <c r="AM6" s="289" t="n"/>
      <c r="AN6" s="289" t="n"/>
      <c r="AO6" s="289" t="n"/>
      <c r="AP6" s="289" t="n"/>
      <c r="AQ6" s="290" t="n"/>
      <c r="AR6" s="291" t="n"/>
      <c r="AS6" s="290" t="n"/>
      <c r="AT6" s="291" t="n"/>
      <c r="AU6" s="290" t="n"/>
      <c r="AV6" s="291" t="n"/>
      <c r="AW6" s="290" t="n"/>
      <c r="AX6" s="291" t="n"/>
      <c r="AY6" s="290" t="n"/>
      <c r="AZ6" s="291" t="n"/>
      <c r="BA6" s="290" t="n"/>
      <c r="BB6" s="291" t="n"/>
      <c r="BC6" s="291" t="n"/>
      <c r="BD6" s="291" t="n"/>
      <c r="BE6" s="291" t="n"/>
      <c r="BF6" s="291" t="n"/>
    </row>
    <row r="7">
      <c r="A7" s="289" t="n"/>
      <c r="B7" s="289" t="n"/>
      <c r="C7" s="289" t="n"/>
      <c r="D7" s="24" t="n"/>
      <c r="E7" s="22" t="n"/>
      <c r="F7" s="22" t="n"/>
      <c r="G7" s="22" t="n"/>
      <c r="H7" s="22" t="n"/>
      <c r="I7" s="22" t="n"/>
      <c r="J7" s="22" t="n"/>
      <c r="K7" s="22" t="n"/>
      <c r="L7" s="22" t="n"/>
      <c r="M7" s="22" t="n"/>
      <c r="N7" s="22" t="n"/>
      <c r="O7" s="22" t="n"/>
      <c r="P7" s="22" t="n"/>
      <c r="Q7" s="8" t="n"/>
      <c r="R7" s="289" t="n"/>
      <c r="S7" s="289" t="n"/>
      <c r="T7" s="289" t="n"/>
      <c r="U7" s="289" t="n"/>
      <c r="V7" s="289" t="n"/>
      <c r="W7" s="289" t="n"/>
      <c r="X7" s="289" t="n"/>
      <c r="Y7" s="289" t="n"/>
      <c r="Z7" s="289" t="n"/>
      <c r="AA7" s="289" t="n"/>
      <c r="AB7" s="289" t="n"/>
      <c r="AC7" s="289" t="n"/>
      <c r="AD7" s="289" t="n"/>
      <c r="AE7" s="289" t="n"/>
      <c r="AF7" s="289" t="n"/>
      <c r="AG7" s="289" t="n"/>
      <c r="AH7" s="289" t="n"/>
      <c r="AI7" s="289" t="n"/>
      <c r="AJ7" s="289" t="n"/>
      <c r="AK7" s="289" t="n"/>
      <c r="AL7" s="289" t="n"/>
      <c r="AM7" s="289" t="n"/>
      <c r="AN7" s="289" t="n"/>
      <c r="AO7" s="289" t="n"/>
      <c r="AP7" s="289" t="n"/>
      <c r="AQ7" s="290" t="n"/>
      <c r="AR7" s="291" t="n"/>
      <c r="AS7" s="290" t="n"/>
      <c r="AT7" s="291" t="n"/>
      <c r="AU7" s="290" t="n"/>
      <c r="AV7" s="291" t="n"/>
      <c r="AW7" s="290" t="n"/>
      <c r="AX7" s="291" t="n"/>
      <c r="AY7" s="290" t="n"/>
      <c r="AZ7" s="291" t="n"/>
      <c r="BA7" s="290" t="n"/>
      <c r="BB7" s="291" t="n"/>
      <c r="BC7" s="291" t="n"/>
      <c r="BD7" s="291" t="n"/>
      <c r="BE7" s="291" t="n"/>
      <c r="BF7" s="291" t="n"/>
    </row>
    <row r="8" ht="32.25" customHeight="1">
      <c r="A8" s="293" t="n"/>
      <c r="B8" s="293" t="n"/>
      <c r="C8" s="293" t="n"/>
      <c r="D8" s="544" t="inlineStr">
        <is>
          <t>IDENTIFICACIÓN DE LAS OPORTUNIDADES</t>
        </is>
      </c>
      <c r="E8" s="720" t="n"/>
      <c r="F8" s="720" t="n"/>
      <c r="G8" s="735" t="n"/>
      <c r="H8" s="544" t="inlineStr">
        <is>
          <t>VALORACIÓN DE LA OPORTUNIDAD INHERENTE</t>
        </is>
      </c>
      <c r="I8" s="720" t="n"/>
      <c r="J8" s="720" t="n"/>
      <c r="K8" s="720" t="n"/>
      <c r="L8" s="720" t="n"/>
      <c r="M8" s="735" t="n"/>
      <c r="N8" s="600" t="inlineStr">
        <is>
          <t>VALORACIÓN DE CONTROLES</t>
        </is>
      </c>
      <c r="O8" s="720" t="n"/>
      <c r="P8" s="720" t="n"/>
      <c r="Q8" s="720" t="n"/>
      <c r="R8" s="720" t="n"/>
      <c r="S8" s="720" t="n"/>
      <c r="T8" s="720" t="n"/>
      <c r="U8" s="720" t="n"/>
      <c r="V8" s="720" t="n"/>
      <c r="W8" s="720" t="n"/>
      <c r="X8" s="720" t="n"/>
      <c r="Y8" s="720" t="n"/>
      <c r="Z8" s="720" t="n"/>
      <c r="AA8" s="720" t="n"/>
      <c r="AB8" s="720" t="n"/>
      <c r="AC8" s="720" t="n"/>
      <c r="AD8" s="735" t="n"/>
      <c r="AE8" s="600" t="n"/>
      <c r="AF8" s="600" t="n"/>
      <c r="AG8" s="600" t="n"/>
      <c r="AH8" s="600" t="n"/>
      <c r="AI8" s="600" t="n"/>
      <c r="AJ8" s="600" t="n"/>
      <c r="AK8" s="600" t="n"/>
      <c r="AL8" s="600" t="n"/>
      <c r="AM8" s="600" t="inlineStr">
        <is>
          <t>VALORACIÓN DE LA OPORTUNIDAD RESIDUAL</t>
        </is>
      </c>
      <c r="AN8" s="720" t="n"/>
      <c r="AO8" s="720" t="n"/>
      <c r="AP8" s="735" t="n"/>
      <c r="AQ8" s="601" t="inlineStr">
        <is>
          <t>CONCLUSIONES DEL SEGUIMIENTO (DILIGENCIADO POR LA OFICINA DE CONTROL INTERNO)</t>
        </is>
      </c>
      <c r="AR8" s="686" t="n"/>
      <c r="AS8" s="686" t="n"/>
      <c r="AT8" s="686" t="n"/>
      <c r="AU8" s="686" t="n"/>
      <c r="AV8" s="686" t="n"/>
      <c r="AW8" s="686" t="n"/>
      <c r="AX8" s="686" t="n"/>
      <c r="AY8" s="686" t="n"/>
      <c r="AZ8" s="686" t="n"/>
      <c r="BA8" s="686" t="n"/>
      <c r="BB8" s="686" t="n"/>
      <c r="BC8" s="686" t="n"/>
      <c r="BD8" s="686" t="n"/>
      <c r="BE8" s="686" t="n"/>
      <c r="BF8" s="687" t="n"/>
    </row>
    <row r="9" ht="48" customFormat="1" customHeight="1" s="297" thickBot="1">
      <c r="A9" s="294" t="inlineStr">
        <is>
          <t>CUADRANTE</t>
        </is>
      </c>
      <c r="B9" s="294" t="inlineStr">
        <is>
          <t>DECIMAL</t>
        </is>
      </c>
      <c r="C9" s="294" t="inlineStr">
        <is>
          <t>SUMA</t>
        </is>
      </c>
      <c r="D9" s="329" t="inlineStr">
        <is>
          <t>ID</t>
        </is>
      </c>
      <c r="E9" s="329" t="inlineStr">
        <is>
          <t>CAUSAS (FACTORES DOFA)</t>
        </is>
      </c>
      <c r="F9" s="329" t="inlineStr">
        <is>
          <t>CONSECUENCIA (OPORTUNIDADES)</t>
        </is>
      </c>
      <c r="G9" s="329" t="inlineStr">
        <is>
          <t>CLASIFICACIÓN</t>
        </is>
      </c>
      <c r="H9" s="329" t="inlineStr">
        <is>
          <t>PROBABILIDAD DE OCURRENCIA</t>
        </is>
      </c>
      <c r="I9" s="329" t="inlineStr">
        <is>
          <t>MAGNITUD DEL IMPACTO</t>
        </is>
      </c>
      <c r="J9" s="329" t="inlineStr">
        <is>
          <t xml:space="preserve">VALORACIÓN </t>
        </is>
      </c>
      <c r="K9" s="329" t="inlineStr">
        <is>
          <t>NIVEL</t>
        </is>
      </c>
      <c r="L9" s="329" t="inlineStr">
        <is>
          <t>CONTROLES APLICABLES</t>
        </is>
      </c>
      <c r="M9" s="329" t="inlineStr">
        <is>
          <t>ENTREGABLES</t>
        </is>
      </c>
      <c r="N9" s="250" t="inlineStr">
        <is>
          <t>AFECTACIÓN DEL CONTROL</t>
        </is>
      </c>
      <c r="O9" s="250" t="inlineStr">
        <is>
          <t>HERRAMIENTA PARA EJERCER CONTROL</t>
        </is>
      </c>
      <c r="P9" s="250" t="inlineStr">
        <is>
          <t>DOCUMENTACIÓN EN EL MANEJO DE LA HERRAMIENTA</t>
        </is>
      </c>
      <c r="Q9" s="250" t="inlineStr">
        <is>
          <t>LA HERRAMIENTA DEMUESTRA SER EFECTIVA</t>
        </is>
      </c>
      <c r="R9" s="250" t="inlineStr">
        <is>
          <t>RESPONSABLE DEL CONTROL Y SEGUIMIENTO</t>
        </is>
      </c>
      <c r="S9" s="250" t="inlineStr">
        <is>
          <t>FRECUENCIA ADECUADA DEL CONTROL</t>
        </is>
      </c>
      <c r="T9" s="250" t="inlineStr">
        <is>
          <t>SUMATORIA</t>
        </is>
      </c>
      <c r="U9" s="250" t="inlineStr">
        <is>
          <t>FECHA DE LA VALORACIÓN</t>
        </is>
      </c>
      <c r="V9" s="250" t="inlineStr">
        <is>
          <t>JUSTIFICACIÓN DE LA VALORACIÓN</t>
        </is>
      </c>
      <c r="W9" s="250" t="inlineStr">
        <is>
          <t>FECHA DE LA VALORACIÓN</t>
        </is>
      </c>
      <c r="X9" s="250" t="inlineStr">
        <is>
          <t>JUSTIFICACIÓN DE LA VALORACIÓN</t>
        </is>
      </c>
      <c r="Y9" s="250" t="inlineStr">
        <is>
          <t>FECHA DE LA VALORACIÓN</t>
        </is>
      </c>
      <c r="Z9" s="250" t="inlineStr">
        <is>
          <t>JUSTIFICACIÓN DE LA VALORACIÓN</t>
        </is>
      </c>
      <c r="AA9" s="250" t="inlineStr">
        <is>
          <t>FECHA DE LA VALORACIÓN</t>
        </is>
      </c>
      <c r="AB9" s="250" t="inlineStr">
        <is>
          <t>JUSTIFICACIÓN DE LA VALORACIÓN</t>
        </is>
      </c>
      <c r="AC9" s="250" t="inlineStr">
        <is>
          <t>FECHA DE LA VALORACIÓN</t>
        </is>
      </c>
      <c r="AD9" s="250" t="inlineStr">
        <is>
          <t>JUSTIFICACIÓN DE LA VALORACIÓN</t>
        </is>
      </c>
      <c r="AE9" s="250" t="inlineStr">
        <is>
          <t>FECHA DE LA VALORACIÓN</t>
        </is>
      </c>
      <c r="AF9" s="250" t="inlineStr">
        <is>
          <t>JUSTIFICACIÓN DE LA VALORACIÓN</t>
        </is>
      </c>
      <c r="AG9" s="250" t="inlineStr">
        <is>
          <t>FECHA DE LA VALORACIÓN</t>
        </is>
      </c>
      <c r="AH9" s="250" t="inlineStr">
        <is>
          <t>JUSTIFICACIÓN DE LA VALORACIÓN</t>
        </is>
      </c>
      <c r="AI9" s="250" t="inlineStr">
        <is>
          <t>FECHA DE LA VALORACIÓN</t>
        </is>
      </c>
      <c r="AJ9" s="250" t="inlineStr">
        <is>
          <t>JUSTIFICACIÓN DE LA VALORACIÓN</t>
        </is>
      </c>
      <c r="AK9" s="250" t="n"/>
      <c r="AL9" s="250" t="n"/>
      <c r="AM9" s="250" t="inlineStr">
        <is>
          <t>PROBABILIDAD DE OCURRENCIA</t>
        </is>
      </c>
      <c r="AN9" s="250" t="inlineStr">
        <is>
          <t>MAGNITUD DEL IMPACTO</t>
        </is>
      </c>
      <c r="AO9" s="250" t="inlineStr">
        <is>
          <t xml:space="preserve">VALORACIÓN </t>
        </is>
      </c>
      <c r="AP9" s="249" t="inlineStr">
        <is>
          <t>NIVEL</t>
        </is>
      </c>
      <c r="AQ9" s="255" t="inlineStr">
        <is>
          <t>FECHA DE SEGUIMIENTO</t>
        </is>
      </c>
      <c r="AR9" s="255" t="inlineStr">
        <is>
          <t>OBSERVACIONES Y RECOMENDACIONES</t>
        </is>
      </c>
      <c r="AS9" s="255" t="inlineStr">
        <is>
          <t>FECHA DE SEGUIMIENTO</t>
        </is>
      </c>
      <c r="AT9" s="255" t="inlineStr">
        <is>
          <t>OBSERVACIONES Y RECOMENDACIONES</t>
        </is>
      </c>
      <c r="AU9" s="255" t="inlineStr">
        <is>
          <t>FECHA DE SEGUIMIENTO</t>
        </is>
      </c>
      <c r="AV9" s="255" t="inlineStr">
        <is>
          <t>OBSERVACIONES Y RECOMENDACIONES</t>
        </is>
      </c>
      <c r="AW9" s="255" t="inlineStr">
        <is>
          <t>FECHA DE SEGUIMIENTO</t>
        </is>
      </c>
      <c r="AX9" s="255" t="inlineStr">
        <is>
          <t>OBSERVACIONES Y RECOMENDACIONES</t>
        </is>
      </c>
      <c r="AY9" s="255" t="inlineStr">
        <is>
          <t>FECHA DE SEGUIMIENTO</t>
        </is>
      </c>
      <c r="AZ9" s="255" t="inlineStr">
        <is>
          <t>OBSERVACIONES Y RECOMENDACIONES</t>
        </is>
      </c>
      <c r="BA9" s="255" t="inlineStr">
        <is>
          <t>FECHA DE SEGUIMIENTO</t>
        </is>
      </c>
      <c r="BB9" s="295" t="inlineStr">
        <is>
          <t>OBSERVACIONES Y RECOMENDACIONES</t>
        </is>
      </c>
      <c r="BC9" s="296" t="inlineStr">
        <is>
          <t>FECHA DE SEGUIMIENTO</t>
        </is>
      </c>
      <c r="BD9" s="296" t="inlineStr">
        <is>
          <t>OBSERVACIONES Y RECOMENDACIONES</t>
        </is>
      </c>
      <c r="BE9" s="296" t="inlineStr">
        <is>
          <t>FECHA DE SEGUIMIENTO</t>
        </is>
      </c>
      <c r="BF9" s="296" t="inlineStr">
        <is>
          <t>OBSERVACIONES Y RECOMENDACIONES</t>
        </is>
      </c>
    </row>
    <row r="10" ht="183.75" customHeight="1" thickBot="1">
      <c r="A10" s="293">
        <f>IF(AND(AM10=1,AN10=1),1,IF(AND(AM10=1,AN10=2),2,IF(AND(AM10=1,AN10=3),3,IF(AND(AM10=1,AN10=4),4,IF(AND(AM10=1,AN10=5),5,IF(AND(AM10=2,AN10=1),6,IF(AND(AM10=2,AN10=2),7,IF(AND(AM10=2,AN10=3),8,IF(AND(AM10=2,AN10=4),9,IF(AND(AM10=2,AN10=5),10,IF(AND(AM10=3,AN10=1),11,IF(AND(AM10=3,AN10=2),12,IF(AND(AM10=3,AN10=3),13,IF(AND(AM10=3,AN10=4),14,IF(AND(AM10=3,AN10=5),15,IF(AND(AM10=4,AN10=1),16,IF(AND(AM10=4,AN10=2),17,IF(AND(AM10=4,AN10=3),18,IF(AND(AM10=4,AN10=4),19,IF(AND(AM10=4,AN10=5),20,IF(AND(AM10=5,AN10=1),21,IF(AND(AM10=5,AN10=2),22,IF(AND(AM10=5,AN10=3),23,IF(AND(AM10=5,AN10=4),24,IF(AND(AM10=5,AN10=5),25,"")))))))))))))))))))))))))</f>
        <v/>
      </c>
      <c r="B10" s="293">
        <f>IF(A10="","",1/100)</f>
        <v/>
      </c>
      <c r="C10" s="293">
        <f>IFERROR(A10+B10,"")</f>
        <v/>
      </c>
      <c r="D10" s="596" t="n">
        <v>1</v>
      </c>
      <c r="E10" s="595" t="inlineStr">
        <is>
          <t>F3. Respuesta rápida y oportuna a la solicitud de Información.</t>
        </is>
      </c>
      <c r="F10" s="595" t="inlineStr">
        <is>
          <t>Posibilidad de mejorar la valoración del cumplimiento de la politica de Gestión Documental de acuerdo al FURAG por mejora en al respuesta oportuna a solicitudes y socialización de normativas aplicables, además del fortalecimiento de la confidencialialidad y aplicación de practicas archivisticas adecuadas, a causa de una correcta implementación de la politica en mención.</t>
        </is>
      </c>
      <c r="G10" s="596" t="inlineStr">
        <is>
          <t>Oportunidades de Cumplimiento: Se asocian con la capacidad de la entidad para cumplir con los requisitos legales, contractuales, de ética pública y en general con su compromiso ante la comunidad.</t>
        </is>
      </c>
      <c r="H10" s="596" t="n">
        <v>5</v>
      </c>
      <c r="I10" s="596" t="n">
        <v>5</v>
      </c>
      <c r="J10" s="596">
        <f>IF(OR(H10="",I10=""),"",H10*I10)</f>
        <v/>
      </c>
      <c r="K10" s="599">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
      </c>
      <c r="L10" s="596" t="inlineStr">
        <is>
          <t>Socializaciones a los funcionarios de la Universidad de Cundinamarca de las sedes, seccionales y extensiones en el proceso de gestión documental por parte de los gestores asignados por el jefe inmediato según requerimiento.</t>
        </is>
      </c>
      <c r="M10" s="596" t="inlineStr">
        <is>
          <t>ESGr015
Registro virtual</t>
        </is>
      </c>
      <c r="N10" s="596" t="inlineStr">
        <is>
          <t>PROBABILIDAD</t>
        </is>
      </c>
      <c r="O10" s="596" t="n">
        <v>15</v>
      </c>
      <c r="P10" s="596" t="n">
        <v>15</v>
      </c>
      <c r="Q10" s="596" t="n">
        <v>30</v>
      </c>
      <c r="R10" s="596" t="n">
        <v>15</v>
      </c>
      <c r="S10" s="596" t="n">
        <v>25</v>
      </c>
      <c r="T10" s="596">
        <f>IFERROR(SUM(O10:S10),"")</f>
        <v/>
      </c>
      <c r="U10" s="331" t="n">
        <v>44109</v>
      </c>
      <c r="V10" s="595" t="inlineStr">
        <is>
          <t>Se evidencia que el proceso actualmente cuenta con un aplicativo de gestión documental para la conservación del archivo institucional, sin embargo, y dada la emergencia sanitaria por COVID-19, se espera el retorno de labores presenciales para dar continuidad a la digitalización de documentos.</t>
        </is>
      </c>
      <c r="W10" s="331" t="n">
        <v>44264</v>
      </c>
      <c r="X10" s="595" t="inlineStr">
        <is>
          <t>Dada la emergencia sanitaria por COVID-19 el proceso retomo actividades presenciales en el mes de octubre de 2020 cumplimiento con los protocolos de seguridad de la institución, de esta forma se dio continuidad a la digitalización de documentos mediante el aplicativo de gestión documental.</t>
        </is>
      </c>
      <c r="Y10" s="605" t="n">
        <v>44480</v>
      </c>
      <c r="Z10" s="595" t="inlineStr">
        <is>
          <t>A fecha del seguimiento se encuentra en proceso de contratación el objeto "Adquisición de un sistema de Gestión Documental electrónica, mediante la modalidad de software como servicios, para la Universidad de Cundinamarca"; así mismo se continua con el proceso de digitalización mediante el aplicativo de gestión documental.</t>
        </is>
      </c>
      <c r="AA10" s="605" t="n">
        <v>44685</v>
      </c>
      <c r="AB10" s="333" t="inlineStr">
        <is>
          <t xml:space="preserve">A fecha del seguimiento se encuentra el contrato con el Proveedor AMISIS DE COLOMBIA SAS  F-CPS 205 al 29/04/2022 el Proveedor entrega la información: Historias académicas 200 cajas
</t>
        </is>
      </c>
      <c r="AC10" s="605" t="inlineStr">
        <is>
          <t>21/12/2022</t>
        </is>
      </c>
      <c r="AD10" s="595" t="inlineStr">
        <is>
          <t>Para el 2º semestre se realizó seguimiento a las actividades que se estaban realizando en cuanto al manejo documental, así como las retroalimentaciones sobre el manejo adecuado del acervo documental, dirigida a seccionales y extensiones, incluyendo la oficina de Bogotá.</t>
        </is>
      </c>
      <c r="AE10" s="605" t="n">
        <v>45040</v>
      </c>
      <c r="AF10" s="596" t="inlineStr">
        <is>
          <t>El proceso establece y da cumplimiento al cronograma de socializaciones</t>
        </is>
      </c>
      <c r="AG10" s="605" t="n">
        <v>45527</v>
      </c>
      <c r="AH10" s="596" t="inlineStr">
        <is>
          <t>El proceso establece y da cumplimiento al cronograma de socializaciones durante IPA2024.</t>
        </is>
      </c>
      <c r="AI10" s="605" t="n">
        <v>45723</v>
      </c>
      <c r="AJ10" s="595" t="inlineStr">
        <is>
          <t>Como parte del control aplicable, se han llevado a cabo socializaciones dirigidas a los funcionarios de la Universidad de Cundinamarca en sus sedes, seccionales y extensiones, abordando temas documentales relevantes. Estas actividades han sido desarrolladas por los gestores asignados por el jefe inmediato, según los requerimientos establecidos.
En cuanto a los entregables, se presenta el registro de asistencia correspondiente a las siguientes jornadas:
•	II período académico de 2024: Socialización realizada a 11 procesos.
•	Vigencia 2025: Socialización realizada a 2 procesos.
Estas actividades fortalecen el conocimiento y la correcta gestión documental dentro de la institución, asegurando el cumplimiento de los lineamientos establecidos.</t>
        </is>
      </c>
      <c r="AK10" s="605" t="n">
        <v>46147</v>
      </c>
      <c r="AL10" s="606" t="inlineStr">
        <is>
          <t>Se cuenta con registros de asistencia a capacitaciones realizadas durante la vigencia 2025, habiendose realizado 4 socializaciones sobre Producción de Documentos, Organización documental, y Tablas de Retención documental realizadas entre los meses de julio y agosto, de acuerdo el Informe "Retroalimentación sobre la efectividad de Socializaciones en Gestión Documental" presentado el 15 de octubre de 2025 a la Dirección de Control Interno.</t>
        </is>
      </c>
      <c r="AM10" s="596">
        <f>IF(J10="","",IF(OR(N10="",N10="IMPACTO"),H10,IF(T10&lt;=50,H10,IF(AND(T10&lt;=75,H10&lt;5),H10+1,IF(AND(T10&lt;=75,H10=5),H10,IF(AND(T10&lt;=100,H10&lt;4),H10+2,IF(AND(T10&lt;=100,H10=4),H10+1,IF(AND(T10&lt;=100,H10=5),H10,""))))))))</f>
        <v/>
      </c>
      <c r="AN10" s="596">
        <f>IF(J10="","",IF(OR(N10="",N10="PROBABILIDAD"),I10,IF(T10&lt;=50,I10,IF(AND(T10&lt;=75,I10&lt;5),I10+1,IF(AND(T10&lt;=75,I10=5),I10,IF(AND(T10&lt;=100,I10&lt;4),I10+2,IF(AND(T10&lt;=100,I10=4),I10+1,IF(AND(T10&lt;=100,I10=5),I10,""))))))))</f>
        <v/>
      </c>
      <c r="AO10" s="596">
        <f>IF(OR(AM10="",AN10=""),"",AM10*AN10)</f>
        <v/>
      </c>
      <c r="AP10" s="608">
        <f>IF(AO10="","",IF(AND(AM10=1,AN10=1),"BAJO",IF(AND(AM10=1,AN10=2),"MODERADO",IF(AND(AM10=1,AN10=3),"MODERADO",IF(AND(AM10=1,AN10=4),"MODERADO",IF(AND(AM10=1,AN10=5),"MODERADO",IF(AND(AM10=2,AN10=1),"BAJO",IF(AND(AM10=2,AN10=2),"MODERADO",IF(AND(AM10=2,AN10=3),"MODERADO",IF(AND(AM10=2,AN10=4),"FAVORABLE",IF(AND(AM10=2,AN10=5),"FAVORABLE",IF(AND(AM10=3,AN10=1),"BAJO",IF(AND(AM10=3,AN10=2),"MODERADO",IF(AND(AM10=3,AN10=3),"FAVORABLE",IF(AND(AM10=3,AN10=4),"FAVORABLE",IF(AND(AM10=3,AN10=5),"FAVORABLE",IF(AND(AM10=4,AN10=1),"BAJO",IF(AND(AM10=4,AN10=2),"MODERADO",IF(AND(AM10=4,AN10=3),"FAVORABLE",IF(AND(AM10=4,AN10=4),"FAVORABLE",IF(AND(AM10=4,AN10=5),"ALTO",IF(AND(AM10=5,AN10=1),"BAJO",IF(AND(AM10=5,AN10=2),"MODERADO",IF(AND(AM10=5,AN10=3),"FAVORABLE",IF(AND(AM10=5,AN10=4),"ALTO",IF(AND(AM10=5,AN10=5),"ALTO",""))))))))))))))))))))))))))</f>
        <v/>
      </c>
      <c r="AQ10" s="298" t="n">
        <v>44109</v>
      </c>
      <c r="AR10" s="299" t="inlineStr">
        <is>
          <t>En seguimiento se verifica la realización de capacitaciones a los gestores de Archivo y Correspondencia de las Seccionales, Extensiones y Oficinas Bogotá, capacitación a la Facultad de Educación y capacitación de elementos Archivísticos mediante plataforma Teams a todos los colaboradores de la Universidad de Cundinamarca.</t>
        </is>
      </c>
      <c r="AS10" s="298" t="n">
        <v>44508</v>
      </c>
      <c r="AT10" s="300" t="inlineStr">
        <is>
          <t xml:space="preserve">Se hizo seguimiento al contrato f-ocs-167-2021 el cual tenía como objeto: (capacitación sobre organización archivos de gestión, clasificación y almacenamiento de los archivos de gestión, organización archivos de gestión, electrónicos y digitales, registro de fuid; comunicación asertiva(pnl), cultura de servicio con enfoque inclusivo y habilidades sociales, habilidades en lenguaje claro tablas de retención documental; conflictos laborales y los mecanismos de solución en el sector publico en Colombia (proceso de negociación colectiva)dirigida al personal administrativo de la universidad de Cundinamarca) celebrado con la Asociación Internacional De Consultoría Sas , con un término de ejecución de 2 meses y firmado el 27 de octubre de 2021.
</t>
        </is>
      </c>
      <c r="AU10" s="298" t="n">
        <v>44796</v>
      </c>
      <c r="AV10" s="299" t="inlineStr">
        <is>
          <t>Conforme a la evidencias suministradas con fecha 2022/08/22 vía correo electrónico se evidencia registros de asistencia con asunto  socialización para la implementación software  documental SAIA durante el primer periodo académico 2022.</t>
        </is>
      </c>
      <c r="AW10" s="298" t="n">
        <v>45139</v>
      </c>
      <c r="AX10" s="301" t="inlineStr">
        <is>
          <t xml:space="preserve">De conformidad con la gestión efectuada por la oficina de archivo y correspondencia, se evidencia cronograma de socializaciones de gestión documental y muestra aleatoria de registros de asistencia..  </t>
        </is>
      </c>
      <c r="AY10" s="298" t="n">
        <v>45560</v>
      </c>
      <c r="AZ10" s="301" t="inlineStr">
        <is>
          <t>De conformidad con la gestión a efectuar por la oficina de archivo y correspondencia, se evidencia las listas de asistencia virtuales de las sesiones de socializaciones de la gestión documental.</t>
        </is>
      </c>
      <c r="BA10" s="298" t="n">
        <v>45758</v>
      </c>
      <c r="BB10" s="758" t="inlineStr">
        <is>
          <t xml:space="preserve">De acuerdo con la oportunidad relacionada con la socialización de temas documentales a la comunidad universitaria, se evidencian los registros de asistencia como soporte de las actividades realizadas, lo cual permite dar cuenta del cumplimiento de la oportunidad identificada. </t>
        </is>
      </c>
      <c r="BC10" s="602" t="n">
        <v>45915</v>
      </c>
      <c r="BD10" s="621" t="inlineStr">
        <is>
          <t xml:space="preserve">De acuerdo con la oportunidad relacionada con la socialización de temas documentales a la comunidad universitaria, se evidencian los registros de asistencia como soporte de las actividades realizadas, lo cual permite dar cuenta del cumplimiento de la oportunidad identificada. </t>
        </is>
      </c>
      <c r="BE10" s="602" t="n"/>
      <c r="BF10" s="602" t="n"/>
    </row>
    <row r="11" ht="120.75" customHeight="1" thickBot="1">
      <c r="A11" s="293" t="n"/>
      <c r="B11" s="293" t="n"/>
      <c r="C11" s="293" t="n"/>
      <c r="D11" s="759" t="n"/>
      <c r="E11" s="333" t="inlineStr">
        <is>
          <t>F17. Socializaciones periódicas a los funcionarios de la Universidad</t>
        </is>
      </c>
      <c r="F11" s="759" t="n"/>
      <c r="G11" s="759" t="n"/>
      <c r="H11" s="759" t="n"/>
      <c r="I11" s="759" t="n"/>
      <c r="J11" s="759" t="n"/>
      <c r="K11" s="759" t="n"/>
      <c r="L11" s="759" t="n"/>
      <c r="M11" s="759" t="n"/>
      <c r="N11" s="759" t="n"/>
      <c r="O11" s="759" t="n"/>
      <c r="P11" s="759" t="n"/>
      <c r="Q11" s="759" t="n"/>
      <c r="R11" s="759" t="n"/>
      <c r="S11" s="759" t="n"/>
      <c r="T11" s="759" t="n"/>
      <c r="U11" s="331" t="n"/>
      <c r="V11" s="595" t="n"/>
      <c r="W11" s="331" t="n"/>
      <c r="X11" s="595" t="n"/>
      <c r="Y11" s="605" t="n"/>
      <c r="Z11" s="595" t="n"/>
      <c r="AA11" s="605" t="n"/>
      <c r="AB11" s="333" t="n"/>
      <c r="AC11" s="605" t="n"/>
      <c r="AD11" s="595" t="n"/>
      <c r="AE11" s="759" t="n"/>
      <c r="AF11" s="759" t="n"/>
      <c r="AG11" s="759" t="n"/>
      <c r="AH11" s="759" t="n"/>
      <c r="AI11" s="759" t="n"/>
      <c r="AJ11" s="759" t="n"/>
      <c r="AK11" s="759" t="n"/>
      <c r="AL11" s="759" t="n"/>
      <c r="AM11" s="759" t="n"/>
      <c r="AN11" s="759" t="n"/>
      <c r="AO11" s="759" t="n"/>
      <c r="AP11" s="742" t="n"/>
      <c r="AQ11" s="298" t="n"/>
      <c r="AR11" s="299" t="n"/>
      <c r="AS11" s="298" t="n"/>
      <c r="AT11" s="300" t="n"/>
      <c r="AU11" s="298" t="n"/>
      <c r="AV11" s="299" t="n"/>
      <c r="AW11" s="298" t="n"/>
      <c r="AX11" s="741" t="n"/>
      <c r="AY11" s="741" t="n"/>
      <c r="AZ11" s="741" t="n"/>
      <c r="BA11" s="741" t="n"/>
      <c r="BB11" s="743" t="n"/>
      <c r="BC11" s="726" t="n"/>
      <c r="BD11" s="726" t="n"/>
      <c r="BE11" s="726" t="n"/>
      <c r="BF11" s="726" t="n"/>
    </row>
    <row r="12" ht="63" customHeight="1" thickBot="1">
      <c r="A12" s="293" t="n"/>
      <c r="B12" s="293" t="n"/>
      <c r="C12" s="293" t="n"/>
      <c r="D12" s="759" t="n"/>
      <c r="E12" s="333" t="inlineStr">
        <is>
          <t>F10. Se cuenta con los elementos de protección para las correctas prácticas archivísticas</t>
        </is>
      </c>
      <c r="F12" s="759" t="n"/>
      <c r="G12" s="759" t="n"/>
      <c r="H12" s="759" t="n"/>
      <c r="I12" s="759" t="n"/>
      <c r="J12" s="759" t="n"/>
      <c r="K12" s="759" t="n"/>
      <c r="L12" s="759" t="n"/>
      <c r="M12" s="759" t="n"/>
      <c r="N12" s="759" t="n"/>
      <c r="O12" s="759" t="n"/>
      <c r="P12" s="759" t="n"/>
      <c r="Q12" s="759" t="n"/>
      <c r="R12" s="759" t="n"/>
      <c r="S12" s="759" t="n"/>
      <c r="T12" s="759" t="n"/>
      <c r="U12" s="331" t="n"/>
      <c r="V12" s="595" t="n"/>
      <c r="W12" s="331" t="n"/>
      <c r="X12" s="595" t="n"/>
      <c r="Y12" s="605" t="n"/>
      <c r="Z12" s="595" t="n"/>
      <c r="AA12" s="605" t="n"/>
      <c r="AB12" s="333" t="n"/>
      <c r="AC12" s="605" t="n"/>
      <c r="AD12" s="595" t="n"/>
      <c r="AE12" s="759" t="n"/>
      <c r="AF12" s="759" t="n"/>
      <c r="AG12" s="759" t="n"/>
      <c r="AH12" s="759" t="n"/>
      <c r="AI12" s="759" t="n"/>
      <c r="AJ12" s="759" t="n"/>
      <c r="AK12" s="759" t="n"/>
      <c r="AL12" s="759" t="n"/>
      <c r="AM12" s="759" t="n"/>
      <c r="AN12" s="759" t="n"/>
      <c r="AO12" s="759" t="n"/>
      <c r="AP12" s="742" t="n"/>
      <c r="AQ12" s="298" t="n"/>
      <c r="AR12" s="299" t="n"/>
      <c r="AS12" s="298" t="n"/>
      <c r="AT12" s="300" t="n"/>
      <c r="AU12" s="298" t="n"/>
      <c r="AV12" s="299" t="n"/>
      <c r="AW12" s="298" t="n"/>
      <c r="AX12" s="741" t="n"/>
      <c r="AY12" s="741" t="n"/>
      <c r="AZ12" s="741" t="n"/>
      <c r="BA12" s="741" t="n"/>
      <c r="BB12" s="743" t="n"/>
      <c r="BC12" s="726" t="n"/>
      <c r="BD12" s="726" t="n"/>
      <c r="BE12" s="726" t="n"/>
      <c r="BF12" s="726" t="n"/>
    </row>
    <row r="13" ht="63" customHeight="1" thickBot="1">
      <c r="A13" s="293" t="n"/>
      <c r="B13" s="293" t="n"/>
      <c r="C13" s="293" t="n"/>
      <c r="D13" s="759" t="n"/>
      <c r="E13" s="333" t="inlineStr">
        <is>
          <t>O3. Actualización normativa.</t>
        </is>
      </c>
      <c r="F13" s="759" t="n"/>
      <c r="G13" s="759" t="n"/>
      <c r="H13" s="759" t="n"/>
      <c r="I13" s="759" t="n"/>
      <c r="J13" s="759" t="n"/>
      <c r="K13" s="759" t="n"/>
      <c r="L13" s="759" t="n"/>
      <c r="M13" s="759" t="n"/>
      <c r="N13" s="759" t="n"/>
      <c r="O13" s="759" t="n"/>
      <c r="P13" s="759" t="n"/>
      <c r="Q13" s="759" t="n"/>
      <c r="R13" s="759" t="n"/>
      <c r="S13" s="759" t="n"/>
      <c r="T13" s="759" t="n"/>
      <c r="U13" s="331" t="n"/>
      <c r="V13" s="595" t="n"/>
      <c r="W13" s="331" t="n"/>
      <c r="X13" s="595" t="n"/>
      <c r="Y13" s="605" t="n"/>
      <c r="Z13" s="595" t="n"/>
      <c r="AA13" s="605" t="n"/>
      <c r="AB13" s="333" t="n"/>
      <c r="AC13" s="605" t="n"/>
      <c r="AD13" s="595" t="n"/>
      <c r="AE13" s="759" t="n"/>
      <c r="AF13" s="759" t="n"/>
      <c r="AG13" s="759" t="n"/>
      <c r="AH13" s="759" t="n"/>
      <c r="AI13" s="759" t="n"/>
      <c r="AJ13" s="759" t="n"/>
      <c r="AK13" s="759" t="n"/>
      <c r="AL13" s="759" t="n"/>
      <c r="AM13" s="759" t="n"/>
      <c r="AN13" s="759" t="n"/>
      <c r="AO13" s="759" t="n"/>
      <c r="AP13" s="742" t="n"/>
      <c r="AQ13" s="298" t="n"/>
      <c r="AR13" s="299" t="n"/>
      <c r="AS13" s="298" t="n"/>
      <c r="AT13" s="300" t="n"/>
      <c r="AU13" s="298" t="n"/>
      <c r="AV13" s="299" t="n"/>
      <c r="AW13" s="298" t="n"/>
      <c r="AX13" s="741" t="n"/>
      <c r="AY13" s="741" t="n"/>
      <c r="AZ13" s="741" t="n"/>
      <c r="BA13" s="741" t="n"/>
      <c r="BB13" s="743" t="n"/>
      <c r="BC13" s="726" t="n"/>
      <c r="BD13" s="726" t="n"/>
      <c r="BE13" s="726" t="n"/>
      <c r="BF13" s="726" t="n"/>
    </row>
    <row r="14" ht="63" customHeight="1" thickBot="1">
      <c r="A14" s="293" t="n"/>
      <c r="B14" s="293" t="n"/>
      <c r="C14" s="293" t="n"/>
      <c r="D14" s="759" t="n"/>
      <c r="E14" s="333" t="inlineStr">
        <is>
          <t>F1. Confidencialidad de la información.</t>
        </is>
      </c>
      <c r="F14" s="759" t="n"/>
      <c r="G14" s="759" t="n"/>
      <c r="H14" s="759" t="n"/>
      <c r="I14" s="759" t="n"/>
      <c r="J14" s="759" t="n"/>
      <c r="K14" s="759" t="n"/>
      <c r="L14" s="759" t="n"/>
      <c r="M14" s="759" t="n"/>
      <c r="N14" s="759" t="n"/>
      <c r="O14" s="759" t="n"/>
      <c r="P14" s="759" t="n"/>
      <c r="Q14" s="759" t="n"/>
      <c r="R14" s="759" t="n"/>
      <c r="S14" s="759" t="n"/>
      <c r="T14" s="759" t="n"/>
      <c r="U14" s="331" t="n"/>
      <c r="V14" s="595" t="n"/>
      <c r="W14" s="331" t="n"/>
      <c r="X14" s="595" t="n"/>
      <c r="Y14" s="605" t="n"/>
      <c r="Z14" s="595" t="n"/>
      <c r="AA14" s="605" t="n"/>
      <c r="AB14" s="333" t="n"/>
      <c r="AC14" s="605" t="n"/>
      <c r="AD14" s="595" t="n"/>
      <c r="AE14" s="759" t="n"/>
      <c r="AF14" s="759" t="n"/>
      <c r="AG14" s="759" t="n"/>
      <c r="AH14" s="759" t="n"/>
      <c r="AI14" s="759" t="n"/>
      <c r="AJ14" s="759" t="n"/>
      <c r="AK14" s="759" t="n"/>
      <c r="AL14" s="759" t="n"/>
      <c r="AM14" s="759" t="n"/>
      <c r="AN14" s="759" t="n"/>
      <c r="AO14" s="759" t="n"/>
      <c r="AP14" s="742" t="n"/>
      <c r="AQ14" s="298" t="n"/>
      <c r="AR14" s="299" t="n"/>
      <c r="AS14" s="298" t="n"/>
      <c r="AT14" s="300" t="n"/>
      <c r="AU14" s="298" t="n"/>
      <c r="AV14" s="299" t="n"/>
      <c r="AW14" s="298" t="n"/>
      <c r="AX14" s="741" t="n"/>
      <c r="AY14" s="741" t="n"/>
      <c r="AZ14" s="741" t="n"/>
      <c r="BA14" s="741" t="n"/>
      <c r="BB14" s="743" t="n"/>
      <c r="BC14" s="726" t="n"/>
      <c r="BD14" s="726" t="n"/>
      <c r="BE14" s="726" t="n"/>
      <c r="BF14" s="726" t="n"/>
    </row>
    <row r="15" ht="63" customHeight="1" thickBot="1">
      <c r="A15" s="293" t="n"/>
      <c r="B15" s="293" t="n"/>
      <c r="C15" s="293" t="n"/>
      <c r="D15" s="760" t="n"/>
      <c r="E15" s="333" t="inlineStr">
        <is>
          <t>F4. Adecuadas prácticas archivísticas.</t>
        </is>
      </c>
      <c r="F15" s="760" t="n"/>
      <c r="G15" s="760" t="n"/>
      <c r="H15" s="760" t="n"/>
      <c r="I15" s="760" t="n"/>
      <c r="J15" s="760" t="n"/>
      <c r="K15" s="760" t="n"/>
      <c r="L15" s="760" t="n"/>
      <c r="M15" s="760" t="n"/>
      <c r="N15" s="760" t="n"/>
      <c r="O15" s="760" t="n"/>
      <c r="P15" s="760" t="n"/>
      <c r="Q15" s="760" t="n"/>
      <c r="R15" s="760" t="n"/>
      <c r="S15" s="760" t="n"/>
      <c r="T15" s="760" t="n"/>
      <c r="U15" s="331" t="n"/>
      <c r="V15" s="595" t="n"/>
      <c r="W15" s="331" t="n"/>
      <c r="X15" s="595" t="n"/>
      <c r="Y15" s="605" t="n"/>
      <c r="Z15" s="595" t="n"/>
      <c r="AA15" s="605" t="n"/>
      <c r="AB15" s="333" t="n"/>
      <c r="AC15" s="605" t="n"/>
      <c r="AD15" s="595" t="n"/>
      <c r="AE15" s="760" t="n"/>
      <c r="AF15" s="760" t="n"/>
      <c r="AG15" s="760" t="n"/>
      <c r="AH15" s="760" t="n"/>
      <c r="AI15" s="760" t="n"/>
      <c r="AJ15" s="760" t="n"/>
      <c r="AK15" s="760" t="n"/>
      <c r="AL15" s="760" t="n"/>
      <c r="AM15" s="760" t="n"/>
      <c r="AN15" s="760" t="n"/>
      <c r="AO15" s="760" t="n"/>
      <c r="AP15" s="742" t="n"/>
      <c r="AQ15" s="298" t="n"/>
      <c r="AR15" s="299" t="n"/>
      <c r="AS15" s="298" t="n"/>
      <c r="AT15" s="300" t="n"/>
      <c r="AU15" s="298" t="n"/>
      <c r="AV15" s="299" t="n"/>
      <c r="AW15" s="298" t="n"/>
      <c r="AX15" s="744" t="n"/>
      <c r="AY15" s="744" t="n"/>
      <c r="AZ15" s="744" t="n"/>
      <c r="BA15" s="744" t="n"/>
      <c r="BB15" s="746" t="n"/>
      <c r="BC15" s="725" t="n"/>
      <c r="BD15" s="725" t="n"/>
      <c r="BE15" s="725" t="n"/>
      <c r="BF15" s="725" t="n"/>
    </row>
    <row r="16" ht="116.25" customHeight="1" thickBot="1">
      <c r="A16" s="293">
        <f>IF(AND(AM16=1,AN16=1),1,IF(AND(AM16=1,AN16=2),2,IF(AND(AM16=1,AN16=3),3,IF(AND(AM16=1,AN16=4),4,IF(AND(AM16=1,AN16=5),5,IF(AND(AM16=2,AN16=1),6,IF(AND(AM16=2,AN16=2),7,IF(AND(AM16=2,AN16=3),8,IF(AND(AM16=2,AN16=4),9,IF(AND(AM16=2,AN16=5),10,IF(AND(AM16=3,AN16=1),11,IF(AND(AM16=3,AN16=2),12,IF(AND(AM16=3,AN16=3),13,IF(AND(AM16=3,AN16=4),14,IF(AND(AM16=3,AN16=5),15,IF(AND(AM16=4,AN16=1),16,IF(AND(AM16=4,AN16=2),17,IF(AND(AM16=4,AN16=3),18,IF(AND(AM16=4,AN16=4),19,IF(AND(AM16=4,AN16=5),20,IF(AND(AM16=5,AN16=1),21,IF(AND(AM16=5,AN16=2),22,IF(AND(AM16=5,AN16=3),23,IF(AND(AM16=5,AN16=4),24,IF(AND(AM16=5,AN16=5),25,"")))))))))))))))))))))))))</f>
        <v/>
      </c>
      <c r="B16" s="293">
        <f>IF(A16="","",(COUNTIF($A$10:A16,A16))/100)</f>
        <v/>
      </c>
      <c r="C16" s="293">
        <f>IFERROR(A16+B16,"")</f>
        <v/>
      </c>
      <c r="D16" s="596" t="n">
        <v>3</v>
      </c>
      <c r="E16" s="333" t="inlineStr">
        <is>
          <t>F18. Adquisición de nuevo equipos y aplicativos para la digitalización y conservación del archivo.</t>
        </is>
      </c>
      <c r="F16" s="595" t="inlineStr">
        <is>
          <t>Posibilidad de reducir tiempos de respuesta a las solicitudes de información allegadas a la Oficina por Adquisición de nuevos equipos de digitalización y la implementación del SGDEA (Sistema de Gestión de Documentos Electrónicos de Archivo) y servidores para almacenamiento de información, debido a la necesidad de dar respuesta a solicitudes internas y/o externas con alto volumen de información en soporte fisico.</t>
        </is>
      </c>
      <c r="G16" s="595" t="inlineStr">
        <is>
          <t>Oportunidades de Tecnología: Están relacionados con la capacidad tecnológica de la Entidad para satisfacer sus necesidades actuales y futuras y el cumplimiento de la misión.</t>
        </is>
      </c>
      <c r="H16" s="596" t="n">
        <v>4</v>
      </c>
      <c r="I16" s="596" t="n">
        <v>4</v>
      </c>
      <c r="J16" s="596">
        <f>IF(OR(H16="",I16=""),"",H16*I16)</f>
        <v/>
      </c>
      <c r="K16" s="599">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598" t="inlineStr">
        <is>
          <t>Designación de actividades al equipo de trabajo del proceso (Plan de trabajo)
Contar con un aplicativo de gestión documental</t>
        </is>
      </c>
      <c r="M16" s="596" t="inlineStr">
        <is>
          <t>Cargue de los documentos digitalizados en OneDrive.</t>
        </is>
      </c>
      <c r="N16" s="596" t="inlineStr">
        <is>
          <t>PROBABILIDAD</t>
        </is>
      </c>
      <c r="O16" s="596" t="n">
        <v>15</v>
      </c>
      <c r="P16" s="596" t="n">
        <v>0</v>
      </c>
      <c r="Q16" s="596" t="n">
        <v>30</v>
      </c>
      <c r="R16" s="596" t="n">
        <v>15</v>
      </c>
      <c r="S16" s="596" t="n">
        <v>25</v>
      </c>
      <c r="T16" s="596">
        <f>IFERROR(SUM(O16:S16),"")</f>
        <v/>
      </c>
      <c r="U16" s="331" t="n">
        <v>44109</v>
      </c>
      <c r="V16" s="595" t="inlineStr">
        <is>
          <t>En la presente vigencia (2020) se encuentra en proceso de implementación los instrumentos archivísticos; igualmente, se espera la formalización de los documentos ante el Sistema de Gestión de la Calidad durante el mes de octubre para posterior publicación en la página de la Universidad mediante ley de transparencia.</t>
        </is>
      </c>
      <c r="W16" s="331" t="n">
        <v>44264</v>
      </c>
      <c r="X16" s="595" t="inlineStr">
        <is>
          <t>Se realizó la actualización documental durante el mes de octubre la cual se encuentra en interacción con el procedimiento ADOP01; en cuanto a la implementación de instrumentos archivísticos, se realizará la implementación en la vigencia 2021.</t>
        </is>
      </c>
      <c r="Y16" s="605" t="n">
        <v>44480</v>
      </c>
      <c r="Z16" s="595" t="inlineStr">
        <is>
          <t>Se publicaron los instrumentos archivísticos mediante la página web de la institución en ley de transparencia, se esta llevando a cabo la adquisición de un sistema de gestión documental electrónico basado en el modelo de requisitos para la gestión de documentos electrónicos; finalmente, se encuentra en proceso de elaboración el índice de información clasificada y reservada para la Universidad de Cundinamarca.</t>
        </is>
      </c>
      <c r="AA16" s="605" t="n">
        <v>44685</v>
      </c>
      <c r="AB16" s="333" t="inlineStr">
        <is>
          <t xml:space="preserve">Se publicaron los instrumentos archivísticos mediante la página web de la institución en ley de transparencia, se esta llevando a cabo la adquisición de un sistema de gestión documental electrónico basado en el modelo de requisitos para la gestión de documentos electrónicos, bajo la solicitud ABS F-CD-233; 
Índice de la información reservada y publicada, enviado el25 de marzo a la oficina de la Secretaría general. Estaríamos pendientes de aprobación. </t>
        </is>
      </c>
      <c r="AC16" s="596" t="inlineStr">
        <is>
          <t>21/12/2022</t>
        </is>
      </c>
      <c r="AD16" s="595" t="inlineStr">
        <is>
          <t>Para el 2º semestre se realizó la contratación de personal OPS para dar continuidad con la digitalización de los archivos de gestión y de transferencia.</t>
        </is>
      </c>
      <c r="AE16" s="605" t="n">
        <v>45040</v>
      </c>
      <c r="AF16" s="596" t="inlineStr">
        <is>
          <t>En el OneDrive del correo de Digitalización de Archivo y Correspondencia se hace el cargue de todos los documentos digitalizados.</t>
        </is>
      </c>
      <c r="AG16" s="605" t="n">
        <v>45527</v>
      </c>
      <c r="AH16" s="595" t="inlineStr">
        <is>
          <t>En el sharepoint desde el correo de archivo central a un clic de Archivo y Correspondencia se hace el cargue de todos los documentos digitalizados.</t>
        </is>
      </c>
      <c r="AI16" s="605" t="n">
        <v>45723</v>
      </c>
      <c r="AJ16" s="595" t="inlineStr">
        <is>
          <t xml:space="preserve">En cumplimiento del control aplicable, se han designado actividades específicas para optimizar y fortalecer la gestión documental mediante herramientas tecnológicas.
Como parte de los entregables, se ha implementado el cargue de documentos digitalizados en SharePoint, a través del correo de Archivo Central, asegurando su disponibilidad y acceso eficiente.
Avance a la fecha:
Adquisición de equipos tecnológicos para el fortalecimiento de la gestión documental en la Universidad de Cundinamarca.
Acta de inicio: 18 de diciembre de 2024.
Orden de compra: No. 139545.
Estos avances contribuyen a una administración documental más eficiente, consolidando un sistema ágil y organizado dentro de la institución.
</t>
        </is>
      </c>
      <c r="AK16" s="605" t="n">
        <v>46147</v>
      </c>
      <c r="AL16" s="595" t="inlineStr">
        <is>
          <t>Se evidencia de los soportes correspondientes al cumplimiento del indicador de digitalización en 2025, en el correo enviado a la Oficina de Calidad el 26 de enero de 2026 relacionado con la vigencia 2025, el informe se denomina Digitalización de Documentos, surgido del contrato F-CPS-242-2025, ya que la digitalización facilita la respuesta a requerimientos.</t>
        </is>
      </c>
      <c r="AM16" s="596">
        <f>IF(J16="","",IF(OR(N16="",N16="IMPACTO"),H16,IF(T16&lt;=50,H16,IF(AND(T16&lt;=75,H16&lt;5),H16+1,IF(AND(T16&lt;=75,H16=5),H16,IF(AND(T16&lt;=100,H16&lt;4),H16+2,IF(AND(T16&lt;=100,H16=4),H16+1,IF(AND(T16&lt;=100,H16=5),H16,""))))))))</f>
        <v/>
      </c>
      <c r="AN16" s="596">
        <f>IF(J16="","",IF(OR(N16="",N16="PROBABILIDAD"),I16,IF(T16&lt;=50,I16,IF(AND(T16&lt;=75,I16&lt;5),I16+1,IF(AND(T16&lt;=75,I16=5),I16,IF(AND(T16&lt;=100,I16&lt;4),I16+2,IF(AND(T16&lt;=100,I16=4),I16+1,IF(AND(T16&lt;=100,I16=5),I16,""))))))))</f>
        <v/>
      </c>
      <c r="AO16" s="596">
        <f>IF(OR(AM16="",AN16=""),"",AM16*AN16)</f>
        <v/>
      </c>
      <c r="AP16" s="761">
        <f>IF(AO16="","",IF(AND(AM16=1,AN16=1),"BAJO",IF(AND(AM16=1,AN16=2),"MODERADO",IF(AND(AM16=1,AN16=3),"MODERADO",IF(AND(AM16=1,AN16=4),"MODERADO",IF(AND(AM16=1,AN16=5),"MODERADO",IF(AND(AM16=2,AN16=1),"BAJO",IF(AND(AM16=2,AN16=2),"MODERADO",IF(AND(AM16=2,AN16=3),"MODERADO",IF(AND(AM16=2,AN16=4),"FAVORABLE",IF(AND(AM16=2,AN16=5),"FAVORABLE",IF(AND(AM16=3,AN16=1),"BAJO",IF(AND(AM16=3,AN16=2),"MODERADO",IF(AND(AM16=3,AN16=3),"FAVORABLE",IF(AND(AM16=3,AN16=4),"FAVORABLE",IF(AND(AM16=3,AN16=5),"FAVORABLE",IF(AND(AM16=4,AN16=1),"BAJO",IF(AND(AM16=4,AN16=2),"MODERADO",IF(AND(AM16=4,AN16=3),"FAVORABLE",IF(AND(AM16=4,AN16=4),"FAVORABLE",IF(AND(AM16=4,AN16=5),"ALTO",IF(AND(AM16=5,AN16=1),"BAJO",IF(AND(AM16=5,AN16=2),"MODERADO",IF(AND(AM16=5,AN16=3),"FAVORABLE",IF(AND(AM16=5,AN16=4),"ALTO",IF(AND(AM16=5,AN16=5),"ALTO",""))))))))))))))))))))))))))</f>
        <v/>
      </c>
      <c r="AQ16" s="327" t="n">
        <v>44109</v>
      </c>
      <c r="AR16" s="299" t="inlineStr">
        <is>
          <t xml:space="preserve">Mediante Contrato se realiza la Digitalización de los documentos de gestión de la Secretaria General y del Convenio 022 y como trabajo interno desde la Oficina de Archivo Central sede Fusagasugá se ha ido digitalizando los documentos del archivo central. </t>
        </is>
      </c>
      <c r="AS16" s="298" t="n">
        <v>44508</v>
      </c>
      <c r="AT16" s="299" t="inlineStr">
        <is>
          <t>Se hizo seguimiento a través de revisión por la dirección y estos son los avances obtenidos :              19-05-2021:En    seguimiento    se    verifica    el establecimiento     de     acciones     que     permitan subsanar el compromiso adquirido, para lo cual la Oficina de Archivo y Correspondencia evidencia lo siguiente:  Se han realizado las respectivas socializaciones a las Seccionales y Extensiones de la Universidad de Cundinamarca si las cosas se evidencia la puesta en marcha de las   acciones   correctivas   orientadas   hacia   el cumplimiento del compromiso establecido.                                                  29-09-2021:En seguimiento se verifica la ejecución de  las  acciones  adelantadas  por  la  Oficina  de Archivo y Correspondencia fin de implementar y socializar  el  manejo  de  los  Archivos  Digitales  y  el cumplimiento  y  uso  de  las  Tablas  de Retención Documental   al   interior   de   la   Universidad   de Cundinamarca,    en    su    Sede,    Seccionales    y Extensiones.  Se  anexa  como  soporte  Oficio  en  el cual se relacionan listas de Asistencia presencial a las  socializaciones  y reuniones por  Teams  en  las cuales    se    dan    a    conocer    los    lineamientos establecidos   en   el   ADOM003 "MODELO   DE REQUISITOS PARA LA GESTIÓN DE DOCUMENTOS    ELECTRÓNICOS    PARA    LA UNIVERSIDAD DE CUNDINAMARCA"</t>
        </is>
      </c>
      <c r="AU16" s="298" t="n">
        <v>44796</v>
      </c>
      <c r="AV16" s="299" t="inlineStr">
        <is>
          <t>conforme a las gestiones adelantadas durante  el primer semestre de 2022 , la oficina de archivo y correspondencia evidencia soportes que contienen informe N° F-CPS-205-2021 con objeto "DIGITALIZACIÓN    DE    LOS    ARCHIVOS    DE    LA SECCIONAL   DE   UBATÉ   LOS   DOCUMENTOS   DENOMINAS, APORTES DE PENSIÓN Y HOJAS DEVIDA Y     LOS     DOCUMENTOS     DE     ADMISIONES     YREGISTROS LAS ACTAS, REGISTROS ACADÉMICOS QUE SE ENCUENTRAN EN LIBROS Y HOJAS DE VIDA DE     LOS ESTUDIANTES, DE     LA     SEDE     DE FUSAGASUGÁ".                                     Por otro lado se evidencia informes de digitalización emitidos por la Extensión Soacha.</t>
        </is>
      </c>
      <c r="AW16" s="298" t="n">
        <v>45139</v>
      </c>
      <c r="AX16" s="762" t="inlineStr">
        <is>
          <t xml:space="preserve">Se evidencia gestión mediante el contrato F-CPS 190 DE 2022 que tiene por objeto  "Digitalización de los archivos del área de tesorería, de la sede de Fusagasugá" junto con sus respectivos soportes (informes de entrega e informe final). </t>
        </is>
      </c>
      <c r="AY16" s="298" t="n">
        <v>45560</v>
      </c>
      <c r="AZ16" s="301" t="inlineStr">
        <is>
          <t xml:space="preserve">Se evidencia informe en donde se archiva de manera digital los registros de las cajas por dependencias, realizando una estadísticas de valorización, donde se identifica el avance. </t>
        </is>
      </c>
      <c r="BA16" s="298" t="n">
        <v>45758</v>
      </c>
      <c r="BB16" s="758" t="inlineStr">
        <is>
          <t xml:space="preserve">De acuerdo con la revisión de la oportunidad relacionada con la digitalización de documentos, se evidencia, a través de registros fotográficos, el cargue de documentos en la plataforma OneDrive, organizados por dependencias.  </t>
        </is>
      </c>
      <c r="BC16" s="602" t="n">
        <v>45915</v>
      </c>
      <c r="BD16" s="621" t="inlineStr">
        <is>
          <t>De acuerdo con la revisión de la oportunidad relacionada con la digitalización de documentos de 149 cajas correspondientes a nóminas, contratos y talento humano, se evidencia además que el proceso adjuntó soportes del avance en el cargue de documentos en el servidor (Disco local C:).</t>
        </is>
      </c>
      <c r="BE16" s="602" t="n"/>
      <c r="BF16" s="602" t="n"/>
    </row>
    <row r="17" ht="56.25" customHeight="1" thickBot="1">
      <c r="A17" s="293" t="n"/>
      <c r="B17" s="293" t="n"/>
      <c r="C17" s="293">
        <f>IFERROR(A17+B17,"")</f>
        <v/>
      </c>
      <c r="D17" s="760" t="n"/>
      <c r="E17" s="333" t="inlineStr">
        <is>
          <t>F16. Implementación de un aplicativo de gestión documental.</t>
        </is>
      </c>
      <c r="F17" s="760" t="n"/>
      <c r="G17" s="760" t="n"/>
      <c r="H17" s="760" t="n"/>
      <c r="I17" s="760" t="n"/>
      <c r="J17" s="760" t="n"/>
      <c r="K17" s="760" t="n"/>
      <c r="L17" s="760" t="n"/>
      <c r="M17" s="760" t="n"/>
      <c r="N17" s="760" t="n"/>
      <c r="O17" s="760" t="n"/>
      <c r="P17" s="760" t="n"/>
      <c r="Q17" s="760" t="n"/>
      <c r="R17" s="760" t="n"/>
      <c r="S17" s="760" t="n"/>
      <c r="T17" s="760" t="n"/>
      <c r="U17" s="331" t="n"/>
      <c r="V17" s="595" t="n"/>
      <c r="W17" s="331" t="n"/>
      <c r="X17" s="595" t="n"/>
      <c r="Y17" s="605" t="n"/>
      <c r="Z17" s="595" t="n"/>
      <c r="AA17" s="605" t="n"/>
      <c r="AB17" s="333" t="n"/>
      <c r="AC17" s="596" t="n"/>
      <c r="AD17" s="595" t="n"/>
      <c r="AE17" s="760" t="n"/>
      <c r="AF17" s="760" t="n"/>
      <c r="AG17" s="760" t="n"/>
      <c r="AH17" s="760" t="n"/>
      <c r="AI17" s="760" t="n"/>
      <c r="AJ17" s="760" t="n"/>
      <c r="AK17" s="760" t="n"/>
      <c r="AL17" s="760" t="n"/>
      <c r="AM17" s="760" t="n"/>
      <c r="AN17" s="760" t="n"/>
      <c r="AO17" s="760" t="n"/>
      <c r="AP17" s="763" t="n"/>
      <c r="AQ17" s="327" t="n"/>
      <c r="AR17" s="299" t="n"/>
      <c r="AS17" s="298" t="n"/>
      <c r="AT17" s="299" t="n"/>
      <c r="AU17" s="298" t="n"/>
      <c r="AV17" s="299" t="n"/>
      <c r="AW17" s="298" t="n"/>
      <c r="AX17" s="744" t="n"/>
      <c r="AY17" s="744" t="n"/>
      <c r="AZ17" s="744" t="n"/>
      <c r="BA17" s="744" t="n"/>
      <c r="BB17" s="746" t="n"/>
      <c r="BC17" s="725" t="n"/>
      <c r="BD17" s="725" t="n"/>
      <c r="BE17" s="725" t="n"/>
      <c r="BF17" s="725" t="n"/>
    </row>
    <row r="18" ht="118.5" customHeight="1" thickBot="1">
      <c r="A18" s="293">
        <f>IF(AND(AM18=1,AN18=1),1,IF(AND(AM18=1,AN18=2),2,IF(AND(AM18=1,AN18=3),3,IF(AND(AM18=1,AN18=4),4,IF(AND(AM18=1,AN18=5),5,IF(AND(AM18=2,AN18=1),6,IF(AND(AM18=2,AN18=2),7,IF(AND(AM18=2,AN18=3),8,IF(AND(AM18=2,AN18=4),9,IF(AND(AM18=2,AN18=5),10,IF(AND(AM18=3,AN18=1),11,IF(AND(AM18=3,AN18=2),12,IF(AND(AM18=3,AN18=3),13,IF(AND(AM18=3,AN18=4),14,IF(AND(AM18=3,AN18=5),15,IF(AND(AM18=4,AN18=1),16,IF(AND(AM18=4,AN18=2),17,IF(AND(AM18=4,AN18=3),18,IF(AND(AM18=4,AN18=4),19,IF(AND(AM18=4,AN18=5),20,IF(AND(AM18=5,AN18=1),21,IF(AND(AM18=5,AN18=2),22,IF(AND(AM18=5,AN18=3),23,IF(AND(AM18=5,AN18=4),24,IF(AND(AM18=5,AN18=5),25,"")))))))))))))))))))))))))</f>
        <v/>
      </c>
      <c r="B18" s="293">
        <f>IF(A18="","",(COUNTIF($A$10:A18,A18))/100)</f>
        <v/>
      </c>
      <c r="C18" s="293">
        <f>IFERROR(A18+B18,"")</f>
        <v/>
      </c>
      <c r="D18" s="596" t="n">
        <v>4</v>
      </c>
      <c r="E18" s="333" t="inlineStr">
        <is>
          <t>O6. Implementación de los instrumentos archivísticos</t>
        </is>
      </c>
      <c r="F18" s="595" t="inlineStr">
        <is>
          <t>Posibilidad de mejora en la eficiencia de los procesos de gestión documental establecidos en su politica por correcta implementación de instrumentos archivisticos, articulación normativa, planificación oportuna de asignación y ejecución de recursos para el cumplimiento de los proyectos establecidos para tal fin, a causa de la actualización del Plan Institucional de Archivos.</t>
        </is>
      </c>
      <c r="G18" s="595" t="inlineStr">
        <is>
          <t>Oportunidades de Cumplimiento: Se asocian con la capacidad de la entidad para cumplir con los requisitos legales, contractuales, de ética pública y en general con su compromiso ante la comunidad.</t>
        </is>
      </c>
      <c r="H18" s="596" t="n">
        <v>4</v>
      </c>
      <c r="I18" s="596" t="n">
        <v>4</v>
      </c>
      <c r="J18" s="596">
        <f>IF(OR(H18="",I18=""),"",H18*I18)</f>
        <v/>
      </c>
      <c r="K18" s="599">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597" t="inlineStr">
        <is>
          <t>Divulgación y socialización de los instrumentos archivísticos.</t>
        </is>
      </c>
      <c r="M18" s="596" t="inlineStr">
        <is>
          <t>Registros de asistencia de las socializaciones
Información documentada publicada en el modelo de operación digital</t>
        </is>
      </c>
      <c r="N18" s="596" t="inlineStr">
        <is>
          <t>PROBABILIDAD</t>
        </is>
      </c>
      <c r="O18" s="596" t="n">
        <v>15</v>
      </c>
      <c r="P18" s="596" t="n">
        <v>15</v>
      </c>
      <c r="Q18" s="596" t="n">
        <v>30</v>
      </c>
      <c r="R18" s="596" t="n">
        <v>15</v>
      </c>
      <c r="S18" s="596" t="n">
        <v>25</v>
      </c>
      <c r="T18" s="596">
        <f>IFERROR(SUM(O18:S18),"")</f>
        <v/>
      </c>
      <c r="U18" s="331" t="n">
        <v>44109</v>
      </c>
      <c r="V18" s="595" t="inlineStr">
        <is>
          <t>En la presente vigencia (2020) se encuentra en proceso de implementación los instrumentos archivísticos; igualmente, se espera la formalización de los documentos ante el Sistema de Gestión de la Calidad durante el mes de octubre para posterior publicación en la página de la Universidad mediante ley de transparencia.</t>
        </is>
      </c>
      <c r="W18" s="331" t="n">
        <v>44264</v>
      </c>
      <c r="X18" s="595" t="inlineStr">
        <is>
          <t>Se realizó la actualización documental durante el mes de octubre la cual se encuentra en interacción con el procedimiento ADOP01; en cuanto a la implementación de instrumentos archivísticos, se realizará la implementación en la vigencia 2021.</t>
        </is>
      </c>
      <c r="Y18" s="605" t="n">
        <v>44480</v>
      </c>
      <c r="Z18" s="595" t="inlineStr">
        <is>
          <t>Se publicaron los instrumentos archivísticos mediante la página web de la institución en ley de transparencia, se esta llevando a cabo la adquisición de un sistema de gestión documental electrónico basado en el modelo de requisitos para la gestión de documentos electrónicos; finalmente, se encuentra en proceso de elaboración el índice de información clasificada y reservada para la Universidad de Cundinamarca.</t>
        </is>
      </c>
      <c r="AA18" s="605" t="n">
        <v>44685</v>
      </c>
      <c r="AB18" s="333" t="inlineStr">
        <is>
          <t xml:space="preserve">Se publicaron los instrumentos archivísticos mediante la página web de la institución en ley de transparencia, se esta llevando a cabo la adquisición de un sistema de gestión documental electrónico basado en el modelo de requisitos para la gestión de documentos electrónicos, bajo la solicitud ABS F-CD-233; 
Índice de la información reservada y publicada, enviado el25 de marzo a la oficina de la Secretaría general. Estaríamos pendientes de aprobación. </t>
        </is>
      </c>
      <c r="AC18" s="596" t="inlineStr">
        <is>
          <t>21/2/2022</t>
        </is>
      </c>
      <c r="AD18" s="595" t="inlineStr">
        <is>
          <t>En el segundo semestre se ha venido realizando la digitalización y la sistematización documental mediante la aplicación de las TRD, PINAR (Planes de mejora del manejo documental) y el Modelo de requisitos de documentos electrónicos.</t>
        </is>
      </c>
      <c r="AE18" s="605" t="n">
        <v>45040</v>
      </c>
      <c r="AF18" s="596" t="inlineStr">
        <is>
          <t>Esta pendiente la aprobación de la Resolución de los Instrumentos archivísticos.</t>
        </is>
      </c>
      <c r="AG18" s="605" t="n">
        <v>45527</v>
      </c>
      <c r="AH18" s="595" t="inlineStr">
        <is>
          <t>Durante la vigencia 2024 en la socialización de gestión documental se explico la alineación en el archivo los directrices de instrumentos archivistos en sus tareas diarias para el manejo de los acervos documentales.</t>
        </is>
      </c>
      <c r="AI18" s="605" t="n">
        <v>45723</v>
      </c>
      <c r="AJ18" s="595" t="inlineStr">
        <is>
          <t>Como parte del control aplicable, se han desarrollado socializaciones dirigidas a los procesos administrativos, con el propósito de asegurar que la información documentada esté alineada con los instrumentos archivísticos.
En cuanto a los entregables, se presenta el registro de asistencia correspondiente a las siguientes jornadas:
•	II período académico de 2024: Socialización realizada en 11 procesos.
•	Vigencia 2025: Socialización realizada en 2 procesos hasta la fecha.
Asimismo, la información documentada del proceso ha sido publicada en el Modelo de Operación Digital, garantizando su accesibilidad y alineación con los lineamientos archivísticos</t>
        </is>
      </c>
      <c r="AK18" s="605" t="n">
        <v>46147</v>
      </c>
      <c r="AL18" s="606" t="inlineStr">
        <is>
          <t>Se evidencia el cumplimiento del Plan de acción de acuerdo a la consulta realizada en el aplicativo lider MEDIT, en el Reporte de la vigencia 2025, en donde se observa un cumplimiento del 99,8%, de las actividades establecidas para la Oficina de Archivo y Correspondencia.</t>
        </is>
      </c>
      <c r="AM18" s="596">
        <f>IF(J18="","",IF(OR(N18="",N18="IMPACTO"),H18,IF(T18&lt;=50,H18,IF(AND(T18&lt;=75,H18&lt;5),H18+1,IF(AND(T18&lt;=75,H18=5),H18,IF(AND(T18&lt;=100,H18&lt;4),H18+2,IF(AND(T18&lt;=100,H18=4),H18+1,IF(AND(T18&lt;=100,H18=5),H18,""))))))))</f>
        <v/>
      </c>
      <c r="AN18" s="596">
        <f>IF(J18="","",IF(OR(N18="",N18="PROBABILIDAD"),I18,IF(T18&lt;=50,I18,IF(AND(T18&lt;=75,I18&lt;5),I18+1,IF(AND(T18&lt;=75,I18=5),I18,IF(AND(T18&lt;=100,I18&lt;4),I18+2,IF(AND(T18&lt;=100,I18=4),I18+1,IF(AND(T18&lt;=100,I18=5),I18,""))))))))</f>
        <v/>
      </c>
      <c r="AO18" s="596">
        <f>IF(OR(AM18="",AN18=""),"",AM18*AN18)</f>
        <v/>
      </c>
      <c r="AP18" s="764">
        <f>IF(AO18="","",IF(AND(AM18=1,AN18=1),"BAJO",IF(AND(AM18=1,AN18=2),"MODERADO",IF(AND(AM18=1,AN18=3),"MODERADO",IF(AND(AM18=1,AN18=4),"MODERADO",IF(AND(AM18=1,AN18=5),"MODERADO",IF(AND(AM18=2,AN18=1),"BAJO",IF(AND(AM18=2,AN18=2),"MODERADO",IF(AND(AM18=2,AN18=3),"MODERADO",IF(AND(AM18=2,AN18=4),"FAVORABLE",IF(AND(AM18=2,AN18=5),"FAVORABLE",IF(AND(AM18=3,AN18=1),"BAJO",IF(AND(AM18=3,AN18=2),"MODERADO",IF(AND(AM18=3,AN18=3),"FAVORABLE",IF(AND(AM18=3,AN18=4),"FAVORABLE",IF(AND(AM18=3,AN18=5),"FAVORABLE",IF(AND(AM18=4,AN18=1),"BAJO",IF(AND(AM18=4,AN18=2),"MODERADO",IF(AND(AM18=4,AN18=3),"FAVORABLE",IF(AND(AM18=4,AN18=4),"FAVORABLE",IF(AND(AM18=4,AN18=5),"ALTO",IF(AND(AM18=5,AN18=1),"BAJO",IF(AND(AM18=5,AN18=2),"MODERADO",IF(AND(AM18=5,AN18=3),"FAVORABLE",IF(AND(AM18=5,AN18=4),"ALTO",IF(AND(AM18=5,AN18=5),"ALTO",""))))))))))))))))))))))))))</f>
        <v/>
      </c>
      <c r="AQ18" s="327" t="n">
        <v>44109</v>
      </c>
      <c r="AR18" s="299" t="inlineStr">
        <is>
          <t xml:space="preserve">Mediante Acta No. 02 de la Comisión de Desempeño Institucional se aprobaron los siguientes Instrumentos archivísticos.
• Diagnóstico de Gestión Documental. 
• PGD.
• Modelos de requisitos para la gestión de documentos electrónicos.
• Bancos terminológicos, tipo de series y subseries documentales. 
• Mapa de procesos y flujos documentales del proceso de Gestión Documental.
En la Reunión de la comisión de desempeño Institucional del día 22 de septiembre se presentó el PINAR para su aprobación. 
</t>
        </is>
      </c>
      <c r="AS18" s="298" t="n">
        <v>44508</v>
      </c>
      <c r="AT18" s="299" t="inlineStr">
        <is>
          <t xml:space="preserve">Se encuentran aprobados los instrumentos archivísticos (Mapa de Procesos y Flujos Documentales de los Procesos de la Gestión Documental, Modelo de Requisitos para la Gestión de Documentos Electrónicos para la Universidad de Cundinamarca, Programa de Gestión Documental, Plan Institucional de Archivos (PINAR), Tablas de Control y Acceso Universidad de Cundinamarca, Banco Terminológico)  y publicados en la ley de transparencia numeral 10.4 (https://www.ucundinamarca.edu.co/index.php/ley-de-transparencia) </t>
        </is>
      </c>
      <c r="AU18" s="298" t="n">
        <v>44796</v>
      </c>
      <c r="AV18" s="299" t="inlineStr">
        <is>
          <t xml:space="preserve">Conforme a las evidencias suministradas por archivo y correspondencia se evidencian lineamientos documentales digitales con código ADOG002 versión 1 de fecha 25 de julio de 2022, Adicionalmente se evidencia un video institucional el link https://youtu.be/vQxz65HrpLM donde se describe la gestión documental de la U Cundinamarca y hacen énfasis de los procedimientos que reposan en el modelo de operación digital de archivo y correspondencia así como la ruta de acceso para consultar los instrumentos archivísticos publicados en el link de la ley de transparencia numeral 10 - "instrumentos de gestión de información publica" y numeral 12.1 "archivo y correspondencia"
</t>
        </is>
      </c>
      <c r="AW18" s="298" t="n">
        <v>45139</v>
      </c>
      <c r="AX18" s="301" t="inlineStr">
        <is>
          <t xml:space="preserve">La oficina de archivo y correspondencia efectuó actividad de fortalecimiento de conocimiento del manual para la gestión documental y se soporta mediante registro de asistencia del 2023-02-16, así como socialización del proceso de gestión documental. </t>
        </is>
      </c>
      <c r="AY18" s="298" t="n">
        <v>45560</v>
      </c>
      <c r="AZ18" s="301" t="inlineStr">
        <is>
          <t>La oficina de archivo y correspondencia remiten en efecto las listas de asistencia en donde socializan, los nuevos documentos con la nueva versión de todos los documentos del Modelo de Operación Digital.</t>
        </is>
      </c>
      <c r="BA18" s="298" t="n">
        <v>45758</v>
      </c>
      <c r="BB18" s="758" t="inlineStr">
        <is>
          <t>De acuerdo con la revisión de la oportunidad, se pueden evidenciar los registros de asistencia y la información documentada en el Modelo de Operación Digital, lo cual respalda el cumplimiento de la oportunidad identificada.</t>
        </is>
      </c>
      <c r="BC18" s="602" t="n">
        <v>45915</v>
      </c>
      <c r="BD18" s="621" t="inlineStr">
        <is>
          <t>De acuerdo con la revisión de la oportunidad, se evidencian los registros de asistencia de las socializaciones realizadas sobre Gestión Documental a diferentes dependencias, lo cual respalda el cumplimiento de la oportunidad identificada.</t>
        </is>
      </c>
      <c r="BE18" s="602" t="n"/>
      <c r="BF18" s="602" t="n"/>
    </row>
    <row r="19" ht="118.5" customHeight="1" thickBot="1">
      <c r="A19" s="293" t="n"/>
      <c r="B19" s="293" t="n"/>
      <c r="C19" s="293" t="n"/>
      <c r="D19" s="759" t="n"/>
      <c r="E19" s="333" t="inlineStr">
        <is>
          <t>O1.  Articular la Ley 594 de 2000 y el Acuerdo 001 del 2024 del AGN con las politicas institucionales.</t>
        </is>
      </c>
      <c r="F19" s="759" t="n"/>
      <c r="G19" s="759" t="n"/>
      <c r="H19" s="759" t="n"/>
      <c r="I19" s="759" t="n"/>
      <c r="J19" s="759" t="n"/>
      <c r="K19" s="759" t="n"/>
      <c r="L19" s="760" t="n"/>
      <c r="M19" s="760" t="n"/>
      <c r="N19" s="760" t="n"/>
      <c r="O19" s="760" t="n"/>
      <c r="P19" s="760" t="n"/>
      <c r="Q19" s="760" t="n"/>
      <c r="R19" s="760" t="n"/>
      <c r="S19" s="760" t="n"/>
      <c r="T19" s="760" t="n"/>
      <c r="U19" s="331" t="n"/>
      <c r="V19" s="595" t="n"/>
      <c r="W19" s="331" t="n"/>
      <c r="X19" s="595" t="n"/>
      <c r="Y19" s="605" t="n"/>
      <c r="Z19" s="595" t="n"/>
      <c r="AA19" s="605" t="n"/>
      <c r="AB19" s="333" t="n"/>
      <c r="AC19" s="596" t="n"/>
      <c r="AD19" s="595" t="n"/>
      <c r="AE19" s="759" t="n"/>
      <c r="AF19" s="759" t="n"/>
      <c r="AG19" s="759" t="n"/>
      <c r="AH19" s="759" t="n"/>
      <c r="AI19" s="759" t="n"/>
      <c r="AJ19" s="759" t="n"/>
      <c r="AK19" s="759" t="n"/>
      <c r="AL19" s="759" t="n"/>
      <c r="AM19" s="759" t="n"/>
      <c r="AN19" s="759" t="n"/>
      <c r="AO19" s="759" t="n"/>
      <c r="AP19" s="765" t="n"/>
      <c r="AQ19" s="327" t="n"/>
      <c r="AR19" s="299" t="n"/>
      <c r="AS19" s="298" t="n"/>
      <c r="AT19" s="299" t="n"/>
      <c r="AU19" s="298" t="n"/>
      <c r="AV19" s="299" t="n"/>
      <c r="AW19" s="298" t="n"/>
      <c r="AX19" s="741" t="n"/>
      <c r="AY19" s="741" t="n"/>
      <c r="AZ19" s="741" t="n"/>
      <c r="BA19" s="741" t="n"/>
      <c r="BB19" s="743" t="n"/>
      <c r="BC19" s="726" t="n"/>
      <c r="BD19" s="726" t="n"/>
      <c r="BE19" s="726" t="n"/>
      <c r="BF19" s="726" t="n"/>
    </row>
    <row r="20" ht="54.75" customHeight="1" thickBot="1">
      <c r="A20" s="293" t="n"/>
      <c r="B20" s="293" t="n"/>
      <c r="C20" s="293" t="n"/>
      <c r="D20" s="759" t="n"/>
      <c r="E20" s="333" t="inlineStr">
        <is>
          <t>F5. Planificación de las actividades del Proceso.</t>
        </is>
      </c>
      <c r="F20" s="759" t="n"/>
      <c r="G20" s="759" t="n"/>
      <c r="H20" s="759" t="n"/>
      <c r="I20" s="759" t="n"/>
      <c r="J20" s="759" t="n"/>
      <c r="K20" s="759" t="n"/>
      <c r="L20" s="598" t="inlineStr">
        <is>
          <t>Elaboración e implementación del plan de acción para cada vigencia.</t>
        </is>
      </c>
      <c r="M20" s="596" t="inlineStr">
        <is>
          <t>Plan de acción</t>
        </is>
      </c>
      <c r="N20" s="596" t="inlineStr">
        <is>
          <t>IMPACTO</t>
        </is>
      </c>
      <c r="O20" s="596" t="n">
        <v>15</v>
      </c>
      <c r="P20" s="596" t="n">
        <v>15</v>
      </c>
      <c r="Q20" s="596" t="n">
        <v>30</v>
      </c>
      <c r="R20" s="596" t="n">
        <v>15</v>
      </c>
      <c r="S20" s="596" t="n">
        <v>25</v>
      </c>
      <c r="T20" s="596">
        <f>IFERROR(SUM(O20:S20),"")</f>
        <v/>
      </c>
      <c r="U20" s="331" t="n"/>
      <c r="V20" s="595" t="n"/>
      <c r="W20" s="331" t="n"/>
      <c r="X20" s="595" t="n"/>
      <c r="Y20" s="605" t="n"/>
      <c r="Z20" s="595" t="n"/>
      <c r="AA20" s="605" t="n"/>
      <c r="AB20" s="333" t="n"/>
      <c r="AC20" s="596" t="n"/>
      <c r="AD20" s="595" t="n"/>
      <c r="AE20" s="759" t="n"/>
      <c r="AF20" s="759" t="n"/>
      <c r="AG20" s="759" t="n"/>
      <c r="AH20" s="759" t="n"/>
      <c r="AI20" s="759" t="n"/>
      <c r="AJ20" s="759" t="n"/>
      <c r="AK20" s="759" t="n"/>
      <c r="AL20" s="759" t="n"/>
      <c r="AM20" s="759" t="n"/>
      <c r="AN20" s="759" t="n"/>
      <c r="AO20" s="759" t="n"/>
      <c r="AP20" s="765" t="n"/>
      <c r="AQ20" s="327" t="n"/>
      <c r="AR20" s="299" t="n"/>
      <c r="AS20" s="298" t="n"/>
      <c r="AT20" s="299" t="n"/>
      <c r="AU20" s="298" t="n"/>
      <c r="AV20" s="299" t="n"/>
      <c r="AW20" s="298" t="n"/>
      <c r="AX20" s="741" t="n"/>
      <c r="AY20" s="741" t="n"/>
      <c r="AZ20" s="741" t="n"/>
      <c r="BA20" s="741" t="n"/>
      <c r="BB20" s="743" t="n"/>
      <c r="BC20" s="726" t="n"/>
      <c r="BD20" s="726" t="n"/>
      <c r="BE20" s="726" t="n"/>
      <c r="BF20" s="726" t="n"/>
    </row>
    <row r="21" ht="54.75" customHeight="1" thickBot="1">
      <c r="A21" s="293" t="n"/>
      <c r="B21" s="293" t="n"/>
      <c r="C21" s="293" t="n"/>
      <c r="D21" s="759" t="n"/>
      <c r="E21" s="333" t="inlineStr">
        <is>
          <t>F6. Recursos financieros propios para el proceso.</t>
        </is>
      </c>
      <c r="F21" s="759" t="n"/>
      <c r="G21" s="759" t="n"/>
      <c r="H21" s="759" t="n"/>
      <c r="I21" s="759" t="n"/>
      <c r="J21" s="759" t="n"/>
      <c r="K21" s="759" t="n"/>
      <c r="L21" s="759" t="n"/>
      <c r="M21" s="759" t="n"/>
      <c r="N21" s="759" t="n"/>
      <c r="O21" s="759" t="n"/>
      <c r="P21" s="759" t="n"/>
      <c r="Q21" s="759" t="n"/>
      <c r="R21" s="759" t="n"/>
      <c r="S21" s="759" t="n"/>
      <c r="T21" s="759" t="n"/>
      <c r="U21" s="331" t="n"/>
      <c r="V21" s="595" t="n"/>
      <c r="W21" s="331" t="n"/>
      <c r="X21" s="595" t="n"/>
      <c r="Y21" s="605" t="n"/>
      <c r="Z21" s="595" t="n"/>
      <c r="AA21" s="605" t="n"/>
      <c r="AB21" s="333" t="n"/>
      <c r="AC21" s="596" t="n"/>
      <c r="AD21" s="595" t="n"/>
      <c r="AE21" s="759" t="n"/>
      <c r="AF21" s="759" t="n"/>
      <c r="AG21" s="759" t="n"/>
      <c r="AH21" s="759" t="n"/>
      <c r="AI21" s="759" t="n"/>
      <c r="AJ21" s="759" t="n"/>
      <c r="AK21" s="759" t="n"/>
      <c r="AL21" s="759" t="n"/>
      <c r="AM21" s="759" t="n"/>
      <c r="AN21" s="759" t="n"/>
      <c r="AO21" s="759" t="n"/>
      <c r="AP21" s="765" t="n"/>
      <c r="AQ21" s="327" t="n"/>
      <c r="AR21" s="299" t="n"/>
      <c r="AS21" s="298" t="n"/>
      <c r="AT21" s="299" t="n"/>
      <c r="AU21" s="298" t="n"/>
      <c r="AV21" s="299" t="n"/>
      <c r="AW21" s="298" t="n"/>
      <c r="AX21" s="741" t="n"/>
      <c r="AY21" s="741" t="n"/>
      <c r="AZ21" s="741" t="n"/>
      <c r="BA21" s="741" t="n"/>
      <c r="BB21" s="743" t="n"/>
      <c r="BC21" s="726" t="n"/>
      <c r="BD21" s="726" t="n"/>
      <c r="BE21" s="726" t="n"/>
      <c r="BF21" s="726" t="n"/>
    </row>
    <row r="22" ht="54.75" customHeight="1" thickBot="1">
      <c r="A22" s="293" t="n"/>
      <c r="B22" s="293" t="n"/>
      <c r="C22" s="293" t="n"/>
      <c r="D22" s="760" t="n"/>
      <c r="E22" s="333" t="inlineStr">
        <is>
          <t>F12. Se asegura la trazabilidad de las actividades ejecutadas mediante los informes de gestión de los funcionarios</t>
        </is>
      </c>
      <c r="F22" s="760" t="n"/>
      <c r="G22" s="760" t="n"/>
      <c r="H22" s="760" t="n"/>
      <c r="I22" s="760" t="n"/>
      <c r="J22" s="760" t="n"/>
      <c r="K22" s="760" t="n"/>
      <c r="L22" s="760" t="n"/>
      <c r="M22" s="760" t="n"/>
      <c r="N22" s="760" t="n"/>
      <c r="O22" s="760" t="n"/>
      <c r="P22" s="760" t="n"/>
      <c r="Q22" s="760" t="n"/>
      <c r="R22" s="760" t="n"/>
      <c r="S22" s="760" t="n"/>
      <c r="T22" s="760" t="n"/>
      <c r="U22" s="331" t="n"/>
      <c r="V22" s="595" t="n"/>
      <c r="W22" s="331" t="n"/>
      <c r="X22" s="595" t="n"/>
      <c r="Y22" s="605" t="n"/>
      <c r="Z22" s="595" t="n"/>
      <c r="AA22" s="605" t="n"/>
      <c r="AB22" s="333" t="n"/>
      <c r="AC22" s="596" t="n"/>
      <c r="AD22" s="595" t="n"/>
      <c r="AE22" s="760" t="n"/>
      <c r="AF22" s="760" t="n"/>
      <c r="AG22" s="760" t="n"/>
      <c r="AH22" s="760" t="n"/>
      <c r="AI22" s="760" t="n"/>
      <c r="AJ22" s="760" t="n"/>
      <c r="AK22" s="760" t="n"/>
      <c r="AL22" s="760" t="n"/>
      <c r="AM22" s="760" t="n"/>
      <c r="AN22" s="760" t="n"/>
      <c r="AO22" s="760" t="n"/>
      <c r="AP22" s="766" t="n"/>
      <c r="AQ22" s="327" t="n"/>
      <c r="AR22" s="299" t="n"/>
      <c r="AS22" s="298" t="n"/>
      <c r="AT22" s="299" t="n"/>
      <c r="AU22" s="298" t="n"/>
      <c r="AV22" s="299" t="n"/>
      <c r="AW22" s="298" t="n"/>
      <c r="AX22" s="744" t="n"/>
      <c r="AY22" s="744" t="n"/>
      <c r="AZ22" s="744" t="n"/>
      <c r="BA22" s="744" t="n"/>
      <c r="BB22" s="746" t="n"/>
      <c r="BC22" s="725" t="n"/>
      <c r="BD22" s="725" t="n"/>
      <c r="BE22" s="725" t="n"/>
      <c r="BF22" s="725" t="n"/>
    </row>
    <row r="23">
      <c r="A23" s="293">
        <f>IF(AND(AM23=1,AN23=1),1,IF(AND(AM23=1,AN23=2),2,IF(AND(AM23=1,AN23=3),3,IF(AND(AM23=1,AN23=4),4,IF(AND(AM23=1,AN23=5),5,IF(AND(AM23=2,AN23=1),6,IF(AND(AM23=2,AN23=2),7,IF(AND(AM23=2,AN23=3),8,IF(AND(AM23=2,AN23=4),9,IF(AND(AM23=2,AN23=5),10,IF(AND(AM23=3,AN23=1),11,IF(AND(AM23=3,AN23=2),12,IF(AND(AM23=3,AN23=3),13,IF(AND(AM23=3,AN23=4),14,IF(AND(AM23=3,AN23=5),15,IF(AND(AM23=4,AN23=1),16,IF(AND(AM23=4,AN23=2),17,IF(AND(AM23=4,AN23=3),18,IF(AND(AM23=4,AN23=4),19,IF(AND(AM23=4,AN23=5),20,IF(AND(AM23=5,AN23=1),21,IF(AND(AM23=5,AN23=2),22,IF(AND(AM23=5,AN23=3),23,IF(AND(AM23=5,AN23=4),24,IF(AND(AM23=5,AN23=5),25,"")))))))))))))))))))))))))</f>
        <v/>
      </c>
      <c r="B23" s="293">
        <f>IF(A23="","",(COUNTIF($A$10:A23,A23))/100)</f>
        <v/>
      </c>
      <c r="C23" s="293">
        <f>IFERROR(A23+B23,"")</f>
        <v/>
      </c>
      <c r="D23" s="488" t="n">
        <v>5</v>
      </c>
      <c r="E23" s="485" t="n"/>
      <c r="F23" s="485" t="n"/>
      <c r="G23" s="485" t="n"/>
      <c r="H23" s="488" t="n"/>
      <c r="I23" s="488" t="n"/>
      <c r="J23" s="488">
        <f>IF(OR(H23="",I23=""),"",H23*I23)</f>
        <v/>
      </c>
      <c r="K23" s="620">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328" t="n"/>
      <c r="M23" s="485" t="n"/>
      <c r="N23" s="485" t="n"/>
      <c r="O23" s="485" t="n"/>
      <c r="P23" s="485" t="n"/>
      <c r="Q23" s="485" t="n"/>
      <c r="R23" s="485" t="n"/>
      <c r="S23" s="485" t="n"/>
      <c r="T23" s="485">
        <f>IFERROR(SUM(O23:S23),"")</f>
        <v/>
      </c>
      <c r="U23" s="485" t="n"/>
      <c r="V23" s="485" t="n"/>
      <c r="W23" s="485" t="n"/>
      <c r="X23" s="485" t="n"/>
      <c r="Y23" s="485" t="n"/>
      <c r="Z23" s="485" t="n"/>
      <c r="AA23" s="485" t="n"/>
      <c r="AB23" s="485" t="n"/>
      <c r="AC23" s="485" t="n"/>
      <c r="AD23" s="485" t="n"/>
      <c r="AE23" s="485" t="n"/>
      <c r="AF23" s="485" t="n"/>
      <c r="AG23" s="485" t="n"/>
      <c r="AH23" s="485" t="n"/>
      <c r="AI23" s="485" t="n"/>
      <c r="AJ23" s="485" t="n"/>
      <c r="AK23" s="485" t="n"/>
      <c r="AL23" s="485" t="n"/>
      <c r="AM23" s="488">
        <f>IF(J23="",0,IF(OR(N23="",N23="IMPACTO"),H23,IF(T23&lt;=50,H23,IF(AND(T23&lt;=75,H23&lt;5),H23+1,IF(AND(T23&lt;=75,H23=5),H23,IF(AND(T23&lt;=100,H23&lt;4),H23+2,IF(AND(T23&lt;=100,H23=4),H23+1,IF(AND(T23&lt;=100,H23=5),H23,""))))))))</f>
        <v/>
      </c>
      <c r="AN23" s="488">
        <f>IF(J23="",0,IF(OR(N23="",N23="PROBABILIDAD"),I23,IF(T23&lt;=50,I23,IF(AND(T23&lt;=75,I23&lt;5),I23+1,IF(AND(T23&lt;=75,I23=5),I23,IF(AND(T23&lt;=100,I23&lt;4),I23+2,IF(AND(T23&lt;=100,I23=4),I23+1,IF(AND(T23&lt;=100,I23=5),I23,""))))))))</f>
        <v/>
      </c>
      <c r="AO23" s="488">
        <f>IF(OR(AM23="",AN23=""),"",AM23*AN23)</f>
        <v/>
      </c>
      <c r="AP23" s="620">
        <f>IF(AO23="","",IF(AND(AM23=1,AN23=1),"BAJO",IF(AND(AM23=1,AN23=2),"MODERADO",IF(AND(AM23=1,AN23=3),"MODERADO",IF(AND(AM23=1,AN23=4),"MODERADO",IF(AND(AM23=1,AN23=5),"MODERADO",IF(AND(AM23=2,AN23=1),"BAJO",IF(AND(AM23=2,AN23=2),"MODERADO",IF(AND(AM23=2,AN23=3),"MODERADO",IF(AND(AM23=2,AN23=4),"FAVORABLE",IF(AND(AM23=2,AN23=5),"FAVORABLE",IF(AND(AM23=3,AN23=1),"BAJO",IF(AND(AM23=3,AN23=2),"MODERADO",IF(AND(AM23=3,AN23=3),"FAVORABLE",IF(AND(AM23=3,AN23=4),"FAVORABLE",IF(AND(AM23=3,AN23=5),"FAVORABLE",IF(AND(AM23=4,AN23=1),"BAJO",IF(AND(AM23=4,AN23=2),"MODERADO",IF(AND(AM23=4,AN23=3),"FAVORABLE",IF(AND(AM23=4,AN23=4),"FAVORABLE",IF(AND(AM23=4,AN23=5),"ALTO",IF(AND(AM23=5,AN23=1),"BAJO",IF(AND(AM23=5,AN23=2),"MODERADO",IF(AND(AM23=5,AN23=3),"FAVORABLE",IF(AND(AM23=5,AN23=4),"ALTO",IF(AND(AM23=5,AN23=5),"ALTO",""))))))))))))))))))))))))))</f>
        <v/>
      </c>
      <c r="AQ23" s="302" t="n"/>
      <c r="AR23" s="299" t="n"/>
      <c r="AS23" s="298" t="n"/>
      <c r="AT23" s="299" t="n"/>
      <c r="AU23" s="298" t="n"/>
      <c r="AV23" s="299" t="n"/>
      <c r="AW23" s="298" t="n"/>
      <c r="AX23" s="299" t="n"/>
      <c r="AY23" s="298" t="n"/>
      <c r="AZ23" s="299" t="n"/>
      <c r="BA23" s="298" t="n"/>
      <c r="BB23" s="303" t="n"/>
      <c r="BC23" s="621" t="n"/>
      <c r="BD23" s="621" t="n"/>
      <c r="BE23" s="621" t="n"/>
      <c r="BF23" s="621" t="n"/>
    </row>
    <row r="24">
      <c r="A24" s="293">
        <f>IF(AND(AM24=1,AN24=1),1,IF(AND(AM24=1,AN24=2),2,IF(AND(AM24=1,AN24=3),3,IF(AND(AM24=1,AN24=4),4,IF(AND(AM24=1,AN24=5),5,IF(AND(AM24=2,AN24=1),6,IF(AND(AM24=2,AN24=2),7,IF(AND(AM24=2,AN24=3),8,IF(AND(AM24=2,AN24=4),9,IF(AND(AM24=2,AN24=5),10,IF(AND(AM24=3,AN24=1),11,IF(AND(AM24=3,AN24=2),12,IF(AND(AM24=3,AN24=3),13,IF(AND(AM24=3,AN24=4),14,IF(AND(AM24=3,AN24=5),15,IF(AND(AM24=4,AN24=1),16,IF(AND(AM24=4,AN24=2),17,IF(AND(AM24=4,AN24=3),18,IF(AND(AM24=4,AN24=4),19,IF(AND(AM24=4,AN24=5),20,IF(AND(AM24=5,AN24=1),21,IF(AND(AM24=5,AN24=2),22,IF(AND(AM24=5,AN24=3),23,IF(AND(AM24=5,AN24=4),24,IF(AND(AM24=5,AN24=5),25,"")))))))))))))))))))))))))</f>
        <v/>
      </c>
      <c r="B24" s="293">
        <f>IF(A24="","",(COUNTIF($A$10:A24,A24))/100)</f>
        <v/>
      </c>
      <c r="C24" s="293">
        <f>IFERROR(A24+B24,"")</f>
        <v/>
      </c>
      <c r="D24" s="489" t="n">
        <v>6</v>
      </c>
      <c r="E24" s="502" t="n"/>
      <c r="F24" s="502" t="n"/>
      <c r="G24" s="502" t="n"/>
      <c r="H24" s="489" t="n"/>
      <c r="I24" s="489" t="n"/>
      <c r="J24" s="489">
        <f>IF(OR(H24="",I24=""),"",H24*I24)</f>
        <v/>
      </c>
      <c r="K24" s="301">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502" t="n"/>
      <c r="M24" s="502" t="n"/>
      <c r="N24" s="502" t="n"/>
      <c r="O24" s="502" t="n"/>
      <c r="P24" s="502" t="n"/>
      <c r="Q24" s="502" t="n"/>
      <c r="R24" s="502" t="n"/>
      <c r="S24" s="502" t="n"/>
      <c r="T24" s="502">
        <f>IFERROR(SUM(O24:S24),"")</f>
        <v/>
      </c>
      <c r="U24" s="502" t="n"/>
      <c r="V24" s="502" t="n"/>
      <c r="W24" s="502" t="n"/>
      <c r="X24" s="502" t="n"/>
      <c r="Y24" s="502" t="n"/>
      <c r="Z24" s="502" t="n"/>
      <c r="AA24" s="502" t="n"/>
      <c r="AB24" s="502" t="n"/>
      <c r="AC24" s="502" t="n"/>
      <c r="AD24" s="502" t="n"/>
      <c r="AE24" s="502" t="n"/>
      <c r="AF24" s="502" t="n"/>
      <c r="AG24" s="502" t="n"/>
      <c r="AH24" s="502" t="n"/>
      <c r="AI24" s="502" t="n"/>
      <c r="AJ24" s="502" t="n"/>
      <c r="AK24" s="502" t="n"/>
      <c r="AL24" s="502" t="n"/>
      <c r="AM24" s="489">
        <f>IF(J24="","",IF(OR(N24="",N24="IMPACTO"),H24,IF(T24&lt;=50,H24,IF(AND(T24&lt;=75,H24&lt;5),H24+1,IF(AND(T24&lt;=75,H24=5),H24,IF(AND(T24&lt;=100,H24&lt;4),H24+2,IF(AND(T24&lt;=100,H24=4),H24+1,IF(AND(T24&lt;=100,H24=5),H24,""))))))))</f>
        <v/>
      </c>
      <c r="AN24" s="489">
        <f>IF(J24="","",IF(OR(N24="",N24="PROBABILIDAD"),I24,IF(T24&lt;=50,I24,IF(AND(T24&lt;=75,I24&lt;5),I24+1,IF(AND(T24&lt;=75,I24=5),I24,IF(AND(T24&lt;=100,I24&lt;4),I24+2,IF(AND(T24&lt;=100,I24=4),I24+1,IF(AND(T24&lt;=100,I24=5),I24,""))))))))</f>
        <v/>
      </c>
      <c r="AO24" s="489">
        <f>IF(OR(AM24="",AN24=""),"",AM24*AN24)</f>
        <v/>
      </c>
      <c r="AP24" s="301">
        <f>IF(AO24="","",IF(AND(AM24=1,AN24=1),"BAJO",IF(AND(AM24=1,AN24=2),"MODERADO",IF(AND(AM24=1,AN24=3),"MODERADO",IF(AND(AM24=1,AN24=4),"MODERADO",IF(AND(AM24=1,AN24=5),"MODERADO",IF(AND(AM24=2,AN24=1),"BAJO",IF(AND(AM24=2,AN24=2),"MODERADO",IF(AND(AM24=2,AN24=3),"MODERADO",IF(AND(AM24=2,AN24=4),"FAVORABLE",IF(AND(AM24=2,AN24=5),"FAVORABLE",IF(AND(AM24=3,AN24=1),"BAJO",IF(AND(AM24=3,AN24=2),"MODERADO",IF(AND(AM24=3,AN24=3),"FAVORABLE",IF(AND(AM24=3,AN24=4),"FAVORABLE",IF(AND(AM24=3,AN24=5),"FAVORABLE",IF(AND(AM24=4,AN24=1),"BAJO",IF(AND(AM24=4,AN24=2),"MODERADO",IF(AND(AM24=4,AN24=3),"FAVORABLE",IF(AND(AM24=4,AN24=4),"FAVORABLE",IF(AND(AM24=4,AN24=5),"ALTO",IF(AND(AM24=5,AN24=1),"BAJO",IF(AND(AM24=5,AN24=2),"MODERADO",IF(AND(AM24=5,AN24=3),"FAVORABLE",IF(AND(AM24=5,AN24=4),"ALTO",IF(AND(AM24=5,AN24=5),"ALTO",""))))))))))))))))))))))))))</f>
        <v/>
      </c>
      <c r="AQ24" s="302" t="n"/>
      <c r="AR24" s="299" t="n"/>
      <c r="AS24" s="298" t="n"/>
      <c r="AT24" s="299" t="n"/>
      <c r="AU24" s="298" t="n"/>
      <c r="AV24" s="299" t="n"/>
      <c r="AW24" s="298" t="n"/>
      <c r="AX24" s="299" t="n"/>
      <c r="AY24" s="298" t="n"/>
      <c r="AZ24" s="299" t="n"/>
      <c r="BA24" s="298" t="n"/>
      <c r="BB24" s="303" t="n"/>
      <c r="BC24" s="621" t="n"/>
      <c r="BD24" s="621" t="n"/>
      <c r="BE24" s="621" t="n"/>
      <c r="BF24" s="621" t="n"/>
    </row>
    <row r="25">
      <c r="A25" s="293">
        <f>IF(AND(AM25=1,AN25=1),1,IF(AND(AM25=1,AN25=2),2,IF(AND(AM25=1,AN25=3),3,IF(AND(AM25=1,AN25=4),4,IF(AND(AM25=1,AN25=5),5,IF(AND(AM25=2,AN25=1),6,IF(AND(AM25=2,AN25=2),7,IF(AND(AM25=2,AN25=3),8,IF(AND(AM25=2,AN25=4),9,IF(AND(AM25=2,AN25=5),10,IF(AND(AM25=3,AN25=1),11,IF(AND(AM25=3,AN25=2),12,IF(AND(AM25=3,AN25=3),13,IF(AND(AM25=3,AN25=4),14,IF(AND(AM25=3,AN25=5),15,IF(AND(AM25=4,AN25=1),16,IF(AND(AM25=4,AN25=2),17,IF(AND(AM25=4,AN25=3),18,IF(AND(AM25=4,AN25=4),19,IF(AND(AM25=4,AN25=5),20,IF(AND(AM25=5,AN25=1),21,IF(AND(AM25=5,AN25=2),22,IF(AND(AM25=5,AN25=3),23,IF(AND(AM25=5,AN25=4),24,IF(AND(AM25=5,AN25=5),25,"")))))))))))))))))))))))))</f>
        <v/>
      </c>
      <c r="B25" s="293">
        <f>IF(A25="","",(COUNTIF($A$10:A25,A25))/100)</f>
        <v/>
      </c>
      <c r="C25" s="293">
        <f>IFERROR(A25+B25,"")</f>
        <v/>
      </c>
      <c r="D25" s="489" t="n">
        <v>7</v>
      </c>
      <c r="E25" s="502" t="n"/>
      <c r="F25" s="502" t="n"/>
      <c r="G25" s="502" t="n"/>
      <c r="H25" s="489" t="n"/>
      <c r="I25" s="489" t="n"/>
      <c r="J25" s="489">
        <f>IF(OR(H25="",I25=""),"",H25*I25)</f>
        <v/>
      </c>
      <c r="K25" s="301">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304" t="n"/>
      <c r="M25" s="502" t="n"/>
      <c r="N25" s="502" t="n"/>
      <c r="O25" s="502" t="n"/>
      <c r="P25" s="502" t="n"/>
      <c r="Q25" s="502" t="n"/>
      <c r="R25" s="502" t="n"/>
      <c r="S25" s="502" t="n"/>
      <c r="T25" s="502">
        <f>IFERROR(SUM(O25:S25),"")</f>
        <v/>
      </c>
      <c r="U25" s="502" t="n"/>
      <c r="V25" s="502" t="n"/>
      <c r="W25" s="502" t="n"/>
      <c r="X25" s="502" t="n"/>
      <c r="Y25" s="502" t="n"/>
      <c r="Z25" s="502" t="n"/>
      <c r="AA25" s="502" t="n"/>
      <c r="AB25" s="502" t="n"/>
      <c r="AC25" s="502" t="n"/>
      <c r="AD25" s="502" t="n"/>
      <c r="AE25" s="502" t="n"/>
      <c r="AF25" s="502" t="n"/>
      <c r="AG25" s="502" t="n"/>
      <c r="AH25" s="502" t="n"/>
      <c r="AI25" s="502" t="n"/>
      <c r="AJ25" s="502" t="n"/>
      <c r="AK25" s="502" t="n"/>
      <c r="AL25" s="502" t="n"/>
      <c r="AM25" s="489">
        <f>IF(J25="","",IF(OR(N25="",N25="IMPACTO"),H25,IF(T25&lt;=50,H25,IF(AND(T25&lt;=75,H25&lt;5),H25+1,IF(AND(T25&lt;=75,H25=5),H25,IF(AND(T25&lt;=100,H25&lt;4),H25+2,IF(AND(T25&lt;=100,H25=4),H25+1,IF(AND(T25&lt;=100,H25=5),H25,""))))))))</f>
        <v/>
      </c>
      <c r="AN25" s="489">
        <f>IF(J25="","",IF(OR(N25="",N25="PROBABILIDAD"),I25,IF(T25&lt;=50,I25,IF(AND(T25&lt;=75,I25&lt;5),I25+1,IF(AND(T25&lt;=75,I25=5),I25,IF(AND(T25&lt;=100,I25&lt;4),I25+2,IF(AND(T25&lt;=100,I25=4),I25+1,IF(AND(T25&lt;=100,I25=5),I25,""))))))))</f>
        <v/>
      </c>
      <c r="AO25" s="489">
        <f>IF(OR(AM25="",AN25=""),"",AM25*AN25)</f>
        <v/>
      </c>
      <c r="AP25" s="301">
        <f>IF(AO25="","",IF(AND(AM25=1,AN25=1),"BAJO",IF(AND(AM25=1,AN25=2),"MODERADO",IF(AND(AM25=1,AN25=3),"MODERADO",IF(AND(AM25=1,AN25=4),"MODERADO",IF(AND(AM25=1,AN25=5),"MODERADO",IF(AND(AM25=2,AN25=1),"BAJO",IF(AND(AM25=2,AN25=2),"MODERADO",IF(AND(AM25=2,AN25=3),"MODERADO",IF(AND(AM25=2,AN25=4),"FAVORABLE",IF(AND(AM25=2,AN25=5),"FAVORABLE",IF(AND(AM25=3,AN25=1),"BAJO",IF(AND(AM25=3,AN25=2),"MODERADO",IF(AND(AM25=3,AN25=3),"FAVORABLE",IF(AND(AM25=3,AN25=4),"FAVORABLE",IF(AND(AM25=3,AN25=5),"FAVORABLE",IF(AND(AM25=4,AN25=1),"BAJO",IF(AND(AM25=4,AN25=2),"MODERADO",IF(AND(AM25=4,AN25=3),"FAVORABLE",IF(AND(AM25=4,AN25=4),"FAVORABLE",IF(AND(AM25=4,AN25=5),"ALTO",IF(AND(AM25=5,AN25=1),"BAJO",IF(AND(AM25=5,AN25=2),"MODERADO",IF(AND(AM25=5,AN25=3),"FAVORABLE",IF(AND(AM25=5,AN25=4),"ALTO",IF(AND(AM25=5,AN25=5),"ALTO",""))))))))))))))))))))))))))</f>
        <v/>
      </c>
      <c r="AQ25" s="298" t="n"/>
      <c r="AR25" s="299" t="n"/>
      <c r="AS25" s="298" t="n"/>
      <c r="AT25" s="299" t="n"/>
      <c r="AU25" s="298" t="n"/>
      <c r="AV25" s="299" t="n"/>
      <c r="AW25" s="298" t="n"/>
      <c r="AX25" s="299" t="n"/>
      <c r="AY25" s="298" t="n"/>
      <c r="AZ25" s="299" t="n"/>
      <c r="BA25" s="298" t="n"/>
      <c r="BB25" s="303" t="n"/>
      <c r="BC25" s="621" t="n"/>
      <c r="BD25" s="621" t="n"/>
      <c r="BE25" s="621" t="n"/>
      <c r="BF25" s="621" t="n"/>
    </row>
    <row r="26">
      <c r="A26" s="293">
        <f>IF(AND(AM26=1,AN26=1),1,IF(AND(AM26=1,AN26=2),2,IF(AND(AM26=1,AN26=3),3,IF(AND(AM26=1,AN26=4),4,IF(AND(AM26=1,AN26=5),5,IF(AND(AM26=2,AN26=1),6,IF(AND(AM26=2,AN26=2),7,IF(AND(AM26=2,AN26=3),8,IF(AND(AM26=2,AN26=4),9,IF(AND(AM26=2,AN26=5),10,IF(AND(AM26=3,AN26=1),11,IF(AND(AM26=3,AN26=2),12,IF(AND(AM26=3,AN26=3),13,IF(AND(AM26=3,AN26=4),14,IF(AND(AM26=3,AN26=5),15,IF(AND(AM26=4,AN26=1),16,IF(AND(AM26=4,AN26=2),17,IF(AND(AM26=4,AN26=3),18,IF(AND(AM26=4,AN26=4),19,IF(AND(AM26=4,AN26=5),20,IF(AND(AM26=5,AN26=1),21,IF(AND(AM26=5,AN26=2),22,IF(AND(AM26=5,AN26=3),23,IF(AND(AM26=5,AN26=4),24,IF(AND(AM26=5,AN26=5),25,"")))))))))))))))))))))))))</f>
        <v/>
      </c>
      <c r="B26" s="293">
        <f>IF(A26="","",(COUNTIF($A$10:A26,A26))/100)</f>
        <v/>
      </c>
      <c r="C26" s="293">
        <f>IFERROR(A26+B26,"")</f>
        <v/>
      </c>
      <c r="D26" s="489" t="n">
        <v>8</v>
      </c>
      <c r="E26" s="502" t="n"/>
      <c r="F26" s="502" t="n"/>
      <c r="G26" s="502" t="n"/>
      <c r="H26" s="489" t="n"/>
      <c r="I26" s="489" t="n"/>
      <c r="J26" s="489">
        <f>IF(OR(H26="",I26=""),"",H26*I26)</f>
        <v/>
      </c>
      <c r="K26" s="301">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304" t="n"/>
      <c r="M26" s="502" t="n"/>
      <c r="N26" s="502" t="n"/>
      <c r="O26" s="502" t="n"/>
      <c r="P26" s="502" t="n"/>
      <c r="Q26" s="502" t="n"/>
      <c r="R26" s="502" t="n"/>
      <c r="S26" s="502" t="n"/>
      <c r="T26" s="502">
        <f>IFERROR(SUM(O26:S26),"")</f>
        <v/>
      </c>
      <c r="U26" s="502" t="n"/>
      <c r="V26" s="502" t="n"/>
      <c r="W26" s="502" t="n"/>
      <c r="X26" s="502" t="n"/>
      <c r="Y26" s="502" t="n"/>
      <c r="Z26" s="502" t="n"/>
      <c r="AA26" s="502" t="n"/>
      <c r="AB26" s="502" t="n"/>
      <c r="AC26" s="502" t="n"/>
      <c r="AD26" s="502" t="n"/>
      <c r="AE26" s="502" t="n"/>
      <c r="AF26" s="502" t="n"/>
      <c r="AG26" s="502" t="n"/>
      <c r="AH26" s="502" t="n"/>
      <c r="AI26" s="502" t="n"/>
      <c r="AJ26" s="502" t="n"/>
      <c r="AK26" s="502" t="n"/>
      <c r="AL26" s="502" t="n"/>
      <c r="AM26" s="489">
        <f>IF(J26="","",IF(OR(N26="",N26="IMPACTO"),H26,IF(T26&lt;=50,H26,IF(AND(T26&lt;=75,H26&lt;5),H26+1,IF(AND(T26&lt;=75,H26=5),H26,IF(AND(T26&lt;=100,H26&lt;4),H26+2,IF(AND(T26&lt;=100,H26=4),H26+1,IF(AND(T26&lt;=100,H26=5),H26,""))))))))</f>
        <v/>
      </c>
      <c r="AN26" s="489">
        <f>IF(J26="","",IF(OR(N26="",N26="PROBABILIDAD"),I26,IF(T26&lt;=50,I26,IF(AND(T26&lt;=75,I26&lt;5),I26+1,IF(AND(T26&lt;=75,I26=5),I26,IF(AND(T26&lt;=100,I26&lt;4),I26+2,IF(AND(T26&lt;=100,I26=4),I26+1,IF(AND(T26&lt;=100,I26=5),I26,""))))))))</f>
        <v/>
      </c>
      <c r="AO26" s="489">
        <f>IF(OR(AM26="",AN26=""),"",AM26*AN26)</f>
        <v/>
      </c>
      <c r="AP26" s="301">
        <f>IF(AO26="","",IF(AND(AM26=1,AN26=1),"BAJO",IF(AND(AM26=1,AN26=2),"MODERADO",IF(AND(AM26=1,AN26=3),"MODERADO",IF(AND(AM26=1,AN26=4),"MODERADO",IF(AND(AM26=1,AN26=5),"MODERADO",IF(AND(AM26=2,AN26=1),"BAJO",IF(AND(AM26=2,AN26=2),"MODERADO",IF(AND(AM26=2,AN26=3),"MODERADO",IF(AND(AM26=2,AN26=4),"FAVORABLE",IF(AND(AM26=2,AN26=5),"FAVORABLE",IF(AND(AM26=3,AN26=1),"BAJO",IF(AND(AM26=3,AN26=2),"MODERADO",IF(AND(AM26=3,AN26=3),"FAVORABLE",IF(AND(AM26=3,AN26=4),"FAVORABLE",IF(AND(AM26=3,AN26=5),"FAVORABLE",IF(AND(AM26=4,AN26=1),"BAJO",IF(AND(AM26=4,AN26=2),"MODERADO",IF(AND(AM26=4,AN26=3),"FAVORABLE",IF(AND(AM26=4,AN26=4),"FAVORABLE",IF(AND(AM26=4,AN26=5),"ALTO",IF(AND(AM26=5,AN26=1),"BAJO",IF(AND(AM26=5,AN26=2),"MODERADO",IF(AND(AM26=5,AN26=3),"FAVORABLE",IF(AND(AM26=5,AN26=4),"ALTO",IF(AND(AM26=5,AN26=5),"ALTO",""))))))))))))))))))))))))))</f>
        <v/>
      </c>
      <c r="AQ26" s="298" t="n"/>
      <c r="AR26" s="299" t="n"/>
      <c r="AS26" s="298" t="n"/>
      <c r="AT26" s="299" t="n"/>
      <c r="AU26" s="298" t="n"/>
      <c r="AV26" s="299" t="n"/>
      <c r="AW26" s="298" t="n"/>
      <c r="AX26" s="299" t="n"/>
      <c r="AY26" s="298" t="n"/>
      <c r="AZ26" s="299" t="n"/>
      <c r="BA26" s="298" t="n"/>
      <c r="BB26" s="303" t="n"/>
      <c r="BC26" s="621" t="n"/>
      <c r="BD26" s="621" t="n"/>
      <c r="BE26" s="621" t="n"/>
      <c r="BF26" s="621" t="n"/>
    </row>
    <row r="27">
      <c r="A27" s="293">
        <f>IF(AND(AM27=1,AN27=1),1,IF(AND(AM27=1,AN27=2),2,IF(AND(AM27=1,AN27=3),3,IF(AND(AM27=1,AN27=4),4,IF(AND(AM27=1,AN27=5),5,IF(AND(AM27=2,AN27=1),6,IF(AND(AM27=2,AN27=2),7,IF(AND(AM27=2,AN27=3),8,IF(AND(AM27=2,AN27=4),9,IF(AND(AM27=2,AN27=5),10,IF(AND(AM27=3,AN27=1),11,IF(AND(AM27=3,AN27=2),12,IF(AND(AM27=3,AN27=3),13,IF(AND(AM27=3,AN27=4),14,IF(AND(AM27=3,AN27=5),15,IF(AND(AM27=4,AN27=1),16,IF(AND(AM27=4,AN27=2),17,IF(AND(AM27=4,AN27=3),18,IF(AND(AM27=4,AN27=4),19,IF(AND(AM27=4,AN27=5),20,IF(AND(AM27=5,AN27=1),21,IF(AND(AM27=5,AN27=2),22,IF(AND(AM27=5,AN27=3),23,IF(AND(AM27=5,AN27=4),24,IF(AND(AM27=5,AN27=5),25,"")))))))))))))))))))))))))</f>
        <v/>
      </c>
      <c r="B27" s="293">
        <f>IF(A27="","",(COUNTIF($A$10:A27,A27))/100)</f>
        <v/>
      </c>
      <c r="C27" s="293">
        <f>IFERROR(A27+B27,"")</f>
        <v/>
      </c>
      <c r="D27" s="489" t="n">
        <v>9</v>
      </c>
      <c r="E27" s="502" t="n"/>
      <c r="F27" s="502" t="n"/>
      <c r="G27" s="502" t="n"/>
      <c r="H27" s="489" t="n"/>
      <c r="I27" s="489" t="n"/>
      <c r="J27" s="489">
        <f>IF(OR(H27="",I27=""),"",H27*I27)</f>
        <v/>
      </c>
      <c r="K27" s="301">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502" t="n"/>
      <c r="M27" s="502" t="n"/>
      <c r="N27" s="502" t="n"/>
      <c r="O27" s="502" t="n"/>
      <c r="P27" s="502" t="n"/>
      <c r="Q27" s="502" t="n"/>
      <c r="R27" s="502" t="n"/>
      <c r="S27" s="502" t="n"/>
      <c r="T27" s="502">
        <f>IFERROR(SUM(O27:S27),"")</f>
        <v/>
      </c>
      <c r="U27" s="502" t="n"/>
      <c r="V27" s="502" t="n"/>
      <c r="W27" s="502" t="n"/>
      <c r="X27" s="502" t="n"/>
      <c r="Y27" s="502" t="n"/>
      <c r="Z27" s="502" t="n"/>
      <c r="AA27" s="502" t="n"/>
      <c r="AB27" s="502" t="n"/>
      <c r="AC27" s="502" t="n"/>
      <c r="AD27" s="502" t="n"/>
      <c r="AE27" s="502" t="n"/>
      <c r="AF27" s="502" t="n"/>
      <c r="AG27" s="502" t="n"/>
      <c r="AH27" s="502" t="n"/>
      <c r="AI27" s="502" t="n"/>
      <c r="AJ27" s="502" t="n"/>
      <c r="AK27" s="502" t="n"/>
      <c r="AL27" s="502" t="n"/>
      <c r="AM27" s="489">
        <f>IF(J27="","",IF(OR(N27="",N27="IMPACTO"),H27,IF(T27&lt;=50,H27,IF(AND(T27&lt;=75,H27&lt;5),H27+1,IF(AND(T27&lt;=75,H27=5),H27,IF(AND(T27&lt;=100,H27&lt;4),H27+2,IF(AND(T27&lt;=100,H27=4),H27+1,IF(AND(T27&lt;=100,H27=5),H27,""))))))))</f>
        <v/>
      </c>
      <c r="AN27" s="489">
        <f>IF(J27="","",IF(OR(N27="",N27="PROBABILIDAD"),I27,IF(T27&lt;=50,I27,IF(AND(T27&lt;=75,I27&lt;5),I27+1,IF(AND(T27&lt;=75,I27=5),I27,IF(AND(T27&lt;=100,I27&lt;4),I27+2,IF(AND(T27&lt;=100,I27=4),I27+1,IF(AND(T27&lt;=100,I27=5),I27,""))))))))</f>
        <v/>
      </c>
      <c r="AO27" s="489">
        <f>IF(OR(AM27="",AN27=""),"",AM27*AN27)</f>
        <v/>
      </c>
      <c r="AP27" s="301">
        <f>IF(AO27="","",IF(AND(AM27=1,AN27=1),"BAJO",IF(AND(AM27=1,AN27=2),"MODERADO",IF(AND(AM27=1,AN27=3),"MODERADO",IF(AND(AM27=1,AN27=4),"MODERADO",IF(AND(AM27=1,AN27=5),"MODERADO",IF(AND(AM27=2,AN27=1),"BAJO",IF(AND(AM27=2,AN27=2),"MODERADO",IF(AND(AM27=2,AN27=3),"MODERADO",IF(AND(AM27=2,AN27=4),"FAVORABLE",IF(AND(AM27=2,AN27=5),"FAVORABLE",IF(AND(AM27=3,AN27=1),"BAJO",IF(AND(AM27=3,AN27=2),"MODERADO",IF(AND(AM27=3,AN27=3),"FAVORABLE",IF(AND(AM27=3,AN27=4),"FAVORABLE",IF(AND(AM27=3,AN27=5),"FAVORABLE",IF(AND(AM27=4,AN27=1),"BAJO",IF(AND(AM27=4,AN27=2),"MODERADO",IF(AND(AM27=4,AN27=3),"FAVORABLE",IF(AND(AM27=4,AN27=4),"FAVORABLE",IF(AND(AM27=4,AN27=5),"ALTO",IF(AND(AM27=5,AN27=1),"BAJO",IF(AND(AM27=5,AN27=2),"MODERADO",IF(AND(AM27=5,AN27=3),"FAVORABLE",IF(AND(AM27=5,AN27=4),"ALTO",IF(AND(AM27=5,AN27=5),"ALTO",""))))))))))))))))))))))))))</f>
        <v/>
      </c>
      <c r="AQ27" s="298" t="n"/>
      <c r="AR27" s="299" t="n"/>
      <c r="AS27" s="298" t="n"/>
      <c r="AT27" s="299" t="n"/>
      <c r="AU27" s="298" t="n"/>
      <c r="AV27" s="299" t="n"/>
      <c r="AW27" s="298" t="n"/>
      <c r="AX27" s="299" t="n"/>
      <c r="AY27" s="298" t="n"/>
      <c r="AZ27" s="299" t="n"/>
      <c r="BA27" s="298" t="n"/>
      <c r="BB27" s="303" t="n"/>
      <c r="BC27" s="621" t="n"/>
      <c r="BD27" s="621" t="n"/>
      <c r="BE27" s="621" t="n"/>
      <c r="BF27" s="621" t="n"/>
    </row>
    <row r="28">
      <c r="A28" s="293">
        <f>IF(AND(AM28=1,AN28=1),1,IF(AND(AM28=1,AN28=2),2,IF(AND(AM28=1,AN28=3),3,IF(AND(AM28=1,AN28=4),4,IF(AND(AM28=1,AN28=5),5,IF(AND(AM28=2,AN28=1),6,IF(AND(AM28=2,AN28=2),7,IF(AND(AM28=2,AN28=3),8,IF(AND(AM28=2,AN28=4),9,IF(AND(AM28=2,AN28=5),10,IF(AND(AM28=3,AN28=1),11,IF(AND(AM28=3,AN28=2),12,IF(AND(AM28=3,AN28=3),13,IF(AND(AM28=3,AN28=4),14,IF(AND(AM28=3,AN28=5),15,IF(AND(AM28=4,AN28=1),16,IF(AND(AM28=4,AN28=2),17,IF(AND(AM28=4,AN28=3),18,IF(AND(AM28=4,AN28=4),19,IF(AND(AM28=4,AN28=5),20,IF(AND(AM28=5,AN28=1),21,IF(AND(AM28=5,AN28=2),22,IF(AND(AM28=5,AN28=3),23,IF(AND(AM28=5,AN28=4),24,IF(AND(AM28=5,AN28=5),25,"")))))))))))))))))))))))))</f>
        <v/>
      </c>
      <c r="B28" s="293">
        <f>IF(A28="","",(COUNTIF($A$10:A28,A28))/100)</f>
        <v/>
      </c>
      <c r="C28" s="293">
        <f>IFERROR(A28+B28,"")</f>
        <v/>
      </c>
      <c r="D28" s="489" t="n">
        <v>10</v>
      </c>
      <c r="E28" s="502" t="n"/>
      <c r="F28" s="502" t="n"/>
      <c r="G28" s="502" t="n"/>
      <c r="H28" s="489" t="n"/>
      <c r="I28" s="489" t="n"/>
      <c r="J28" s="489">
        <f>IF(OR(H28="",I28=""),"",H28*I28)</f>
        <v/>
      </c>
      <c r="K28" s="301">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502" t="n"/>
      <c r="M28" s="502" t="n"/>
      <c r="N28" s="502" t="n"/>
      <c r="O28" s="502" t="n"/>
      <c r="P28" s="502" t="n"/>
      <c r="Q28" s="502" t="n"/>
      <c r="R28" s="502" t="n"/>
      <c r="S28" s="502" t="n"/>
      <c r="T28" s="502">
        <f>IFERROR(SUM(O28:S28),"")</f>
        <v/>
      </c>
      <c r="U28" s="502" t="n"/>
      <c r="V28" s="502" t="n"/>
      <c r="W28" s="502" t="n"/>
      <c r="X28" s="502" t="n"/>
      <c r="Y28" s="502" t="n"/>
      <c r="Z28" s="502" t="n"/>
      <c r="AA28" s="502" t="n"/>
      <c r="AB28" s="502" t="n"/>
      <c r="AC28" s="502" t="n"/>
      <c r="AD28" s="502" t="n"/>
      <c r="AE28" s="502" t="n"/>
      <c r="AF28" s="502" t="n"/>
      <c r="AG28" s="502" t="n"/>
      <c r="AH28" s="502" t="n"/>
      <c r="AI28" s="502" t="n"/>
      <c r="AJ28" s="502" t="n"/>
      <c r="AK28" s="502" t="n"/>
      <c r="AL28" s="502" t="n"/>
      <c r="AM28" s="489">
        <f>IF(J28="","",IF(OR(N28="",N28="IMPACTO"),H28,IF(T28&lt;=50,H28,IF(AND(T28&lt;=75,H28&lt;5),H28+1,IF(AND(T28&lt;=75,H28=5),H28,IF(AND(T28&lt;=100,H28&lt;4),H28+2,IF(AND(T28&lt;=100,H28=4),H28+1,IF(AND(T28&lt;=100,H28=5),H28,""))))))))</f>
        <v/>
      </c>
      <c r="AN28" s="489">
        <f>IF(J28="","",IF(OR(N28="",N28="PROBABILIDAD"),I28,IF(T28&lt;=50,I28,IF(AND(T28&lt;=75,I28&lt;5),I28+1,IF(AND(T28&lt;=75,I28=5),I28,IF(AND(T28&lt;=100,I28&lt;4),I28+2,IF(AND(T28&lt;=100,I28=4),I28+1,IF(AND(T28&lt;=100,I28=5),I28,""))))))))</f>
        <v/>
      </c>
      <c r="AO28" s="489">
        <f>IF(OR(AM28="",AN28=""),"",AM28*AN28)</f>
        <v/>
      </c>
      <c r="AP28" s="301">
        <f>IF(AO28="","",IF(AND(AM28=1,AN28=1),"BAJO",IF(AND(AM28=1,AN28=2),"MODERADO",IF(AND(AM28=1,AN28=3),"MODERADO",IF(AND(AM28=1,AN28=4),"MODERADO",IF(AND(AM28=1,AN28=5),"MODERADO",IF(AND(AM28=2,AN28=1),"BAJO",IF(AND(AM28=2,AN28=2),"MODERADO",IF(AND(AM28=2,AN28=3),"MODERADO",IF(AND(AM28=2,AN28=4),"FAVORABLE",IF(AND(AM28=2,AN28=5),"FAVORABLE",IF(AND(AM28=3,AN28=1),"BAJO",IF(AND(AM28=3,AN28=2),"MODERADO",IF(AND(AM28=3,AN28=3),"FAVORABLE",IF(AND(AM28=3,AN28=4),"FAVORABLE",IF(AND(AM28=3,AN28=5),"FAVORABLE",IF(AND(AM28=4,AN28=1),"BAJO",IF(AND(AM28=4,AN28=2),"MODERADO",IF(AND(AM28=4,AN28=3),"FAVORABLE",IF(AND(AM28=4,AN28=4),"FAVORABLE",IF(AND(AM28=4,AN28=5),"ALTO",IF(AND(AM28=5,AN28=1),"BAJO",IF(AND(AM28=5,AN28=2),"MODERADO",IF(AND(AM28=5,AN28=3),"FAVORABLE",IF(AND(AM28=5,AN28=4),"ALTO",IF(AND(AM28=5,AN28=5),"ALTO",""))))))))))))))))))))))))))</f>
        <v/>
      </c>
      <c r="AQ28" s="298" t="n"/>
      <c r="AR28" s="299" t="n"/>
      <c r="AS28" s="298" t="n"/>
      <c r="AT28" s="299" t="n"/>
      <c r="AU28" s="298" t="n"/>
      <c r="AV28" s="299" t="n"/>
      <c r="AW28" s="298" t="n"/>
      <c r="AX28" s="299" t="n"/>
      <c r="AY28" s="298" t="n"/>
      <c r="AZ28" s="299" t="n"/>
      <c r="BA28" s="298" t="n"/>
      <c r="BB28" s="303" t="n"/>
      <c r="BC28" s="621" t="n"/>
      <c r="BD28" s="621" t="n"/>
      <c r="BE28" s="621" t="n"/>
      <c r="BF28" s="621" t="n"/>
    </row>
    <row r="29">
      <c r="A29" s="293">
        <f>IF(AND(AM29=1,AN29=1),1,IF(AND(AM29=1,AN29=2),2,IF(AND(AM29=1,AN29=3),3,IF(AND(AM29=1,AN29=4),4,IF(AND(AM29=1,AN29=5),5,IF(AND(AM29=2,AN29=1),6,IF(AND(AM29=2,AN29=2),7,IF(AND(AM29=2,AN29=3),8,IF(AND(AM29=2,AN29=4),9,IF(AND(AM29=2,AN29=5),10,IF(AND(AM29=3,AN29=1),11,IF(AND(AM29=3,AN29=2),12,IF(AND(AM29=3,AN29=3),13,IF(AND(AM29=3,AN29=4),14,IF(AND(AM29=3,AN29=5),15,IF(AND(AM29=4,AN29=1),16,IF(AND(AM29=4,AN29=2),17,IF(AND(AM29=4,AN29=3),18,IF(AND(AM29=4,AN29=4),19,IF(AND(AM29=4,AN29=5),20,IF(AND(AM29=5,AN29=1),21,IF(AND(AM29=5,AN29=2),22,IF(AND(AM29=5,AN29=3),23,IF(AND(AM29=5,AN29=4),24,IF(AND(AM29=5,AN29=5),25,"")))))))))))))))))))))))))</f>
        <v/>
      </c>
      <c r="B29" s="293">
        <f>IF(A29="","",(COUNTIF($A$10:A29,A29))/100)</f>
        <v/>
      </c>
      <c r="C29" s="293">
        <f>IFERROR(A29+B29,"")</f>
        <v/>
      </c>
      <c r="D29" s="489" t="n">
        <v>11</v>
      </c>
      <c r="E29" s="502" t="n"/>
      <c r="F29" s="502" t="n"/>
      <c r="G29" s="502" t="n"/>
      <c r="H29" s="489" t="n"/>
      <c r="I29" s="489" t="n"/>
      <c r="J29" s="489">
        <f>IF(OR(H29="",I29=""),"",H29*I29)</f>
        <v/>
      </c>
      <c r="K29" s="301">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502" t="n"/>
      <c r="M29" s="502" t="n"/>
      <c r="N29" s="502" t="n"/>
      <c r="O29" s="502" t="n"/>
      <c r="P29" s="502" t="n"/>
      <c r="Q29" s="502" t="n"/>
      <c r="R29" s="502" t="n"/>
      <c r="S29" s="502" t="n"/>
      <c r="T29" s="502">
        <f>IFERROR(SUM(O29:S29),"")</f>
        <v/>
      </c>
      <c r="U29" s="502" t="n"/>
      <c r="V29" s="502" t="n"/>
      <c r="W29" s="502" t="n"/>
      <c r="X29" s="502" t="n"/>
      <c r="Y29" s="502" t="n"/>
      <c r="Z29" s="502" t="n"/>
      <c r="AA29" s="502" t="n"/>
      <c r="AB29" s="502" t="n"/>
      <c r="AC29" s="502" t="n"/>
      <c r="AD29" s="502" t="n"/>
      <c r="AE29" s="502" t="n"/>
      <c r="AF29" s="502" t="n"/>
      <c r="AG29" s="502" t="n"/>
      <c r="AH29" s="502" t="n"/>
      <c r="AI29" s="502" t="n"/>
      <c r="AJ29" s="502" t="n"/>
      <c r="AK29" s="502" t="n"/>
      <c r="AL29" s="502" t="n"/>
      <c r="AM29" s="489">
        <f>IF(J29="","",IF(OR(N29="",N29="IMPACTO"),H29,IF(T29&lt;=50,H29,IF(AND(T29&lt;=75,H29&lt;5),H29+1,IF(AND(T29&lt;=75,H29=5),H29,IF(AND(T29&lt;=100,H29&lt;4),H29+2,IF(AND(T29&lt;=100,H29=4),H29+1,IF(AND(T29&lt;=100,H29=5),H29,""))))))))</f>
        <v/>
      </c>
      <c r="AN29" s="489">
        <f>IF(J29="","",IF(OR(N29="",N29="PROBABILIDAD"),I29,IF(T29&lt;=50,I29,IF(AND(T29&lt;=75,I29&lt;5),I29+1,IF(AND(T29&lt;=75,I29=5),I29,IF(AND(T29&lt;=100,I29&lt;4),I29+2,IF(AND(T29&lt;=100,I29=4),I29+1,IF(AND(T29&lt;=100,I29=5),I29,""))))))))</f>
        <v/>
      </c>
      <c r="AO29" s="489">
        <f>IF(OR(AM29="",AN29=""),"",AM29*AN29)</f>
        <v/>
      </c>
      <c r="AP29" s="301">
        <f>IF(AO29="","",IF(AND(AM29=1,AN29=1),"BAJO",IF(AND(AM29=1,AN29=2),"MODERADO",IF(AND(AM29=1,AN29=3),"MODERADO",IF(AND(AM29=1,AN29=4),"MODERADO",IF(AND(AM29=1,AN29=5),"MODERADO",IF(AND(AM29=2,AN29=1),"BAJO",IF(AND(AM29=2,AN29=2),"MODERADO",IF(AND(AM29=2,AN29=3),"MODERADO",IF(AND(AM29=2,AN29=4),"FAVORABLE",IF(AND(AM29=2,AN29=5),"FAVORABLE",IF(AND(AM29=3,AN29=1),"BAJO",IF(AND(AM29=3,AN29=2),"MODERADO",IF(AND(AM29=3,AN29=3),"FAVORABLE",IF(AND(AM29=3,AN29=4),"FAVORABLE",IF(AND(AM29=3,AN29=5),"FAVORABLE",IF(AND(AM29=4,AN29=1),"BAJO",IF(AND(AM29=4,AN29=2),"MODERADO",IF(AND(AM29=4,AN29=3),"FAVORABLE",IF(AND(AM29=4,AN29=4),"FAVORABLE",IF(AND(AM29=4,AN29=5),"ALTO",IF(AND(AM29=5,AN29=1),"BAJO",IF(AND(AM29=5,AN29=2),"MODERADO",IF(AND(AM29=5,AN29=3),"FAVORABLE",IF(AND(AM29=5,AN29=4),"ALTO",IF(AND(AM29=5,AN29=5),"ALTO",""))))))))))))))))))))))))))</f>
        <v/>
      </c>
      <c r="AQ29" s="298" t="n"/>
      <c r="AR29" s="299" t="n"/>
      <c r="AS29" s="298" t="n"/>
      <c r="AT29" s="299" t="n"/>
      <c r="AU29" s="298" t="n"/>
      <c r="AV29" s="299" t="n"/>
      <c r="AW29" s="298" t="n"/>
      <c r="AX29" s="299" t="n"/>
      <c r="AY29" s="298" t="n"/>
      <c r="AZ29" s="299" t="n"/>
      <c r="BA29" s="298" t="n"/>
      <c r="BB29" s="303" t="n"/>
      <c r="BC29" s="621" t="n"/>
      <c r="BD29" s="621" t="n"/>
      <c r="BE29" s="621" t="n"/>
      <c r="BF29" s="621" t="n"/>
    </row>
    <row r="30">
      <c r="A30" s="293">
        <f>IF(AND(AM30=1,AN30=1),1,IF(AND(AM30=1,AN30=2),2,IF(AND(AM30=1,AN30=3),3,IF(AND(AM30=1,AN30=4),4,IF(AND(AM30=1,AN30=5),5,IF(AND(AM30=2,AN30=1),6,IF(AND(AM30=2,AN30=2),7,IF(AND(AM30=2,AN30=3),8,IF(AND(AM30=2,AN30=4),9,IF(AND(AM30=2,AN30=5),10,IF(AND(AM30=3,AN30=1),11,IF(AND(AM30=3,AN30=2),12,IF(AND(AM30=3,AN30=3),13,IF(AND(AM30=3,AN30=4),14,IF(AND(AM30=3,AN30=5),15,IF(AND(AM30=4,AN30=1),16,IF(AND(AM30=4,AN30=2),17,IF(AND(AM30=4,AN30=3),18,IF(AND(AM30=4,AN30=4),19,IF(AND(AM30=4,AN30=5),20,IF(AND(AM30=5,AN30=1),21,IF(AND(AM30=5,AN30=2),22,IF(AND(AM30=5,AN30=3),23,IF(AND(AM30=5,AN30=4),24,IF(AND(AM30=5,AN30=5),25,"")))))))))))))))))))))))))</f>
        <v/>
      </c>
      <c r="B30" s="293">
        <f>IF(A30="","",(COUNTIF($A$10:A30,A30))/100)</f>
        <v/>
      </c>
      <c r="C30" s="293">
        <f>IFERROR(A30+B30,"")</f>
        <v/>
      </c>
      <c r="D30" s="489" t="n">
        <v>12</v>
      </c>
      <c r="E30" s="502" t="n"/>
      <c r="F30" s="502" t="n"/>
      <c r="G30" s="502" t="n"/>
      <c r="H30" s="489" t="n"/>
      <c r="I30" s="489" t="n"/>
      <c r="J30" s="489">
        <f>IF(OR(H30="",I30=""),"",H30*I30)</f>
        <v/>
      </c>
      <c r="K30" s="301">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502" t="n"/>
      <c r="M30" s="502" t="n"/>
      <c r="N30" s="502" t="n"/>
      <c r="O30" s="502" t="n"/>
      <c r="P30" s="502" t="n"/>
      <c r="Q30" s="502" t="n"/>
      <c r="R30" s="502" t="n"/>
      <c r="S30" s="502" t="n"/>
      <c r="T30" s="502">
        <f>IFERROR(SUM(O30:S30),"")</f>
        <v/>
      </c>
      <c r="U30" s="502" t="n"/>
      <c r="V30" s="502" t="n"/>
      <c r="W30" s="502" t="n"/>
      <c r="X30" s="502" t="n"/>
      <c r="Y30" s="502" t="n"/>
      <c r="Z30" s="502" t="n"/>
      <c r="AA30" s="502" t="n"/>
      <c r="AB30" s="502" t="n"/>
      <c r="AC30" s="502" t="n"/>
      <c r="AD30" s="502" t="n"/>
      <c r="AE30" s="502" t="n"/>
      <c r="AF30" s="502" t="n"/>
      <c r="AG30" s="502" t="n"/>
      <c r="AH30" s="502" t="n"/>
      <c r="AI30" s="502" t="n"/>
      <c r="AJ30" s="502" t="n"/>
      <c r="AK30" s="502" t="n"/>
      <c r="AL30" s="502" t="n"/>
      <c r="AM30" s="489">
        <f>IF(J30="","",IF(OR(N30="",N30="IMPACTO"),H30,IF(T30&lt;=50,H30,IF(AND(T30&lt;=75,H30&lt;5),H30+1,IF(AND(T30&lt;=75,H30=5),H30,IF(AND(T30&lt;=100,H30&lt;4),H30+2,IF(AND(T30&lt;=100,H30=4),H30+1,IF(AND(T30&lt;=100,H30=5),H30,""))))))))</f>
        <v/>
      </c>
      <c r="AN30" s="489">
        <f>IF(J30="","",IF(OR(N30="",N30="PROBABILIDAD"),I30,IF(T30&lt;=50,I30,IF(AND(T30&lt;=75,I30&lt;5),I30+1,IF(AND(T30&lt;=75,I30=5),I30,IF(AND(T30&lt;=100,I30&lt;4),I30+2,IF(AND(T30&lt;=100,I30=4),I30+1,IF(AND(T30&lt;=100,I30=5),I30,""))))))))</f>
        <v/>
      </c>
      <c r="AO30" s="489">
        <f>IF(OR(AM30="",AN30=""),"",AM30*AN30)</f>
        <v/>
      </c>
      <c r="AP30" s="301">
        <f>IF(AO30="","",IF(AND(AM30=1,AN30=1),"BAJO",IF(AND(AM30=1,AN30=2),"MODERADO",IF(AND(AM30=1,AN30=3),"MODERADO",IF(AND(AM30=1,AN30=4),"MODERADO",IF(AND(AM30=1,AN30=5),"MODERADO",IF(AND(AM30=2,AN30=1),"BAJO",IF(AND(AM30=2,AN30=2),"MODERADO",IF(AND(AM30=2,AN30=3),"MODERADO",IF(AND(AM30=2,AN30=4),"FAVORABLE",IF(AND(AM30=2,AN30=5),"FAVORABLE",IF(AND(AM30=3,AN30=1),"BAJO",IF(AND(AM30=3,AN30=2),"MODERADO",IF(AND(AM30=3,AN30=3),"FAVORABLE",IF(AND(AM30=3,AN30=4),"FAVORABLE",IF(AND(AM30=3,AN30=5),"FAVORABLE",IF(AND(AM30=4,AN30=1),"BAJO",IF(AND(AM30=4,AN30=2),"MODERADO",IF(AND(AM30=4,AN30=3),"FAVORABLE",IF(AND(AM30=4,AN30=4),"FAVORABLE",IF(AND(AM30=4,AN30=5),"ALTO",IF(AND(AM30=5,AN30=1),"BAJO",IF(AND(AM30=5,AN30=2),"MODERADO",IF(AND(AM30=5,AN30=3),"FAVORABLE",IF(AND(AM30=5,AN30=4),"ALTO",IF(AND(AM30=5,AN30=5),"ALTO",""))))))))))))))))))))))))))</f>
        <v/>
      </c>
      <c r="AQ30" s="298" t="n"/>
      <c r="AR30" s="299" t="n"/>
      <c r="AS30" s="298" t="n"/>
      <c r="AT30" s="299" t="n"/>
      <c r="AU30" s="298" t="n"/>
      <c r="AV30" s="299" t="n"/>
      <c r="AW30" s="298" t="n"/>
      <c r="AX30" s="299" t="n"/>
      <c r="AY30" s="298" t="n"/>
      <c r="AZ30" s="299" t="n"/>
      <c r="BA30" s="298" t="n"/>
      <c r="BB30" s="303" t="n"/>
      <c r="BC30" s="621" t="n"/>
      <c r="BD30" s="621" t="n"/>
      <c r="BE30" s="621" t="n"/>
      <c r="BF30" s="621" t="n"/>
    </row>
    <row r="31">
      <c r="A31" s="293">
        <f>IF(AND(AM31=1,AN31=1),1,IF(AND(AM31=1,AN31=2),2,IF(AND(AM31=1,AN31=3),3,IF(AND(AM31=1,AN31=4),4,IF(AND(AM31=1,AN31=5),5,IF(AND(AM31=2,AN31=1),6,IF(AND(AM31=2,AN31=2),7,IF(AND(AM31=2,AN31=3),8,IF(AND(AM31=2,AN31=4),9,IF(AND(AM31=2,AN31=5),10,IF(AND(AM31=3,AN31=1),11,IF(AND(AM31=3,AN31=2),12,IF(AND(AM31=3,AN31=3),13,IF(AND(AM31=3,AN31=4),14,IF(AND(AM31=3,AN31=5),15,IF(AND(AM31=4,AN31=1),16,IF(AND(AM31=4,AN31=2),17,IF(AND(AM31=4,AN31=3),18,IF(AND(AM31=4,AN31=4),19,IF(AND(AM31=4,AN31=5),20,IF(AND(AM31=5,AN31=1),21,IF(AND(AM31=5,AN31=2),22,IF(AND(AM31=5,AN31=3),23,IF(AND(AM31=5,AN31=4),24,IF(AND(AM31=5,AN31=5),25,"")))))))))))))))))))))))))</f>
        <v/>
      </c>
      <c r="B31" s="293">
        <f>IF(A31="","",(COUNTIF($A$10:A31,A31))/100)</f>
        <v/>
      </c>
      <c r="C31" s="293">
        <f>IFERROR(A31+B31,"")</f>
        <v/>
      </c>
      <c r="D31" s="489" t="n">
        <v>13</v>
      </c>
      <c r="E31" s="502" t="n"/>
      <c r="F31" s="502" t="n"/>
      <c r="G31" s="502" t="n"/>
      <c r="H31" s="489" t="n"/>
      <c r="I31" s="489" t="n"/>
      <c r="J31" s="489">
        <f>IF(OR(H31="",I31=""),"",H31*I31)</f>
        <v/>
      </c>
      <c r="K31" s="301">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502" t="n"/>
      <c r="M31" s="502" t="n"/>
      <c r="N31" s="502" t="n"/>
      <c r="O31" s="502" t="n"/>
      <c r="P31" s="502" t="n"/>
      <c r="Q31" s="502" t="n"/>
      <c r="R31" s="502" t="n"/>
      <c r="S31" s="502" t="n"/>
      <c r="T31" s="502">
        <f>IFERROR(SUM(O31:S31),"")</f>
        <v/>
      </c>
      <c r="U31" s="502" t="n"/>
      <c r="V31" s="502" t="n"/>
      <c r="W31" s="502" t="n"/>
      <c r="X31" s="502" t="n"/>
      <c r="Y31" s="502" t="n"/>
      <c r="Z31" s="502" t="n"/>
      <c r="AA31" s="502" t="n"/>
      <c r="AB31" s="502" t="n"/>
      <c r="AC31" s="502" t="n"/>
      <c r="AD31" s="502" t="n"/>
      <c r="AE31" s="502" t="n"/>
      <c r="AF31" s="502" t="n"/>
      <c r="AG31" s="502" t="n"/>
      <c r="AH31" s="502" t="n"/>
      <c r="AI31" s="502" t="n"/>
      <c r="AJ31" s="502" t="n"/>
      <c r="AK31" s="502" t="n"/>
      <c r="AL31" s="502" t="n"/>
      <c r="AM31" s="489">
        <f>IF(J31="","",IF(OR(N31="",N31="IMPACTO"),H31,IF(T31&lt;=50,H31,IF(AND(T31&lt;=75,H31&lt;5),H31+1,IF(AND(T31&lt;=75,H31=5),H31,IF(AND(T31&lt;=100,H31&lt;4),H31+2,IF(AND(T31&lt;=100,H31=4),H31+1,IF(AND(T31&lt;=100,H31=5),H31,""))))))))</f>
        <v/>
      </c>
      <c r="AN31" s="489">
        <f>IF(J31="","",IF(OR(N31="",N31="PROBABILIDAD"),I31,IF(T31&lt;=50,I31,IF(AND(T31&lt;=75,I31&lt;5),I31+1,IF(AND(T31&lt;=75,I31=5),I31,IF(AND(T31&lt;=100,I31&lt;4),I31+2,IF(AND(T31&lt;=100,I31=4),I31+1,IF(AND(T31&lt;=100,I31=5),I31,""))))))))</f>
        <v/>
      </c>
      <c r="AO31" s="489">
        <f>IF(OR(AM31="",AN31=""),"",AM31*AN31)</f>
        <v/>
      </c>
      <c r="AP31" s="301">
        <f>IF(AO31="","",IF(AND(AM31=1,AN31=1),"BAJO",IF(AND(AM31=1,AN31=2),"MODERADO",IF(AND(AM31=1,AN31=3),"MODERADO",IF(AND(AM31=1,AN31=4),"MODERADO",IF(AND(AM31=1,AN31=5),"MODERADO",IF(AND(AM31=2,AN31=1),"BAJO",IF(AND(AM31=2,AN31=2),"MODERADO",IF(AND(AM31=2,AN31=3),"MODERADO",IF(AND(AM31=2,AN31=4),"FAVORABLE",IF(AND(AM31=2,AN31=5),"FAVORABLE",IF(AND(AM31=3,AN31=1),"BAJO",IF(AND(AM31=3,AN31=2),"MODERADO",IF(AND(AM31=3,AN31=3),"FAVORABLE",IF(AND(AM31=3,AN31=4),"FAVORABLE",IF(AND(AM31=3,AN31=5),"FAVORABLE",IF(AND(AM31=4,AN31=1),"BAJO",IF(AND(AM31=4,AN31=2),"MODERADO",IF(AND(AM31=4,AN31=3),"FAVORABLE",IF(AND(AM31=4,AN31=4),"FAVORABLE",IF(AND(AM31=4,AN31=5),"ALTO",IF(AND(AM31=5,AN31=1),"BAJO",IF(AND(AM31=5,AN31=2),"MODERADO",IF(AND(AM31=5,AN31=3),"FAVORABLE",IF(AND(AM31=5,AN31=4),"ALTO",IF(AND(AM31=5,AN31=5),"ALTO",""))))))))))))))))))))))))))</f>
        <v/>
      </c>
      <c r="AQ31" s="298" t="n"/>
      <c r="AR31" s="299" t="n"/>
      <c r="AS31" s="298" t="n"/>
      <c r="AT31" s="299" t="n"/>
      <c r="AU31" s="298" t="n"/>
      <c r="AV31" s="299" t="n"/>
      <c r="AW31" s="298" t="n"/>
      <c r="AX31" s="299" t="n"/>
      <c r="AY31" s="298" t="n"/>
      <c r="AZ31" s="299" t="n"/>
      <c r="BA31" s="298" t="n"/>
      <c r="BB31" s="303" t="n"/>
      <c r="BC31" s="621" t="n"/>
      <c r="BD31" s="621" t="n"/>
      <c r="BE31" s="621" t="n"/>
      <c r="BF31" s="621" t="n"/>
    </row>
    <row r="32" ht="60" customHeight="1">
      <c r="D32" s="592" t="n"/>
      <c r="E32" s="753" t="n"/>
      <c r="F32" s="753" t="n"/>
      <c r="G32" s="753" t="n"/>
      <c r="H32" s="753" t="n"/>
      <c r="I32" s="753" t="n"/>
      <c r="J32" s="753" t="n"/>
      <c r="K32" s="753" t="n"/>
      <c r="L32" s="753" t="n"/>
      <c r="M32" s="753" t="n"/>
      <c r="N32" s="753" t="n"/>
      <c r="O32" s="753" t="n"/>
      <c r="P32" s="753" t="n"/>
      <c r="Q32" s="753" t="n"/>
      <c r="R32" s="753" t="n"/>
      <c r="S32" s="753" t="n"/>
      <c r="T32" s="305" t="n"/>
      <c r="U32" s="305" t="n"/>
      <c r="V32" s="305" t="n"/>
      <c r="W32" s="305" t="n"/>
      <c r="X32" s="305" t="n"/>
      <c r="Y32" s="305" t="n"/>
      <c r="Z32" s="305" t="n"/>
      <c r="AA32" s="305" t="n"/>
      <c r="AB32" s="305" t="n"/>
      <c r="AC32" s="305" t="n"/>
      <c r="AD32" s="305" t="n"/>
      <c r="AE32" s="305" t="n"/>
      <c r="AF32" s="305" t="n"/>
      <c r="AG32" s="305" t="n"/>
      <c r="AH32" s="305" t="n"/>
      <c r="AI32" s="305" t="n"/>
      <c r="AJ32" s="305" t="n"/>
      <c r="AK32" s="305" t="n"/>
      <c r="AL32" s="305" t="n"/>
      <c r="AM32" s="305" t="n"/>
      <c r="AN32" s="305" t="n"/>
      <c r="AO32" s="305" t="n"/>
      <c r="AP32" s="305" t="n"/>
      <c r="AQ32" s="305" t="n"/>
      <c r="AR32" s="305" t="n"/>
      <c r="AS32" s="305" t="n"/>
      <c r="AT32" s="305" t="n"/>
      <c r="AU32" s="305" t="n"/>
      <c r="AV32" s="305" t="n"/>
      <c r="AW32" s="305" t="n"/>
      <c r="AX32" s="305" t="n"/>
      <c r="AY32" s="305" t="n"/>
      <c r="AZ32" s="305" t="n"/>
      <c r="BA32" s="305" t="n"/>
      <c r="BB32" s="305" t="n"/>
      <c r="BC32" s="8" t="n"/>
      <c r="BD32" s="8" t="n"/>
      <c r="BE32" s="8" t="n"/>
      <c r="BF32" s="8" t="n"/>
    </row>
    <row r="33" ht="60" customHeight="1">
      <c r="D33" s="155" t="n"/>
      <c r="E33" s="594" t="inlineStr">
        <is>
          <t>Diagonal 18 No. 20-29 Fusagasugá – Cundinamarca
Teléfono (601) 8281483 Línea Gratuita 018000180414
www.ucundinamarca.edu.co   E-mail: info@ucundinamarca.edu.co
NIT: 890.680.062-2</t>
        </is>
      </c>
      <c r="U33" s="8" t="n"/>
      <c r="V33" s="8" t="n"/>
      <c r="W33" s="8" t="n"/>
      <c r="X33" s="8" t="n"/>
      <c r="Y33" s="8" t="n"/>
      <c r="Z33" s="8" t="n"/>
      <c r="AA33" s="8" t="n"/>
      <c r="AB33" s="8" t="n"/>
      <c r="AC33" s="8" t="n"/>
      <c r="AD33" s="8" t="n"/>
      <c r="AE33" s="8" t="n"/>
      <c r="AF33" s="8" t="n"/>
      <c r="AG33" s="8" t="n"/>
      <c r="AH33" s="8" t="n"/>
      <c r="AI33" s="8" t="n"/>
      <c r="AJ33" s="8" t="n"/>
      <c r="AK33" s="8" t="n"/>
      <c r="AL33" s="8" t="n"/>
      <c r="AM33" s="8" t="n"/>
      <c r="AN33" s="8" t="n"/>
      <c r="AO33" s="8" t="n"/>
      <c r="AP33" s="8" t="n"/>
      <c r="AQ33" s="8" t="n"/>
      <c r="AR33" s="8" t="n"/>
      <c r="AS33" s="8" t="n"/>
      <c r="AT33" s="8" t="n"/>
      <c r="AU33" s="8" t="n"/>
      <c r="AV33" s="8" t="n"/>
      <c r="AW33" s="8" t="n"/>
      <c r="AX33" s="8" t="n"/>
      <c r="AY33" s="8" t="n"/>
      <c r="AZ33" s="8" t="n"/>
      <c r="BA33" s="8" t="n"/>
      <c r="BB33" s="8" t="n"/>
      <c r="BC33" s="8" t="n"/>
      <c r="BD33" s="8" t="n"/>
      <c r="BE33" s="8" t="n"/>
      <c r="BF33" s="8" t="n"/>
    </row>
    <row r="34">
      <c r="D34" s="8" t="n"/>
      <c r="E34" s="155" t="n"/>
      <c r="F34" s="156" t="n"/>
      <c r="G34" s="157" t="n"/>
      <c r="H34" s="155" t="n"/>
      <c r="I34" s="154" t="n"/>
      <c r="J34" s="154" t="n"/>
      <c r="K34" s="154" t="n"/>
      <c r="L34" s="154" t="n"/>
      <c r="M34" s="154" t="n"/>
      <c r="N34" s="154" t="n"/>
      <c r="O34" s="154" t="n"/>
      <c r="P34" s="154" t="n"/>
      <c r="Q34" s="154" t="n"/>
      <c r="R34" s="154" t="n"/>
      <c r="S34" s="154" t="n"/>
      <c r="T34" s="154" t="n"/>
      <c r="U34" s="8" t="n"/>
      <c r="V34" s="8" t="n"/>
      <c r="W34" s="8" t="n"/>
      <c r="X34" s="8" t="n"/>
      <c r="Y34" s="8" t="n"/>
      <c r="Z34" s="8" t="n"/>
      <c r="AA34" s="8" t="n"/>
      <c r="AB34" s="8" t="n"/>
      <c r="AC34" s="8" t="n"/>
      <c r="AD34" s="8" t="n"/>
      <c r="AE34" s="8" t="n"/>
      <c r="AF34" s="8" t="n"/>
      <c r="AG34" s="8" t="n"/>
      <c r="AH34" s="8" t="n"/>
      <c r="AI34" s="8" t="n"/>
      <c r="AJ34" s="8" t="n"/>
      <c r="AK34" s="8" t="n"/>
      <c r="AL34" s="8" t="n"/>
      <c r="AM34" s="8" t="n"/>
      <c r="AN34" s="8" t="n"/>
      <c r="AO34" s="8" t="n"/>
      <c r="AP34" s="8" t="n"/>
      <c r="AQ34" s="8" t="n"/>
      <c r="AR34" s="8" t="n"/>
      <c r="AS34" s="8" t="n"/>
      <c r="AT34" s="8" t="n"/>
      <c r="AU34" s="8" t="n"/>
      <c r="AV34" s="8" t="n"/>
      <c r="AW34" s="8" t="n"/>
      <c r="AX34" s="8" t="n"/>
      <c r="AY34" s="8" t="n"/>
      <c r="AZ34" s="8" t="n"/>
      <c r="BA34" s="8" t="n"/>
      <c r="BB34" s="8" t="n"/>
      <c r="BC34" s="8" t="n"/>
      <c r="BD34" s="8" t="n"/>
      <c r="BE34" s="8" t="n"/>
      <c r="BF34" s="8" t="n"/>
    </row>
    <row r="35" ht="25.5" customHeight="1">
      <c r="D35" s="8" t="n"/>
      <c r="E35" s="155" t="n"/>
      <c r="F35" s="156" t="n"/>
      <c r="G35" s="354" t="n"/>
      <c r="U35" s="8" t="n"/>
      <c r="V35" s="8" t="n"/>
      <c r="W35" s="8" t="n"/>
      <c r="X35" s="8" t="n"/>
      <c r="Y35" s="8" t="n"/>
      <c r="Z35" s="8" t="n"/>
      <c r="AA35" s="8" t="n"/>
      <c r="AB35" s="8" t="n"/>
      <c r="AC35" s="8" t="n"/>
      <c r="AD35" s="8" t="n"/>
      <c r="AE35" s="8" t="n"/>
      <c r="AF35" s="8" t="n"/>
      <c r="AG35" s="8" t="n"/>
      <c r="AH35" s="8" t="n"/>
      <c r="AI35" s="8" t="n"/>
      <c r="AJ35" s="8" t="n"/>
      <c r="AK35" s="8" t="n"/>
      <c r="AL35" s="8" t="n"/>
      <c r="AM35" s="8" t="n"/>
      <c r="AN35" s="8" t="n"/>
      <c r="AO35" s="8" t="n"/>
      <c r="AP35" s="8" t="n"/>
      <c r="AQ35" s="8" t="n"/>
      <c r="AR35" s="8" t="n"/>
      <c r="AS35" s="8" t="n"/>
      <c r="AT35" s="8" t="n"/>
      <c r="AU35" s="8" t="n"/>
      <c r="AV35" s="8" t="n"/>
      <c r="AW35" s="8" t="n"/>
      <c r="AX35" s="8" t="n"/>
      <c r="AY35" s="8" t="n"/>
      <c r="AZ35" s="8" t="n"/>
      <c r="BA35" s="8" t="n"/>
      <c r="BB35" s="8" t="n"/>
      <c r="BC35" s="8" t="n"/>
      <c r="BD35" s="8" t="n"/>
      <c r="BE35" s="8" t="n"/>
      <c r="BF35" s="8" t="n"/>
    </row>
    <row r="36" ht="25.5" customHeight="1">
      <c r="D36" s="8" t="n"/>
      <c r="E36" s="154" t="n"/>
      <c r="F36" s="154" t="n"/>
      <c r="G36" s="154" t="n"/>
      <c r="H36" s="154" t="n"/>
      <c r="I36" s="154" t="n"/>
      <c r="J36" s="154" t="n"/>
      <c r="K36" s="154" t="n"/>
      <c r="L36" s="154" t="n"/>
      <c r="M36" s="154" t="n"/>
      <c r="N36" s="154" t="n"/>
      <c r="O36" s="154" t="n"/>
      <c r="P36" s="154" t="n"/>
      <c r="Q36" s="154" t="n"/>
      <c r="R36" s="154" t="n"/>
      <c r="S36" s="154" t="n"/>
      <c r="T36" s="154" t="n"/>
      <c r="U36" s="8" t="n"/>
      <c r="V36" s="8" t="n"/>
      <c r="W36" s="8" t="n"/>
      <c r="X36" s="8" t="n"/>
      <c r="Y36" s="8" t="n"/>
      <c r="Z36" s="8" t="n"/>
      <c r="AA36" s="8" t="n"/>
      <c r="AB36" s="8" t="n"/>
      <c r="AC36" s="8" t="n"/>
      <c r="AD36" s="8" t="n"/>
      <c r="AE36" s="8" t="n"/>
      <c r="AF36" s="8" t="n"/>
      <c r="AG36" s="8" t="n"/>
      <c r="AH36" s="8" t="n"/>
      <c r="AI36" s="8" t="n"/>
      <c r="AJ36" s="8" t="n"/>
      <c r="AK36" s="8" t="n"/>
      <c r="AL36" s="8" t="n"/>
      <c r="AM36" s="8" t="n"/>
      <c r="AN36" s="8" t="n"/>
      <c r="AO36" s="593" t="inlineStr">
        <is>
          <t>Documento controlado por el Sistema de Gestión de la Calidad
Asegúrese que corresponde a la última versión consultando el Portal Institucional</t>
        </is>
      </c>
      <c r="BC36" s="593" t="n"/>
      <c r="BD36" s="593" t="n"/>
      <c r="BE36" s="593" t="n"/>
      <c r="BF36" s="593" t="n"/>
    </row>
    <row r="37">
      <c r="D37" s="8" t="n"/>
      <c r="E37" s="8" t="n"/>
      <c r="F37" s="8" t="n"/>
      <c r="G37" s="8" t="n"/>
      <c r="H37" s="8" t="n"/>
      <c r="I37" s="8" t="n"/>
      <c r="J37" s="8" t="n"/>
      <c r="K37" s="8" t="n"/>
      <c r="L37" s="8" t="n"/>
      <c r="M37" s="8" t="n"/>
      <c r="N37" s="8" t="n"/>
      <c r="O37" s="8" t="n"/>
      <c r="P37" s="8" t="n"/>
      <c r="Q37" s="8" t="n"/>
      <c r="R37" s="8" t="n"/>
      <c r="S37" s="8" t="n"/>
      <c r="T37" s="8" t="n"/>
      <c r="U37" s="8" t="n"/>
      <c r="V37" s="8" t="n"/>
      <c r="W37" s="8" t="n"/>
      <c r="X37" s="8" t="n"/>
      <c r="Y37" s="8" t="n"/>
      <c r="Z37" s="8" t="n"/>
      <c r="AA37" s="8" t="n"/>
      <c r="AB37" s="8" t="n"/>
      <c r="AC37" s="8" t="n"/>
      <c r="AD37" s="8" t="n"/>
      <c r="AE37" s="8" t="n"/>
      <c r="AF37" s="8" t="n"/>
      <c r="AG37" s="8" t="n"/>
      <c r="AH37" s="8" t="n"/>
      <c r="AI37" s="8" t="n"/>
      <c r="AJ37" s="8" t="n"/>
      <c r="AK37" s="8" t="n"/>
      <c r="AL37" s="8" t="n"/>
      <c r="AM37" s="8" t="n"/>
      <c r="AN37" s="8" t="n"/>
      <c r="AO37" s="8" t="n"/>
      <c r="AP37" s="8" t="n"/>
      <c r="AQ37" s="8" t="n"/>
      <c r="AR37" s="8" t="n"/>
      <c r="AS37" s="8" t="n"/>
      <c r="AT37" s="8" t="n"/>
      <c r="AU37" s="8" t="n"/>
      <c r="AV37" s="8" t="n"/>
      <c r="AW37" s="8" t="n"/>
      <c r="AX37" s="8" t="n"/>
      <c r="AY37" s="8" t="n"/>
      <c r="AZ37" s="8" t="n"/>
      <c r="BA37" s="8" t="n"/>
      <c r="BB37" s="8" t="n"/>
      <c r="BC37" s="8" t="n"/>
      <c r="BD37" s="8" t="n"/>
      <c r="BE37" s="8" t="n"/>
      <c r="BF37" s="8" t="n"/>
    </row>
    <row r="38">
      <c r="D38" s="8" t="n"/>
      <c r="E38" s="8" t="n"/>
      <c r="F38" s="8" t="n"/>
      <c r="G38" s="8" t="n"/>
      <c r="H38" s="8" t="n"/>
      <c r="I38" s="8" t="n"/>
      <c r="J38" s="8" t="n"/>
      <c r="K38" s="8" t="n"/>
      <c r="L38" s="8" t="n"/>
      <c r="M38" s="8" t="n"/>
      <c r="N38" s="8" t="n"/>
      <c r="O38" s="8" t="n"/>
      <c r="P38" s="8" t="n"/>
      <c r="Q38" s="8" t="n"/>
      <c r="R38" s="8" t="n"/>
      <c r="S38" s="8" t="n"/>
      <c r="T38" s="8" t="n"/>
      <c r="U38" s="8" t="n"/>
      <c r="V38" s="8" t="n"/>
      <c r="W38" s="8" t="n"/>
      <c r="X38" s="8" t="n"/>
      <c r="Y38" s="8" t="n"/>
      <c r="Z38" s="8" t="n"/>
      <c r="AA38" s="8" t="n"/>
      <c r="AB38" s="8" t="n"/>
      <c r="AC38" s="8" t="n"/>
      <c r="AD38" s="8" t="n"/>
      <c r="AE38" s="8" t="n"/>
      <c r="AF38" s="8" t="n"/>
      <c r="AG38" s="8" t="n"/>
      <c r="AH38" s="8" t="n"/>
      <c r="AI38" s="8" t="n"/>
      <c r="AJ38" s="8" t="n"/>
      <c r="AK38" s="8" t="n"/>
      <c r="AL38" s="8" t="n"/>
      <c r="AM38" s="8" t="n"/>
      <c r="AN38" s="8" t="n"/>
      <c r="AO38" s="8" t="n"/>
      <c r="AP38" s="8" t="n"/>
      <c r="AQ38" s="8" t="n"/>
      <c r="AR38" s="8" t="n"/>
      <c r="AS38" s="8" t="n"/>
      <c r="AT38" s="8" t="n"/>
      <c r="AU38" s="8" t="n"/>
      <c r="AV38" s="8" t="n"/>
      <c r="AW38" s="8" t="n"/>
      <c r="AX38" s="8" t="n"/>
      <c r="AY38" s="8" t="n"/>
      <c r="AZ38" s="8" t="n"/>
      <c r="BA38" s="8" t="n"/>
      <c r="BB38" s="8" t="n"/>
      <c r="BC38" s="8" t="n"/>
      <c r="BD38" s="8" t="n"/>
      <c r="BE38" s="8" t="n"/>
      <c r="BF38" s="8" t="n"/>
    </row>
    <row r="39">
      <c r="D39" s="8" t="n"/>
      <c r="E39" s="8" t="n"/>
      <c r="F39" s="8" t="n"/>
      <c r="G39" s="8" t="n"/>
      <c r="H39" s="8" t="n"/>
      <c r="I39" s="8" t="n"/>
      <c r="J39" s="8" t="n"/>
      <c r="K39" s="8" t="n"/>
      <c r="L39" s="8" t="n"/>
      <c r="M39" s="8" t="n"/>
      <c r="N39" s="8" t="n"/>
      <c r="O39" s="8" t="n"/>
      <c r="P39" s="8" t="n"/>
      <c r="Q39" s="8" t="n"/>
      <c r="R39" s="8" t="n"/>
      <c r="S39" s="8" t="n"/>
      <c r="T39" s="8" t="n"/>
      <c r="U39" s="8" t="n"/>
      <c r="V39" s="8" t="n"/>
      <c r="W39" s="8" t="n"/>
      <c r="X39" s="8" t="n"/>
      <c r="Y39" s="8" t="n"/>
      <c r="Z39" s="8" t="n"/>
      <c r="AA39" s="8" t="n"/>
      <c r="AB39" s="8" t="n"/>
      <c r="AC39" s="8" t="n"/>
      <c r="AD39" s="8" t="n"/>
      <c r="AE39" s="8" t="n"/>
      <c r="AF39" s="8" t="n"/>
      <c r="AG39" s="8" t="n"/>
      <c r="AH39" s="8" t="n"/>
      <c r="AI39" s="8" t="n"/>
      <c r="AJ39" s="8" t="n"/>
      <c r="AK39" s="8" t="n"/>
      <c r="AL39" s="8" t="n"/>
      <c r="AM39" s="8" t="n"/>
      <c r="AN39" s="8" t="n"/>
      <c r="AO39" s="8" t="n"/>
      <c r="AP39" s="8" t="n"/>
      <c r="AQ39" s="8" t="n"/>
      <c r="AR39" s="8" t="n"/>
      <c r="AS39" s="8" t="n"/>
      <c r="AT39" s="8" t="n"/>
      <c r="AU39" s="8" t="n"/>
      <c r="AV39" s="8" t="n"/>
      <c r="AW39" s="8" t="n"/>
      <c r="AX39" s="8" t="n"/>
      <c r="AY39" s="8" t="n"/>
      <c r="AZ39" s="8" t="n"/>
      <c r="BA39" s="8" t="n"/>
      <c r="BB39" s="8" t="n"/>
      <c r="BC39" s="8" t="n"/>
      <c r="BD39" s="8" t="n"/>
      <c r="BE39" s="8" t="n"/>
      <c r="BF39" s="8" t="n"/>
    </row>
    <row r="40">
      <c r="D40" s="306" t="n"/>
      <c r="E40" s="306" t="n"/>
      <c r="F40" s="306" t="n"/>
      <c r="G40" s="306" t="n"/>
      <c r="H40" s="306" t="n"/>
      <c r="I40" s="306" t="n"/>
      <c r="J40" s="306" t="n"/>
      <c r="K40" s="306" t="n"/>
      <c r="L40" s="306" t="n"/>
      <c r="M40" s="306" t="n"/>
      <c r="N40" s="306" t="n"/>
      <c r="O40" s="306" t="n"/>
      <c r="P40" s="306" t="n"/>
      <c r="R40" s="306" t="n"/>
      <c r="S40" s="306" t="n"/>
      <c r="T40" s="306" t="n"/>
      <c r="U40" s="306" t="n"/>
      <c r="V40" s="306" t="n"/>
      <c r="W40" s="306" t="n"/>
      <c r="X40" s="306" t="n"/>
      <c r="Y40" s="306" t="n"/>
      <c r="Z40" s="306" t="n"/>
      <c r="AA40" s="306" t="n"/>
      <c r="AB40" s="306" t="n"/>
      <c r="AC40" s="306" t="n"/>
      <c r="AD40" s="306" t="n"/>
      <c r="AE40" s="306" t="n"/>
      <c r="AF40" s="306" t="n"/>
      <c r="AG40" s="306" t="n"/>
      <c r="AH40" s="306" t="n"/>
      <c r="AI40" s="306" t="n"/>
      <c r="AJ40" s="306" t="n"/>
      <c r="AK40" s="306" t="n"/>
      <c r="AL40" s="306" t="n"/>
      <c r="AM40" s="306" t="n"/>
      <c r="AN40" s="306" t="n"/>
      <c r="AO40" s="306" t="n"/>
      <c r="AP40" s="306" t="n"/>
      <c r="AQ40" s="306" t="n"/>
      <c r="AR40" s="306" t="n"/>
      <c r="AS40" s="306" t="n"/>
      <c r="AT40" s="306" t="n"/>
      <c r="AU40" s="306" t="n"/>
      <c r="AV40" s="306" t="n"/>
      <c r="AW40" s="306" t="n"/>
      <c r="AX40" s="306" t="n"/>
      <c r="AY40" s="306" t="n"/>
      <c r="AZ40" s="306" t="n"/>
      <c r="BA40" s="306" t="n"/>
      <c r="BB40" s="306" t="n"/>
      <c r="BC40" s="306" t="n"/>
      <c r="BD40" s="306" t="n"/>
      <c r="BE40" s="306" t="n"/>
      <c r="BF40" s="306" t="n"/>
    </row>
    <row r="41">
      <c r="D41" s="306" t="n"/>
      <c r="E41" s="306" t="n"/>
      <c r="F41" s="306" t="n"/>
      <c r="G41" s="306" t="n"/>
      <c r="H41" s="306" t="n"/>
      <c r="I41" s="306" t="n"/>
      <c r="J41" s="306" t="n"/>
      <c r="K41" s="306" t="n"/>
      <c r="L41" s="306" t="n"/>
      <c r="M41" s="306" t="n"/>
      <c r="N41" s="306" t="n"/>
      <c r="O41" s="306" t="n"/>
      <c r="P41" s="306" t="n"/>
      <c r="R41" s="306" t="n"/>
      <c r="S41" s="306" t="n"/>
      <c r="T41" s="306" t="n"/>
      <c r="U41" s="306" t="n"/>
      <c r="V41" s="306" t="n"/>
      <c r="W41" s="306" t="n"/>
      <c r="X41" s="306" t="n"/>
      <c r="Y41" s="306" t="n"/>
      <c r="Z41" s="306" t="n"/>
      <c r="AA41" s="306" t="n"/>
      <c r="AB41" s="306" t="n"/>
      <c r="AC41" s="306" t="n"/>
      <c r="AD41" s="306" t="n"/>
      <c r="AE41" s="306" t="n"/>
      <c r="AF41" s="306" t="n"/>
      <c r="AG41" s="306" t="n"/>
      <c r="AH41" s="306" t="n"/>
      <c r="AI41" s="306" t="n"/>
      <c r="AJ41" s="306" t="n"/>
      <c r="AK41" s="306" t="n"/>
      <c r="AL41" s="306" t="n"/>
      <c r="AM41" s="306" t="n"/>
      <c r="AN41" s="306" t="n"/>
      <c r="AO41" s="306" t="n"/>
      <c r="AP41" s="306" t="n"/>
      <c r="AQ41" s="306" t="n"/>
      <c r="AR41" s="306" t="n"/>
      <c r="AS41" s="306" t="n"/>
      <c r="AT41" s="306" t="n"/>
      <c r="AU41" s="306" t="n"/>
      <c r="AV41" s="306" t="n"/>
      <c r="AW41" s="306" t="n"/>
      <c r="AX41" s="306" t="n"/>
      <c r="AY41" s="306" t="n"/>
      <c r="AZ41" s="306" t="n"/>
      <c r="BA41" s="306" t="n"/>
      <c r="BB41" s="306" t="n"/>
      <c r="BC41" s="306" t="n"/>
      <c r="BD41" s="306" t="n"/>
      <c r="BE41" s="306" t="n"/>
      <c r="BF41" s="306" t="n"/>
    </row>
    <row r="42">
      <c r="D42" s="306" t="n"/>
      <c r="E42" s="306" t="n"/>
      <c r="F42" s="306" t="n"/>
      <c r="G42" s="306" t="n"/>
      <c r="H42" s="306" t="n"/>
      <c r="I42" s="306" t="n"/>
      <c r="J42" s="306" t="n"/>
      <c r="K42" s="306" t="n"/>
      <c r="L42" s="306" t="n"/>
      <c r="M42" s="306" t="n"/>
      <c r="N42" s="306" t="n"/>
      <c r="O42" s="306" t="n"/>
      <c r="P42" s="306" t="n"/>
      <c r="R42" s="306" t="n"/>
      <c r="S42" s="306" t="n"/>
      <c r="T42" s="306" t="n"/>
      <c r="U42" s="306" t="n"/>
      <c r="V42" s="306" t="n"/>
      <c r="W42" s="306" t="n"/>
      <c r="X42" s="306" t="n"/>
      <c r="Y42" s="306" t="n"/>
      <c r="Z42" s="306" t="n"/>
      <c r="AA42" s="306" t="n"/>
      <c r="AB42" s="306" t="n"/>
      <c r="AC42" s="306" t="n"/>
      <c r="AD42" s="306" t="n"/>
      <c r="AE42" s="306" t="n"/>
      <c r="AF42" s="306" t="n"/>
      <c r="AG42" s="306" t="n"/>
      <c r="AH42" s="306" t="n"/>
      <c r="AI42" s="306" t="n"/>
      <c r="AJ42" s="306" t="n"/>
      <c r="AK42" s="306" t="n"/>
      <c r="AL42" s="306" t="n"/>
      <c r="AM42" s="306" t="n"/>
      <c r="AN42" s="306" t="n"/>
      <c r="AO42" s="306" t="n"/>
      <c r="AP42" s="306" t="n"/>
      <c r="AQ42" s="306" t="n"/>
      <c r="AR42" s="306" t="n"/>
      <c r="AS42" s="306" t="n"/>
      <c r="AT42" s="306" t="n"/>
      <c r="AU42" s="306" t="n"/>
      <c r="AV42" s="306" t="n"/>
      <c r="AW42" s="306" t="n"/>
      <c r="AX42" s="306" t="n"/>
      <c r="AY42" s="306" t="n"/>
      <c r="AZ42" s="306" t="n"/>
      <c r="BA42" s="306" t="n"/>
      <c r="BB42" s="306" t="n"/>
      <c r="BC42" s="306" t="n"/>
      <c r="BD42" s="306" t="n"/>
      <c r="BE42" s="306" t="n"/>
      <c r="BF42" s="306" t="n"/>
    </row>
  </sheetData>
  <sheetProtection selectLockedCells="0" selectUnlockedCells="0" algorithmName="SHA-512" sheet="1" objects="1" insertRows="1" insertHyperlinks="1" autoFilter="1" scenarios="1" formatColumns="1" deleteColumns="1" insertColumns="1" pivotTables="1" deleteRows="1" formatCells="1" saltValue="pSw658s8cJgkBAmS5+45qQ==" formatRows="1" sort="1" spinCount="100000" hashValue="w4QtSzyDZgEGbg4Qyk8bi8Od+/5WN1Q4rrQyYtsBJPz2nkjpNPWdvOso94JllsrRbQ27aP2LGmptS7a36CQa4w=="/>
  <mergeCells count="138">
    <mergeCell ref="AO36:BB36"/>
    <mergeCell ref="BF10:BF15"/>
    <mergeCell ref="D8:G8"/>
    <mergeCell ref="BF16:BF17"/>
    <mergeCell ref="I16:I17"/>
    <mergeCell ref="H10:H15"/>
    <mergeCell ref="J10:J15"/>
    <mergeCell ref="AN18:AN22"/>
    <mergeCell ref="BE16:BE17"/>
    <mergeCell ref="T10:T15"/>
    <mergeCell ref="AX18:AX22"/>
    <mergeCell ref="AZ18:AZ22"/>
    <mergeCell ref="BE1:BF1"/>
    <mergeCell ref="N20:N22"/>
    <mergeCell ref="D16:D17"/>
    <mergeCell ref="P20:P22"/>
    <mergeCell ref="F2:BD2"/>
    <mergeCell ref="AH10:AH15"/>
    <mergeCell ref="M10:M15"/>
    <mergeCell ref="AJ10:AJ15"/>
    <mergeCell ref="M20:M22"/>
    <mergeCell ref="AF18:AF22"/>
    <mergeCell ref="N8:AD8"/>
    <mergeCell ref="T20:T22"/>
    <mergeCell ref="BE2:BF2"/>
    <mergeCell ref="M18:M19"/>
    <mergeCell ref="AK10:AK15"/>
    <mergeCell ref="AM10:AM15"/>
    <mergeCell ref="AP16:AP17"/>
    <mergeCell ref="AE10:AE15"/>
    <mergeCell ref="F3:BD4"/>
    <mergeCell ref="AY10:AY15"/>
    <mergeCell ref="AK18:AK22"/>
    <mergeCell ref="G35:T35"/>
    <mergeCell ref="AY16:AY17"/>
    <mergeCell ref="T18:T19"/>
    <mergeCell ref="F1:BD1"/>
    <mergeCell ref="L16:L17"/>
    <mergeCell ref="N16:N17"/>
    <mergeCell ref="F16:F17"/>
    <mergeCell ref="BC10:BC15"/>
    <mergeCell ref="AO18:AO22"/>
    <mergeCell ref="BE10:BE15"/>
    <mergeCell ref="BE3:BF3"/>
    <mergeCell ref="O10:O15"/>
    <mergeCell ref="BA18:BA22"/>
    <mergeCell ref="BC18:BC22"/>
    <mergeCell ref="N18:N19"/>
    <mergeCell ref="D10:D15"/>
    <mergeCell ref="F10:F15"/>
    <mergeCell ref="AF16:AF17"/>
    <mergeCell ref="P10:P15"/>
    <mergeCell ref="R10:R15"/>
    <mergeCell ref="L18:L19"/>
    <mergeCell ref="D18:D22"/>
    <mergeCell ref="BE4:BF4"/>
    <mergeCell ref="AX16:AX17"/>
    <mergeCell ref="AF10:AF15"/>
    <mergeCell ref="AG16:AG17"/>
    <mergeCell ref="H18:H22"/>
    <mergeCell ref="AI16:AI17"/>
    <mergeCell ref="J18:J22"/>
    <mergeCell ref="AP10:AP15"/>
    <mergeCell ref="BB10:BB15"/>
    <mergeCell ref="BD10:BD15"/>
    <mergeCell ref="AP18:AP22"/>
    <mergeCell ref="BD16:BD17"/>
    <mergeCell ref="H8:M8"/>
    <mergeCell ref="AH18:AH22"/>
    <mergeCell ref="Q16:Q17"/>
    <mergeCell ref="BA16:BA17"/>
    <mergeCell ref="S16:S17"/>
    <mergeCell ref="BF18:BF22"/>
    <mergeCell ref="I10:I15"/>
    <mergeCell ref="K10:K15"/>
    <mergeCell ref="O18:O19"/>
    <mergeCell ref="G18:G22"/>
    <mergeCell ref="I18:I22"/>
    <mergeCell ref="AO16:AO17"/>
    <mergeCell ref="R16:R17"/>
    <mergeCell ref="AG10:AG15"/>
    <mergeCell ref="AI10:AI15"/>
    <mergeCell ref="AL16:AL17"/>
    <mergeCell ref="AN16:AN17"/>
    <mergeCell ref="AG18:AG22"/>
    <mergeCell ref="AI18:AI22"/>
    <mergeCell ref="AZ16:AZ17"/>
    <mergeCell ref="S20:S22"/>
    <mergeCell ref="AM8:AP8"/>
    <mergeCell ref="B1:B4"/>
    <mergeCell ref="BA10:BA15"/>
    <mergeCell ref="AM18:AM22"/>
    <mergeCell ref="E33:T33"/>
    <mergeCell ref="AY18:AY22"/>
    <mergeCell ref="H16:H17"/>
    <mergeCell ref="L10:L15"/>
    <mergeCell ref="P18:P19"/>
    <mergeCell ref="G16:G17"/>
    <mergeCell ref="N10:N15"/>
    <mergeCell ref="BB18:BB22"/>
    <mergeCell ref="D32:S32"/>
    <mergeCell ref="BD18:BD22"/>
    <mergeCell ref="AH16:AH17"/>
    <mergeCell ref="K16:K17"/>
    <mergeCell ref="R20:R22"/>
    <mergeCell ref="AE16:AE17"/>
    <mergeCell ref="F18:F22"/>
    <mergeCell ref="AL10:AL15"/>
    <mergeCell ref="AN10:AN15"/>
    <mergeCell ref="S18:S19"/>
    <mergeCell ref="AX10:AX15"/>
    <mergeCell ref="AJ18:AJ22"/>
    <mergeCell ref="AZ10:AZ15"/>
    <mergeCell ref="L20:L22"/>
    <mergeCell ref="AL18:AL22"/>
    <mergeCell ref="Q18:Q19"/>
    <mergeCell ref="O16:O17"/>
    <mergeCell ref="BC16:BC17"/>
    <mergeCell ref="M16:M17"/>
    <mergeCell ref="P16:P17"/>
    <mergeCell ref="G10:G15"/>
    <mergeCell ref="J16:J17"/>
    <mergeCell ref="K18:K22"/>
    <mergeCell ref="Q10:Q15"/>
    <mergeCell ref="S10:S15"/>
    <mergeCell ref="BE18:BE22"/>
    <mergeCell ref="AK16:AK17"/>
    <mergeCell ref="R18:R19"/>
    <mergeCell ref="AM16:AM17"/>
    <mergeCell ref="D1:E4"/>
    <mergeCell ref="AJ16:AJ17"/>
    <mergeCell ref="AO10:AO15"/>
    <mergeCell ref="AE18:AE22"/>
    <mergeCell ref="T16:T17"/>
    <mergeCell ref="O20:O22"/>
    <mergeCell ref="Q20:Q22"/>
    <mergeCell ref="BB16:BB17"/>
    <mergeCell ref="AQ8:BF8"/>
  </mergeCells>
  <conditionalFormatting sqref="L16 L23:L26">
    <cfRule type="cellIs" priority="68" operator="equal" dxfId="2">
      <formula>"BAJO"</formula>
    </cfRule>
    <cfRule type="cellIs" priority="69" operator="equal" dxfId="3">
      <formula>"MODERADO"</formula>
    </cfRule>
    <cfRule type="cellIs" priority="70" operator="equal" dxfId="1">
      <formula>"ALTO"</formula>
    </cfRule>
    <cfRule type="cellIs" priority="71" operator="equal" dxfId="0">
      <formula>"EXTREMO"</formula>
    </cfRule>
  </conditionalFormatting>
  <conditionalFormatting sqref="AP10 AP16 AP18 AP23:AP31">
    <cfRule type="cellIs" priority="60" operator="equal" dxfId="2">
      <formula>"BAJO"</formula>
    </cfRule>
    <cfRule type="cellIs" priority="61" operator="equal" dxfId="3">
      <formula>"MODERADO"</formula>
    </cfRule>
    <cfRule type="cellIs" priority="62" operator="equal" dxfId="1">
      <formula>"FAVORABLE"</formula>
    </cfRule>
    <cfRule type="cellIs" priority="63" operator="equal" dxfId="0" stopIfTrue="1">
      <formula>"ALTO"</formula>
    </cfRule>
  </conditionalFormatting>
  <conditionalFormatting sqref="K10 K16 K18:K19 K23:K31">
    <cfRule type="cellIs" priority="52" operator="equal" dxfId="2">
      <formula>"BAJO"</formula>
    </cfRule>
    <cfRule type="cellIs" priority="53" operator="equal" dxfId="3">
      <formula>"MODERADO"</formula>
    </cfRule>
    <cfRule type="cellIs" priority="54" operator="equal" dxfId="1">
      <formula>"FAVORABLE"</formula>
    </cfRule>
    <cfRule type="cellIs" priority="55" operator="equal" dxfId="0" stopIfTrue="1">
      <formula>"ALTO"</formula>
    </cfRule>
  </conditionalFormatting>
  <conditionalFormatting sqref="G25:G31">
    <cfRule type="cellIs" priority="44" operator="equal" dxfId="2">
      <formula>"BAJO"</formula>
    </cfRule>
    <cfRule type="cellIs" priority="45" operator="equal" dxfId="3">
      <formula>"MODERADO"</formula>
    </cfRule>
    <cfRule type="cellIs" priority="46" operator="equal" dxfId="1">
      <formula>"ALTO"</formula>
    </cfRule>
    <cfRule type="cellIs" priority="47" operator="equal" dxfId="0">
      <formula>"EXTREMO"</formula>
    </cfRule>
  </conditionalFormatting>
  <conditionalFormatting sqref="T10 T16 T18 T20 T23:Z31 U16:AD22 AC23:AL31 AE16 AE18:AL18 AG16">
    <cfRule type="cellIs" priority="39" operator="equal" dxfId="8">
      <formula>0</formula>
    </cfRule>
  </conditionalFormatting>
  <conditionalFormatting sqref="AM23:AN23">
    <cfRule type="cellIs" priority="30" operator="equal" dxfId="8">
      <formula>0</formula>
    </cfRule>
  </conditionalFormatting>
  <conditionalFormatting sqref="AA23:AB31">
    <cfRule type="cellIs" priority="29" operator="equal" dxfId="8">
      <formula>0</formula>
    </cfRule>
  </conditionalFormatting>
  <conditionalFormatting sqref="AC10:AE10 AC11:AD15">
    <cfRule type="cellIs" priority="28" operator="equal" dxfId="8">
      <formula>0</formula>
    </cfRule>
  </conditionalFormatting>
  <conditionalFormatting sqref="U10:Y15 AA10:AB15">
    <cfRule type="cellIs" priority="21" operator="equal" dxfId="8">
      <formula>0</formula>
    </cfRule>
  </conditionalFormatting>
  <conditionalFormatting sqref="Z10:Z15">
    <cfRule type="cellIs" priority="20" operator="equal" dxfId="8">
      <formula>0</formula>
    </cfRule>
  </conditionalFormatting>
  <conditionalFormatting sqref="L18 L20">
    <cfRule type="cellIs" priority="14" operator="equal" dxfId="2">
      <formula>"BAJO"</formula>
    </cfRule>
    <cfRule type="cellIs" priority="15" operator="equal" dxfId="3">
      <formula>"MODERADO"</formula>
    </cfRule>
    <cfRule type="cellIs" priority="16" operator="equal" dxfId="1">
      <formula>"ALTO"</formula>
    </cfRule>
    <cfRule type="cellIs" priority="17" operator="equal" dxfId="0">
      <formula>"EXTREMO"</formula>
    </cfRule>
  </conditionalFormatting>
  <conditionalFormatting sqref="AF10">
    <cfRule type="cellIs" priority="8" operator="equal" dxfId="8">
      <formula>0</formula>
    </cfRule>
  </conditionalFormatting>
  <conditionalFormatting sqref="AG10">
    <cfRule type="cellIs" priority="7" operator="equal" dxfId="8">
      <formula>0</formula>
    </cfRule>
  </conditionalFormatting>
  <conditionalFormatting sqref="AH10 AJ10:AL10">
    <cfRule type="cellIs" priority="3" operator="equal" dxfId="8">
      <formula>0</formula>
    </cfRule>
  </conditionalFormatting>
  <dataValidations count="3">
    <dataValidation sqref="J10:K10 J16:L16 J18:K19 J23:K31 L18 L20 L23:L26 AN10 AN16 AN18 AN23:AN31 AO10 AO16 AO18 AO23:AO31 AP10 AP16 AP18 AP23:AP31"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43:O1048576" showDropDown="0" showInputMessage="0" showErrorMessage="0" allowBlank="1"/>
    <dataValidation sqref="AM10 AM16 AM18 AM23:AM31" showDropDown="0" showInputMessage="0" showErrorMessage="0" allowBlank="1" errorStyle="warning"/>
  </dataValidations>
  <hyperlinks>
    <hyperlink ref="E5" location="'IDENTIFICACIÓN DOFA'!A1" display="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13.xml><?xml version="1.0" encoding="utf-8"?>
<worksheet xmlns="http://schemas.openxmlformats.org/spreadsheetml/2006/main">
  <sheetPr>
    <outlinePr summaryBelow="1" summaryRight="1"/>
    <pageSetUpPr/>
  </sheetPr>
  <dimension ref="A1:CC663"/>
  <sheetViews>
    <sheetView topLeftCell="A4" zoomScaleNormal="100" workbookViewId="0">
      <selection activeCell="A11" sqref="A11"/>
    </sheetView>
  </sheetViews>
  <sheetFormatPr baseColWidth="10" defaultRowHeight="15"/>
  <cols>
    <col width="13.85546875" customWidth="1" min="1" max="1"/>
    <col width="17.140625" customWidth="1" min="3" max="3"/>
    <col width="20.42578125" customWidth="1" min="4" max="4"/>
    <col width="20.28515625" customWidth="1" min="5" max="5"/>
    <col width="21" customWidth="1" min="6" max="6"/>
    <col width="12.85546875" customWidth="1" min="7" max="7"/>
    <col width="9.28515625" customWidth="1" min="8" max="8"/>
    <col width="12.85546875" customWidth="1" min="10" max="10"/>
    <col hidden="1" min="13" max="62"/>
  </cols>
  <sheetData>
    <row r="1">
      <c r="A1" s="338" t="n"/>
      <c r="B1" s="380" t="n"/>
      <c r="C1" s="685" t="n"/>
      <c r="D1" s="381" t="inlineStr">
        <is>
          <t>MACROPROCESO ESTRATÉGICO</t>
        </is>
      </c>
      <c r="E1" s="686" t="n"/>
      <c r="F1" s="686" t="n"/>
      <c r="G1" s="686" t="n"/>
      <c r="H1" s="687" t="n"/>
      <c r="I1" s="381" t="inlineStr">
        <is>
          <t>CÓDIGO: ESGr028</t>
        </is>
      </c>
      <c r="J1" s="687" t="n"/>
      <c r="K1" s="339" t="n"/>
      <c r="L1" s="3" t="n"/>
      <c r="M1" s="4" t="n"/>
      <c r="N1" s="4" t="n"/>
      <c r="O1" s="4" t="n"/>
      <c r="P1" s="4" t="n"/>
      <c r="Q1" s="4" t="n"/>
      <c r="R1" s="4" t="n"/>
      <c r="S1" s="4" t="n"/>
      <c r="T1" s="4" t="n"/>
      <c r="U1" s="4" t="n"/>
      <c r="V1" s="4" t="n"/>
      <c r="W1" s="4" t="n"/>
      <c r="X1" s="4" t="n"/>
      <c r="Y1" s="4" t="n"/>
      <c r="Z1" s="4" t="n"/>
      <c r="AA1" s="4" t="n"/>
      <c r="AB1" s="4" t="n"/>
      <c r="AC1" s="4" t="n"/>
      <c r="AD1" s="4" t="n"/>
      <c r="AE1" s="4" t="n"/>
      <c r="AF1" s="4" t="n"/>
      <c r="AG1" s="4" t="n"/>
      <c r="AH1" s="4" t="n"/>
      <c r="AI1" s="4" t="n"/>
      <c r="AJ1" s="4" t="n"/>
      <c r="AK1" s="4" t="n"/>
      <c r="AL1" s="4" t="n"/>
      <c r="AM1" s="4" t="n"/>
      <c r="AN1" s="4" t="n"/>
      <c r="AO1" s="4" t="n"/>
      <c r="AP1" s="4" t="n"/>
      <c r="AQ1" s="4" t="n"/>
      <c r="AR1" s="4" t="n"/>
      <c r="AS1" s="4" t="n"/>
      <c r="AT1" s="4" t="n"/>
      <c r="AU1" s="4" t="n"/>
      <c r="AV1" s="4" t="n"/>
      <c r="AW1" s="4" t="n"/>
      <c r="AX1" s="4" t="n"/>
      <c r="AY1" s="4" t="n"/>
      <c r="AZ1" s="4" t="n"/>
      <c r="BA1" s="4" t="n"/>
      <c r="BB1" s="4" t="n"/>
      <c r="BC1" s="4" t="n"/>
      <c r="BD1" s="4" t="n"/>
      <c r="BE1" s="4" t="n"/>
      <c r="BF1" s="4" t="n"/>
      <c r="BG1" s="4" t="n"/>
      <c r="BH1" s="4" t="n"/>
      <c r="BI1" s="4" t="n"/>
      <c r="BJ1" s="4" t="n"/>
      <c r="BK1" s="3" t="n"/>
      <c r="BL1" s="3" t="n"/>
      <c r="BM1" s="3" t="n"/>
      <c r="BN1" s="3" t="n"/>
      <c r="BO1" s="3" t="n"/>
      <c r="BP1" s="3" t="n"/>
      <c r="BQ1" s="2" t="n"/>
      <c r="BR1" s="2" t="n"/>
      <c r="BS1" s="2" t="n"/>
      <c r="BT1" s="2" t="n"/>
      <c r="BU1" s="2" t="n"/>
      <c r="BV1" s="2" t="n"/>
      <c r="BW1" s="2" t="n"/>
      <c r="BX1" s="2" t="n"/>
      <c r="BY1" s="2" t="n"/>
      <c r="BZ1" s="2" t="n"/>
      <c r="CA1" s="2" t="n"/>
      <c r="CB1" s="2" t="n"/>
      <c r="CC1" s="2" t="n"/>
    </row>
    <row r="2">
      <c r="A2" s="338" t="n"/>
      <c r="B2" s="688" t="n"/>
      <c r="C2" s="689" t="n"/>
      <c r="D2" s="381" t="inlineStr">
        <is>
          <t>PROCESO GESTIÓN SISTEMAS INTEGRADOS - CALIDAD</t>
        </is>
      </c>
      <c r="E2" s="686" t="n"/>
      <c r="F2" s="686" t="n"/>
      <c r="G2" s="686" t="n"/>
      <c r="H2" s="687" t="n"/>
      <c r="I2" s="381" t="inlineStr">
        <is>
          <t>VERSIÓN: 18</t>
        </is>
      </c>
      <c r="J2" s="687" t="n"/>
      <c r="K2" s="339" t="n"/>
      <c r="L2" s="3"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3" t="n"/>
      <c r="BL2" s="3" t="n"/>
      <c r="BM2" s="3" t="n"/>
      <c r="BN2" s="3" t="n"/>
      <c r="BO2" s="3" t="n"/>
      <c r="BP2" s="3" t="n"/>
      <c r="BQ2" s="2" t="n"/>
      <c r="BR2" s="2" t="n"/>
      <c r="BS2" s="2" t="n"/>
      <c r="BT2" s="2" t="n"/>
      <c r="BU2" s="2" t="n"/>
      <c r="BV2" s="2" t="n"/>
      <c r="BW2" s="2" t="n"/>
      <c r="BX2" s="2" t="n"/>
      <c r="BY2" s="2" t="n"/>
      <c r="BZ2" s="2" t="n"/>
      <c r="CA2" s="2" t="n"/>
      <c r="CB2" s="2" t="n"/>
      <c r="CC2" s="2" t="n"/>
    </row>
    <row r="3">
      <c r="A3" s="338" t="n"/>
      <c r="B3" s="688" t="n"/>
      <c r="C3" s="689" t="n"/>
      <c r="D3" s="381" t="inlineStr">
        <is>
          <t>GESTIÓN DEL RIESGO Y LAS OPORTUNIDADES</t>
        </is>
      </c>
      <c r="E3" s="690" t="n"/>
      <c r="F3" s="690" t="n"/>
      <c r="G3" s="690" t="n"/>
      <c r="H3" s="685" t="n"/>
      <c r="I3" s="381" t="inlineStr">
        <is>
          <t>VIGENCIA: 2025-04-11</t>
        </is>
      </c>
      <c r="J3" s="687" t="n"/>
      <c r="K3" s="339" t="n"/>
      <c r="L3" s="3" t="n"/>
      <c r="M3" s="4" t="n"/>
      <c r="N3" s="4" t="n"/>
      <c r="O3" s="4" t="n"/>
      <c r="P3" s="4" t="n"/>
      <c r="Q3" s="4" t="n"/>
      <c r="R3" s="4" t="n"/>
      <c r="S3" s="4" t="n"/>
      <c r="T3" s="4" t="n"/>
      <c r="U3" s="4" t="n"/>
      <c r="V3" s="4" t="n"/>
      <c r="W3" s="4" t="n"/>
      <c r="X3" s="4" t="n"/>
      <c r="Y3" s="4" t="n"/>
      <c r="Z3" s="4" t="n"/>
      <c r="AA3" s="4" t="n"/>
      <c r="AB3" s="4" t="n"/>
      <c r="AC3" s="4" t="n"/>
      <c r="AD3" s="4" t="n"/>
      <c r="AE3" s="4" t="n"/>
      <c r="AF3" s="4" t="n"/>
      <c r="AG3" s="4" t="n"/>
      <c r="AH3" s="4" t="n"/>
      <c r="AI3" s="4" t="n"/>
      <c r="AJ3" s="4" t="n"/>
      <c r="AK3" s="4" t="n"/>
      <c r="AL3" s="4" t="n"/>
      <c r="AM3" s="4" t="n"/>
      <c r="AN3" s="4" t="n"/>
      <c r="AO3" s="4" t="n"/>
      <c r="AP3" s="4" t="n"/>
      <c r="AQ3" s="4" t="n"/>
      <c r="AR3" s="4" t="n"/>
      <c r="AS3" s="4" t="n"/>
      <c r="AT3" s="4" t="n"/>
      <c r="AU3" s="4" t="n"/>
      <c r="AV3" s="4" t="n"/>
      <c r="AW3" s="4" t="n"/>
      <c r="AX3" s="4" t="n"/>
      <c r="AY3" s="4" t="n"/>
      <c r="AZ3" s="4" t="n"/>
      <c r="BA3" s="4" t="n"/>
      <c r="BB3" s="4" t="n"/>
      <c r="BC3" s="4" t="n"/>
      <c r="BD3" s="4" t="n"/>
      <c r="BE3" s="4" t="n"/>
      <c r="BF3" s="4" t="n"/>
      <c r="BG3" s="4" t="n"/>
      <c r="BH3" s="4" t="n"/>
      <c r="BI3" s="4" t="n"/>
      <c r="BJ3" s="4" t="n"/>
      <c r="BK3" s="3" t="n"/>
      <c r="BL3" s="3" t="n"/>
      <c r="BM3" s="3" t="n"/>
      <c r="BN3" s="3" t="n"/>
      <c r="BO3" s="3" t="n"/>
      <c r="BP3" s="3" t="n"/>
      <c r="BQ3" s="2" t="n"/>
      <c r="BR3" s="2" t="n"/>
      <c r="BS3" s="2" t="n"/>
      <c r="BT3" s="2" t="n"/>
      <c r="BU3" s="2" t="n"/>
      <c r="BV3" s="2" t="n"/>
      <c r="BW3" s="2" t="n"/>
      <c r="BX3" s="2" t="n"/>
      <c r="BY3" s="2" t="n"/>
      <c r="BZ3" s="2" t="n"/>
      <c r="CA3" s="2" t="n"/>
      <c r="CB3" s="2" t="n"/>
      <c r="CC3" s="2" t="n"/>
    </row>
    <row r="4">
      <c r="A4" s="338" t="n"/>
      <c r="B4" s="691" t="n"/>
      <c r="C4" s="692" t="n"/>
      <c r="D4" s="691" t="n"/>
      <c r="E4" s="693" t="n"/>
      <c r="F4" s="693" t="n"/>
      <c r="G4" s="693" t="n"/>
      <c r="H4" s="692" t="n"/>
      <c r="I4" s="381" t="inlineStr">
        <is>
          <t>PÁGINA: 10 de 11</t>
        </is>
      </c>
      <c r="J4" s="687" t="n"/>
      <c r="K4" s="339" t="n"/>
      <c r="L4" s="3" t="n"/>
      <c r="M4" s="4" t="n"/>
      <c r="N4" s="4" t="n"/>
      <c r="O4" s="4" t="n"/>
      <c r="P4" s="4" t="n"/>
      <c r="Q4" s="4" t="n"/>
      <c r="R4" s="4" t="n"/>
      <c r="S4" s="4" t="n"/>
      <c r="T4" s="4" t="n"/>
      <c r="U4" s="4" t="n"/>
      <c r="V4" s="4" t="n"/>
      <c r="W4" s="4" t="n"/>
      <c r="X4" s="4" t="n"/>
      <c r="Y4" s="4" t="n"/>
      <c r="Z4" s="4" t="n"/>
      <c r="AA4" s="4" t="n"/>
      <c r="AB4" s="4" t="n"/>
      <c r="AC4" s="4" t="n"/>
      <c r="AD4" s="4" t="n"/>
      <c r="AE4" s="4" t="n"/>
      <c r="AF4" s="4" t="n"/>
      <c r="AG4" s="4" t="n"/>
      <c r="AH4" s="4" t="n"/>
      <c r="AI4" s="4" t="n"/>
      <c r="AJ4" s="4" t="n"/>
      <c r="AK4" s="4" t="n"/>
      <c r="AL4" s="4" t="n"/>
      <c r="AM4" s="4" t="n"/>
      <c r="AN4" s="4" t="n"/>
      <c r="AO4" s="4" t="n"/>
      <c r="AP4" s="4" t="n"/>
      <c r="AQ4" s="4" t="n"/>
      <c r="AR4" s="4" t="n"/>
      <c r="AS4" s="4" t="n"/>
      <c r="AT4" s="4" t="n"/>
      <c r="AU4" s="4" t="n"/>
      <c r="AV4" s="4" t="n"/>
      <c r="AW4" s="4" t="n"/>
      <c r="AX4" s="4" t="n"/>
      <c r="AY4" s="4" t="n"/>
      <c r="AZ4" s="4" t="n"/>
      <c r="BA4" s="4" t="n"/>
      <c r="BB4" s="4" t="n"/>
      <c r="BC4" s="4" t="n"/>
      <c r="BD4" s="4" t="n"/>
      <c r="BE4" s="4" t="n"/>
      <c r="BF4" s="4" t="n"/>
      <c r="BG4" s="4" t="n"/>
      <c r="BH4" s="4" t="n"/>
      <c r="BI4" s="4" t="n"/>
      <c r="BJ4" s="4" t="n"/>
      <c r="BK4" s="3" t="n"/>
      <c r="BL4" s="3" t="n"/>
      <c r="BM4" s="3" t="n"/>
      <c r="BN4" s="3" t="n"/>
      <c r="BO4" s="3" t="n"/>
      <c r="BP4" s="3" t="n"/>
      <c r="BQ4" s="2" t="n"/>
      <c r="BR4" s="2" t="n"/>
      <c r="BS4" s="2" t="n"/>
      <c r="BT4" s="2" t="n"/>
      <c r="BU4" s="2" t="n"/>
      <c r="BV4" s="2" t="n"/>
      <c r="BW4" s="2" t="n"/>
      <c r="BX4" s="2" t="n"/>
      <c r="BY4" s="2" t="n"/>
      <c r="BZ4" s="2" t="n"/>
      <c r="CA4" s="2" t="n"/>
      <c r="CB4" s="2" t="n"/>
      <c r="CC4" s="2" t="n"/>
    </row>
    <row r="5">
      <c r="A5" s="338" t="n"/>
      <c r="B5" s="338" t="n"/>
      <c r="C5" s="338" t="n"/>
      <c r="D5" s="338" t="n"/>
      <c r="E5" s="338" t="n"/>
      <c r="F5" s="338" t="n"/>
      <c r="G5" s="338" t="n"/>
      <c r="H5" s="338" t="n"/>
      <c r="I5" s="338" t="n"/>
      <c r="J5" s="338" t="n"/>
      <c r="K5" s="339" t="n"/>
      <c r="L5" s="3" t="n"/>
      <c r="M5" s="4" t="n"/>
      <c r="N5" s="4" t="n"/>
      <c r="O5" s="4" t="n"/>
      <c r="P5" s="4" t="n"/>
      <c r="Q5" s="4" t="n"/>
      <c r="R5" s="4" t="n"/>
      <c r="S5" s="4" t="n"/>
      <c r="T5" s="4" t="n"/>
      <c r="U5" s="4" t="n"/>
      <c r="V5" s="4" t="n"/>
      <c r="W5" s="4" t="n"/>
      <c r="X5" s="4" t="n"/>
      <c r="Y5" s="4" t="n"/>
      <c r="Z5" s="4" t="n"/>
      <c r="AA5" s="4" t="n"/>
      <c r="AB5" s="4" t="n"/>
      <c r="AC5" s="4" t="n"/>
      <c r="AD5" s="4" t="n"/>
      <c r="AE5" s="4" t="n"/>
      <c r="AF5" s="4" t="n"/>
      <c r="AG5" s="4" t="n"/>
      <c r="AH5" s="4" t="n"/>
      <c r="AI5" s="4" t="n"/>
      <c r="AJ5" s="4" t="n"/>
      <c r="AK5" s="4" t="n"/>
      <c r="AL5" s="4" t="n"/>
      <c r="AM5" s="4" t="n"/>
      <c r="AN5" s="4" t="n"/>
      <c r="AO5" s="4" t="n"/>
      <c r="AP5" s="4" t="n"/>
      <c r="AQ5" s="4" t="n"/>
      <c r="AR5" s="4" t="n"/>
      <c r="AS5" s="4" t="n"/>
      <c r="AT5" s="4" t="n"/>
      <c r="AU5" s="4" t="n"/>
      <c r="AV5" s="4" t="n"/>
      <c r="AW5" s="4" t="n"/>
      <c r="AX5" s="4" t="n"/>
      <c r="AY5" s="4" t="n"/>
      <c r="AZ5" s="4" t="n"/>
      <c r="BA5" s="4" t="n"/>
      <c r="BB5" s="4" t="n"/>
      <c r="BC5" s="4" t="n"/>
      <c r="BD5" s="4" t="n"/>
      <c r="BE5" s="4" t="n"/>
      <c r="BF5" s="4" t="n"/>
      <c r="BG5" s="4" t="n"/>
      <c r="BH5" s="4" t="n"/>
      <c r="BI5" s="4" t="n"/>
      <c r="BJ5" s="4" t="n"/>
      <c r="BK5" s="3" t="n"/>
      <c r="BL5" s="3" t="n"/>
      <c r="BM5" s="3" t="n"/>
      <c r="BN5" s="3" t="n"/>
      <c r="BO5" s="3" t="n"/>
      <c r="BP5" s="3" t="n"/>
      <c r="BQ5" s="2" t="n"/>
      <c r="BR5" s="2" t="n"/>
      <c r="BS5" s="2" t="n"/>
      <c r="BT5" s="2" t="n"/>
      <c r="BU5" s="2" t="n"/>
      <c r="BV5" s="2" t="n"/>
      <c r="BW5" s="2" t="n"/>
      <c r="BX5" s="2" t="n"/>
      <c r="BY5" s="2" t="n"/>
      <c r="BZ5" s="2" t="n"/>
      <c r="CA5" s="2" t="n"/>
      <c r="CB5" s="2" t="n"/>
      <c r="CC5" s="2" t="n"/>
    </row>
    <row r="6">
      <c r="A6" s="338" t="n"/>
      <c r="B6" s="338" t="n"/>
      <c r="C6" s="338" t="n"/>
      <c r="D6" s="338" t="n"/>
      <c r="E6" s="338" t="n"/>
      <c r="F6" s="338" t="n"/>
      <c r="G6" s="338" t="n"/>
      <c r="H6" s="338" t="n"/>
      <c r="I6" s="338" t="n"/>
      <c r="J6" s="338" t="n"/>
      <c r="K6" s="339" t="n"/>
      <c r="L6" s="3" t="n"/>
      <c r="M6" s="4" t="n"/>
      <c r="N6" s="4" t="n"/>
      <c r="O6" s="4" t="n"/>
      <c r="P6" s="4" t="n"/>
      <c r="Q6" s="4" t="n"/>
      <c r="R6" s="4" t="n"/>
      <c r="S6" s="4" t="n"/>
      <c r="T6" s="4" t="n"/>
      <c r="U6" s="4" t="n"/>
      <c r="V6" s="4" t="n"/>
      <c r="W6" s="4" t="n"/>
      <c r="X6" s="4" t="n"/>
      <c r="Y6" s="4" t="n"/>
      <c r="Z6" s="4" t="n"/>
      <c r="AA6" s="4" t="n"/>
      <c r="AB6" s="4" t="n"/>
      <c r="AC6" s="4" t="n"/>
      <c r="AD6" s="4" t="n"/>
      <c r="AE6" s="4" t="n"/>
      <c r="AF6" s="4" t="n"/>
      <c r="AG6" s="4" t="n"/>
      <c r="AH6" s="4" t="n"/>
      <c r="AI6" s="4" t="n"/>
      <c r="AJ6" s="4" t="n"/>
      <c r="AK6" s="4" t="n"/>
      <c r="AL6" s="4" t="n"/>
      <c r="AM6" s="4" t="n"/>
      <c r="AN6" s="4" t="n"/>
      <c r="AO6" s="4" t="n"/>
      <c r="AP6" s="4" t="n"/>
      <c r="AQ6" s="4" t="n"/>
      <c r="AR6" s="4" t="n"/>
      <c r="AS6" s="4" t="n"/>
      <c r="AT6" s="4" t="n"/>
      <c r="AU6" s="4" t="n"/>
      <c r="AV6" s="4" t="n"/>
      <c r="AW6" s="4" t="n"/>
      <c r="AX6" s="4" t="n"/>
      <c r="AY6" s="4" t="n"/>
      <c r="AZ6" s="4" t="n"/>
      <c r="BA6" s="4" t="n"/>
      <c r="BB6" s="4" t="n"/>
      <c r="BC6" s="4" t="n"/>
      <c r="BD6" s="4" t="n"/>
      <c r="BE6" s="4" t="n"/>
      <c r="BF6" s="4" t="n"/>
      <c r="BG6" s="4" t="n"/>
      <c r="BH6" s="4" t="n"/>
      <c r="BI6" s="4" t="n"/>
      <c r="BJ6" s="4" t="n"/>
      <c r="BK6" s="3" t="n"/>
      <c r="BL6" s="3" t="n"/>
      <c r="BM6" s="3" t="n"/>
      <c r="BN6" s="3" t="n"/>
      <c r="BO6" s="3" t="n"/>
      <c r="BP6" s="3" t="n"/>
      <c r="BQ6" s="2" t="n"/>
      <c r="BR6" s="2" t="n"/>
      <c r="BS6" s="2" t="n"/>
      <c r="BT6" s="2" t="n"/>
      <c r="BU6" s="2" t="n"/>
      <c r="BV6" s="2" t="n"/>
      <c r="BW6" s="2" t="n"/>
      <c r="BX6" s="2" t="n"/>
      <c r="BY6" s="2" t="n"/>
      <c r="BZ6" s="2" t="n"/>
      <c r="CA6" s="2" t="n"/>
      <c r="CB6" s="2" t="n"/>
      <c r="CC6" s="2" t="n"/>
    </row>
    <row r="7">
      <c r="A7" s="340" t="inlineStr">
        <is>
          <t>REGRESAR</t>
        </is>
      </c>
      <c r="B7" s="627" t="inlineStr">
        <is>
          <t>MAPA DE OPORTUNIDADES DE LA UNIVERSIDAD DE CUNDINAMARCA</t>
        </is>
      </c>
      <c r="C7" s="767" t="n"/>
      <c r="D7" s="767" t="n"/>
      <c r="E7" s="767" t="n"/>
      <c r="F7" s="767" t="n"/>
      <c r="G7" s="767" t="n"/>
      <c r="H7" s="767" t="n"/>
      <c r="I7" s="767" t="n"/>
      <c r="J7" s="768" t="n"/>
      <c r="K7" s="339" t="n"/>
      <c r="L7" s="3" t="n"/>
      <c r="M7" s="4" t="n"/>
      <c r="N7" s="4" t="n"/>
      <c r="O7" s="4" t="n"/>
      <c r="P7" s="4" t="n"/>
      <c r="Q7" s="4" t="n"/>
      <c r="R7" s="4" t="n"/>
      <c r="S7" s="4" t="n"/>
      <c r="T7" s="4" t="n"/>
      <c r="U7" s="4" t="n"/>
      <c r="V7" s="4" t="n"/>
      <c r="W7" s="4" t="n"/>
      <c r="X7" s="4" t="n"/>
      <c r="Y7" s="4" t="n"/>
      <c r="Z7" s="4" t="n"/>
      <c r="AA7" s="4" t="n"/>
      <c r="AB7" s="4" t="n"/>
      <c r="AC7" s="4" t="n"/>
      <c r="AD7" s="4" t="n"/>
      <c r="AE7" s="4" t="n"/>
      <c r="AF7" s="4" t="n"/>
      <c r="AG7" s="4" t="n"/>
      <c r="AH7" s="4" t="n"/>
      <c r="AI7" s="4" t="n"/>
      <c r="AJ7" s="4" t="n"/>
      <c r="AK7" s="4" t="n"/>
      <c r="AL7" s="4" t="n"/>
      <c r="AM7" s="4" t="n"/>
      <c r="AN7" s="4" t="n"/>
      <c r="AO7" s="4" t="n"/>
      <c r="AP7" s="4" t="n"/>
      <c r="AQ7" s="4" t="n"/>
      <c r="AR7" s="4" t="n"/>
      <c r="AS7" s="4" t="n"/>
      <c r="AT7" s="4" t="n"/>
      <c r="AU7" s="4" t="n"/>
      <c r="AV7" s="4" t="n"/>
      <c r="AW7" s="4" t="n"/>
      <c r="AX7" s="4" t="n"/>
      <c r="AY7" s="4" t="n"/>
      <c r="AZ7" s="4" t="n"/>
      <c r="BA7" s="4" t="n"/>
      <c r="BB7" s="4" t="n"/>
      <c r="BC7" s="4" t="n"/>
      <c r="BD7" s="4" t="n"/>
      <c r="BE7" s="4" t="n"/>
      <c r="BF7" s="4" t="n"/>
      <c r="BG7" s="4" t="n"/>
      <c r="BH7" s="4" t="n"/>
      <c r="BI7" s="4" t="n"/>
      <c r="BJ7" s="4" t="n"/>
      <c r="BK7" s="3" t="n"/>
      <c r="BL7" s="3" t="n"/>
      <c r="BM7" s="3" t="n"/>
      <c r="BN7" s="3" t="n"/>
      <c r="BO7" s="3" t="n"/>
      <c r="BP7" s="3" t="n"/>
      <c r="BQ7" s="2" t="n"/>
      <c r="BR7" s="2" t="n"/>
      <c r="BS7" s="2" t="n"/>
      <c r="BT7" s="2" t="n"/>
      <c r="BU7" s="2" t="n"/>
      <c r="BV7" s="2" t="n"/>
      <c r="BW7" s="2" t="n"/>
      <c r="BX7" s="2" t="n"/>
      <c r="BY7" s="2" t="n"/>
      <c r="BZ7" s="2" t="n"/>
      <c r="CA7" s="2" t="n"/>
      <c r="CB7" s="2" t="n"/>
      <c r="CC7" s="2" t="n"/>
    </row>
    <row r="8" ht="38.25" customHeight="1">
      <c r="A8" s="338" t="n"/>
      <c r="B8" s="769" t="n"/>
      <c r="C8" s="770" t="n"/>
      <c r="D8" s="770" t="n"/>
      <c r="E8" s="770" t="n"/>
      <c r="F8" s="770" t="n"/>
      <c r="G8" s="770" t="n"/>
      <c r="H8" s="770" t="n"/>
      <c r="I8" s="770" t="n"/>
      <c r="J8" s="771" t="n"/>
      <c r="K8" s="339" t="n"/>
      <c r="L8" s="3" t="n"/>
      <c r="M8" s="4" t="n"/>
      <c r="N8" s="4" t="n"/>
      <c r="O8" s="4" t="n"/>
      <c r="P8" s="4" t="n"/>
      <c r="Q8" s="4" t="n"/>
      <c r="R8" s="4" t="n"/>
      <c r="S8" s="4" t="n"/>
      <c r="T8" s="4" t="n"/>
      <c r="U8" s="4" t="n"/>
      <c r="V8" s="4" t="n"/>
      <c r="W8" s="4" t="n"/>
      <c r="X8" s="4" t="n"/>
      <c r="Y8" s="4" t="n"/>
      <c r="Z8" s="4" t="n"/>
      <c r="AA8" s="4" t="n"/>
      <c r="AB8" s="4" t="n"/>
      <c r="AC8" s="4" t="n"/>
      <c r="AD8" s="4" t="n"/>
      <c r="AE8" s="4" t="n"/>
      <c r="AF8" s="4" t="n"/>
      <c r="AG8" s="4" t="n"/>
      <c r="AH8" s="4" t="n"/>
      <c r="AI8" s="4" t="n"/>
      <c r="AJ8" s="4" t="n"/>
      <c r="AK8" s="4" t="n"/>
      <c r="AL8" s="4" t="n"/>
      <c r="AM8" s="4" t="n"/>
      <c r="AN8" s="4" t="n"/>
      <c r="AO8" s="4" t="n"/>
      <c r="AP8" s="4" t="n"/>
      <c r="AQ8" s="4" t="n"/>
      <c r="AR8" s="4" t="n"/>
      <c r="AS8" s="4" t="n"/>
      <c r="AT8" s="4" t="n"/>
      <c r="AU8" s="4" t="n"/>
      <c r="AV8" s="4" t="n"/>
      <c r="AW8" s="4" t="n"/>
      <c r="AX8" s="4" t="n"/>
      <c r="AY8" s="4" t="n"/>
      <c r="AZ8" s="4" t="n"/>
      <c r="BA8" s="4" t="n"/>
      <c r="BB8" s="4" t="n"/>
      <c r="BC8" s="4" t="n"/>
      <c r="BD8" s="4" t="n"/>
      <c r="BE8" s="4" t="n"/>
      <c r="BF8" s="4" t="n"/>
      <c r="BG8" s="4" t="n"/>
      <c r="BH8" s="4" t="n"/>
      <c r="BI8" s="4" t="n"/>
      <c r="BJ8" s="4" t="n"/>
      <c r="BK8" s="3" t="n"/>
      <c r="BL8" s="3" t="n"/>
      <c r="BM8" s="3" t="n"/>
      <c r="BN8" s="3" t="n"/>
      <c r="BO8" s="3" t="n"/>
      <c r="BP8" s="3" t="n"/>
      <c r="BQ8" s="2" t="n"/>
      <c r="BR8" s="2" t="n"/>
      <c r="BS8" s="2" t="n"/>
      <c r="BT8" s="2" t="n"/>
      <c r="BU8" s="2" t="n"/>
      <c r="BV8" s="2" t="n"/>
      <c r="BW8" s="2" t="n"/>
      <c r="BX8" s="2" t="n"/>
      <c r="BY8" s="2" t="n"/>
      <c r="BZ8" s="2" t="n"/>
      <c r="CA8" s="2" t="n"/>
      <c r="CB8" s="2" t="n"/>
      <c r="CC8" s="2" t="n"/>
    </row>
    <row r="9" ht="30.75" customHeight="1">
      <c r="A9" s="338" t="n"/>
      <c r="B9" s="628" t="inlineStr">
        <is>
          <t>IMPACTO</t>
        </is>
      </c>
      <c r="C9" s="768" t="n"/>
      <c r="D9" s="772" t="inlineStr">
        <is>
          <t>Insignificante 20% (1)</t>
        </is>
      </c>
      <c r="E9" s="772" t="inlineStr">
        <is>
          <t>Menor 40% (2)</t>
        </is>
      </c>
      <c r="F9" s="772" t="inlineStr">
        <is>
          <t>Moderado 60% (3)</t>
        </is>
      </c>
      <c r="G9" s="772" t="inlineStr">
        <is>
          <t>Mayor 80% (4)</t>
        </is>
      </c>
      <c r="H9" s="768" t="n"/>
      <c r="I9" s="772" t="inlineStr">
        <is>
          <t>Excelente 100% (5)</t>
        </is>
      </c>
      <c r="J9" s="768" t="n"/>
      <c r="K9" s="339" t="n"/>
      <c r="L9" s="3" t="n"/>
      <c r="M9" s="4" t="n"/>
      <c r="N9" s="4">
        <f>IF(N10&lt;&gt;""," -O","")</f>
        <v/>
      </c>
      <c r="O9" s="4" t="n"/>
      <c r="P9" s="4">
        <f>IF(P10&lt;&gt;""," -O","")</f>
        <v/>
      </c>
      <c r="Q9" s="4" t="n"/>
      <c r="R9" s="4">
        <f>IF(R10&lt;&gt;""," -O","")</f>
        <v/>
      </c>
      <c r="S9" s="4" t="n"/>
      <c r="T9" s="4">
        <f>IF(T10&lt;&gt;""," -O","")</f>
        <v/>
      </c>
      <c r="U9" s="4" t="n"/>
      <c r="V9" s="4">
        <f>IF(V10&lt;&gt;""," -O","")</f>
        <v/>
      </c>
      <c r="W9" s="4" t="n"/>
      <c r="X9" s="4">
        <f>IF(X10&lt;&gt;""," -O","")</f>
        <v/>
      </c>
      <c r="Y9" s="4" t="n"/>
      <c r="Z9" s="4">
        <f>IF(Z10&lt;&gt;""," -O","")</f>
        <v/>
      </c>
      <c r="AA9" s="4" t="n"/>
      <c r="AB9" s="4">
        <f>IF(AB10&lt;&gt;""," -O","")</f>
        <v/>
      </c>
      <c r="AC9" s="4" t="n"/>
      <c r="AD9" s="4">
        <f>IF(AD10&lt;&gt;""," -O","")</f>
        <v/>
      </c>
      <c r="AE9" s="4" t="n"/>
      <c r="AF9" s="4">
        <f>IF(AF10&lt;&gt;""," -O","")</f>
        <v/>
      </c>
      <c r="AG9" s="4" t="n"/>
      <c r="AH9" s="4">
        <f>IF(AH10&lt;&gt;""," -O","")</f>
        <v/>
      </c>
      <c r="AI9" s="4" t="n"/>
      <c r="AJ9" s="4">
        <f>IF(AJ10&lt;&gt;""," -O","")</f>
        <v/>
      </c>
      <c r="AK9" s="4" t="n"/>
      <c r="AL9" s="4">
        <f>IF(AL10&lt;&gt;""," -O","")</f>
        <v/>
      </c>
      <c r="AM9" s="4" t="n"/>
      <c r="AN9" s="4">
        <f>IF(AN10&lt;&gt;""," -O","")</f>
        <v/>
      </c>
      <c r="AO9" s="4" t="n"/>
      <c r="AP9" s="4">
        <f>IF(AP10&lt;&gt;""," -O","")</f>
        <v/>
      </c>
      <c r="AQ9" s="4" t="n"/>
      <c r="AR9" s="4">
        <f>IF(AR10&lt;&gt;""," -O","")</f>
        <v/>
      </c>
      <c r="AS9" s="4" t="n"/>
      <c r="AT9" s="4">
        <f>IF(AT10&lt;&gt;""," -O","")</f>
        <v/>
      </c>
      <c r="AU9" s="4" t="n"/>
      <c r="AV9" s="4">
        <f>IF(AV10&lt;&gt;""," -O","")</f>
        <v/>
      </c>
      <c r="AW9" s="4" t="n"/>
      <c r="AX9" s="4">
        <f>IF(AX10&lt;&gt;""," -O","")</f>
        <v/>
      </c>
      <c r="AY9" s="4" t="n"/>
      <c r="AZ9" s="4">
        <f>IF(AZ10&lt;&gt;""," -O","")</f>
        <v/>
      </c>
      <c r="BA9" s="4" t="n"/>
      <c r="BB9" s="4">
        <f>IF(BB10&lt;&gt;""," -O","")</f>
        <v/>
      </c>
      <c r="BC9" s="4" t="n"/>
      <c r="BD9" s="4">
        <f>IF(BD10&lt;&gt;""," -O","")</f>
        <v/>
      </c>
      <c r="BE9" s="4" t="n"/>
      <c r="BF9" s="4">
        <f>IF(BF10&lt;&gt;""," -O","")</f>
        <v/>
      </c>
      <c r="BG9" s="4" t="n"/>
      <c r="BH9" s="4">
        <f>IF(BH10&lt;&gt;""," -O","")</f>
        <v/>
      </c>
      <c r="BI9" s="4" t="n"/>
      <c r="BJ9" s="4">
        <f>IF(BJ10&lt;&gt;""," -O","")</f>
        <v/>
      </c>
      <c r="BK9" s="3" t="n"/>
      <c r="BL9" s="3" t="n"/>
      <c r="BM9" s="3" t="n"/>
      <c r="BN9" s="3" t="n"/>
      <c r="BO9" s="3" t="n"/>
      <c r="BP9" s="3" t="n"/>
      <c r="BQ9" s="2" t="n"/>
      <c r="BR9" s="2" t="n"/>
      <c r="BS9" s="2" t="n"/>
      <c r="BT9" s="2" t="n"/>
      <c r="BU9" s="2" t="n"/>
      <c r="BV9" s="2" t="n"/>
      <c r="BW9" s="2" t="n"/>
      <c r="BX9" s="2" t="n"/>
      <c r="BY9" s="2" t="n"/>
      <c r="BZ9" s="2" t="n"/>
      <c r="CA9" s="2" t="n"/>
      <c r="CB9" s="2" t="n"/>
      <c r="CC9" s="2" t="n"/>
    </row>
    <row r="10" ht="32.25" customHeight="1">
      <c r="A10" s="338" t="n"/>
      <c r="B10" s="635" t="inlineStr">
        <is>
          <t>PROBABILIDAD</t>
        </is>
      </c>
      <c r="C10" s="771" t="n"/>
      <c r="D10" s="773" t="n"/>
      <c r="E10" s="773" t="n"/>
      <c r="F10" s="773" t="n"/>
      <c r="G10" s="769" t="n"/>
      <c r="H10" s="771" t="n"/>
      <c r="I10" s="769" t="n"/>
      <c r="J10" s="771" t="n"/>
      <c r="K10" s="339" t="n"/>
      <c r="L10" s="3" t="n"/>
      <c r="M10" s="4" t="n">
        <v>1.01</v>
      </c>
      <c r="N10" s="4">
        <f>IFERROR(VLOOKUP(M10,'CRUCE OPORTUNIDADES'!$C$10:$D$31,2,FALSE),"")</f>
        <v/>
      </c>
      <c r="O10" s="4" t="n">
        <v>2.01</v>
      </c>
      <c r="P10" s="4">
        <f>IFERROR(VLOOKUP(O10,'CRUCE OPORTUNIDADES'!$C$10:$D$31,2,FALSE),"")</f>
        <v/>
      </c>
      <c r="Q10" s="4" t="n">
        <v>3.01</v>
      </c>
      <c r="R10" s="4">
        <f>IFERROR(VLOOKUP(Q10,'CRUCE OPORTUNIDADES'!$C$10:$D$31,2,FALSE),"")</f>
        <v/>
      </c>
      <c r="S10" s="4" t="n">
        <v>4.01</v>
      </c>
      <c r="T10" s="4">
        <f>IFERROR(VLOOKUP(S10,'CRUCE OPORTUNIDADES'!$C$10:$D$31,2,FALSE),"")</f>
        <v/>
      </c>
      <c r="U10" s="4" t="n">
        <v>5.01</v>
      </c>
      <c r="V10" s="4">
        <f>IFERROR(VLOOKUP(U10,'CRUCE OPORTUNIDADES'!$C$10:$D$31,2,FALSE),"")</f>
        <v/>
      </c>
      <c r="W10" s="4" t="n">
        <v>6.01</v>
      </c>
      <c r="X10" s="4">
        <f>IFERROR(VLOOKUP(W10,'CRUCE OPORTUNIDADES'!$C$10:$D$31,2,FALSE),"")</f>
        <v/>
      </c>
      <c r="Y10" s="4" t="n">
        <v>7.01</v>
      </c>
      <c r="Z10" s="4">
        <f>IFERROR(VLOOKUP(Y10,'CRUCE OPORTUNIDADES'!$C$10:$D$31,2,FALSE),"")</f>
        <v/>
      </c>
      <c r="AA10" s="4" t="n">
        <v>8.01</v>
      </c>
      <c r="AB10" s="4">
        <f>IFERROR(VLOOKUP(AA10,'CRUCE OPORTUNIDADES'!$C$10:$D$31,2,FALSE),"")</f>
        <v/>
      </c>
      <c r="AC10" s="4" t="n">
        <v>9.01</v>
      </c>
      <c r="AD10" s="4">
        <f>IFERROR(VLOOKUP(AC10,'CRUCE OPORTUNIDADES'!$C$10:$D$31,2,FALSE),"")</f>
        <v/>
      </c>
      <c r="AE10" s="4" t="n">
        <v>10.01</v>
      </c>
      <c r="AF10" s="4">
        <f>IFERROR(VLOOKUP(AE10,'CRUCE OPORTUNIDADES'!$C$10:$D$31,2,FALSE),"")</f>
        <v/>
      </c>
      <c r="AG10" s="4" t="n">
        <v>11.01</v>
      </c>
      <c r="AH10" s="4">
        <f>IFERROR(VLOOKUP(AG10,'CRUCE OPORTUNIDADES'!$C$10:$D$31,2,FALSE),"")</f>
        <v/>
      </c>
      <c r="AI10" s="4" t="n">
        <v>12.01</v>
      </c>
      <c r="AJ10" s="4">
        <f>IFERROR(VLOOKUP(AI10,'CRUCE OPORTUNIDADES'!$C$10:$D$31,2,FALSE),"")</f>
        <v/>
      </c>
      <c r="AK10" s="4" t="n">
        <v>13.01</v>
      </c>
      <c r="AL10" s="4">
        <f>IFERROR(VLOOKUP(AK10,'CRUCE OPORTUNIDADES'!$C$10:$D$31,2,FALSE),"")</f>
        <v/>
      </c>
      <c r="AM10" s="4" t="n">
        <v>14.01</v>
      </c>
      <c r="AN10" s="4">
        <f>IFERROR(VLOOKUP(AM10,'CRUCE OPORTUNIDADES'!$C$10:$D$31,2,FALSE),"")</f>
        <v/>
      </c>
      <c r="AO10" s="4" t="n">
        <v>15.01</v>
      </c>
      <c r="AP10" s="4">
        <f>IFERROR(VLOOKUP(AO10,'CRUCE OPORTUNIDADES'!$C$10:$D$31,2,FALSE),"")</f>
        <v/>
      </c>
      <c r="AQ10" s="4" t="n">
        <v>16.01</v>
      </c>
      <c r="AR10" s="4">
        <f>IFERROR(VLOOKUP(AQ10,'CRUCE OPORTUNIDADES'!$C$10:$D$31,2,FALSE),"")</f>
        <v/>
      </c>
      <c r="AS10" s="4" t="n">
        <v>17.01</v>
      </c>
      <c r="AT10" s="4">
        <f>IFERROR(VLOOKUP(AS10,'CRUCE OPORTUNIDADES'!$C$10:$D$31,2,FALSE),"")</f>
        <v/>
      </c>
      <c r="AU10" s="4" t="n">
        <v>18.01</v>
      </c>
      <c r="AV10" s="4">
        <f>IFERROR(VLOOKUP(AU10,'CRUCE OPORTUNIDADES'!$C$10:$D$31,2,FALSE),"")</f>
        <v/>
      </c>
      <c r="AW10" s="4" t="n">
        <v>19.01</v>
      </c>
      <c r="AX10" s="4">
        <f>IFERROR(VLOOKUP(AW10,'CRUCE OPORTUNIDADES'!$C$10:$D$31,2,FALSE),"")</f>
        <v/>
      </c>
      <c r="AY10" s="4" t="n">
        <v>20.01</v>
      </c>
      <c r="AZ10" s="4">
        <f>IFERROR(VLOOKUP(AY10,'CRUCE OPORTUNIDADES'!$C$10:$D$31,2,FALSE),"")</f>
        <v/>
      </c>
      <c r="BA10" s="4" t="n">
        <v>21.01</v>
      </c>
      <c r="BB10" s="4">
        <f>IFERROR(VLOOKUP(BA10,'CRUCE OPORTUNIDADES'!$C$10:$D$31,2,FALSE),"")</f>
        <v/>
      </c>
      <c r="BC10" s="4" t="n">
        <v>22.01</v>
      </c>
      <c r="BD10" s="4">
        <f>IFERROR(VLOOKUP(BC10,'CRUCE OPORTUNIDADES'!$C$10:$D$31,2,FALSE),"")</f>
        <v/>
      </c>
      <c r="BE10" s="4" t="n">
        <v>23.01</v>
      </c>
      <c r="BF10" s="4">
        <f>IFERROR(VLOOKUP(BE10,'CRUCE OPORTUNIDADES'!$C$10:$D$31,2,FALSE),"")</f>
        <v/>
      </c>
      <c r="BG10" s="4" t="n">
        <v>24.01</v>
      </c>
      <c r="BH10" s="4">
        <f>IFERROR(VLOOKUP(BG10,'CRUCE OPORTUNIDADES'!$C$10:$D$31,2,FALSE),"")</f>
        <v/>
      </c>
      <c r="BI10" s="4" t="n">
        <v>25.01</v>
      </c>
      <c r="BJ10" s="4">
        <f>IFERROR(VLOOKUP(BI10,'CRUCE OPORTUNIDADES'!$C$10:$D$31,2,FALSE),"")</f>
        <v/>
      </c>
      <c r="BK10" s="3" t="n"/>
      <c r="BL10" s="3" t="n"/>
      <c r="BM10" s="3" t="n"/>
      <c r="BN10" s="3" t="n"/>
      <c r="BO10" s="3" t="n"/>
      <c r="BP10" s="3" t="n"/>
      <c r="BQ10" s="2" t="n"/>
      <c r="BR10" s="2" t="n"/>
      <c r="BS10" s="2" t="n"/>
      <c r="BT10" s="2" t="n"/>
      <c r="BU10" s="2" t="n"/>
      <c r="BV10" s="2" t="n"/>
      <c r="BW10" s="2" t="n"/>
      <c r="BX10" s="2" t="n"/>
      <c r="BY10" s="2" t="n"/>
      <c r="BZ10" s="2" t="n"/>
      <c r="CA10" s="2" t="n"/>
      <c r="CB10" s="2" t="n"/>
      <c r="CC10" s="2" t="n"/>
    </row>
    <row r="11" ht="35.25" customHeight="1">
      <c r="A11" s="338" t="n"/>
      <c r="B11" s="636" t="inlineStr">
        <is>
          <t>Raro 20% (1)</t>
        </is>
      </c>
      <c r="C11" s="774" t="n"/>
      <c r="D11" s="341">
        <f>CONCATENATE(N9,N10,N11,N12,N13,N14,N15,N17,N18,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N208)</f>
        <v/>
      </c>
      <c r="E11" s="637">
        <f>CONCATENATE(P9,P10,P11,P12,P13,P14,P15,P17,P18,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P208)</f>
        <v/>
      </c>
      <c r="F11" s="637">
        <f>CONCATENATE(R9,R10,R11,R12,R13,R14,R15,R17,R18,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R208)</f>
        <v/>
      </c>
      <c r="G11" s="637">
        <f>CONCATENATE(T9,T10,T11,T12,T13,T14,T15,T17,T18,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T208)</f>
        <v/>
      </c>
      <c r="H11" s="774" t="n"/>
      <c r="I11" s="637">
        <f>CONCATENATE(V9,V10,V11,V12,V13,V14,V15,V17,V18,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V208)</f>
        <v/>
      </c>
      <c r="J11" s="774" t="n"/>
      <c r="K11" s="339" t="n"/>
      <c r="L11" s="3" t="n"/>
      <c r="M11" s="4" t="n"/>
      <c r="N11" s="4">
        <f>IF(N12&lt;&gt;""," -O","")</f>
        <v/>
      </c>
      <c r="O11" s="4" t="n"/>
      <c r="P11" s="4">
        <f>IF(P12&lt;&gt;""," -O","")</f>
        <v/>
      </c>
      <c r="Q11" s="4" t="n"/>
      <c r="R11" s="4">
        <f>IF(R12&lt;&gt;""," -O","")</f>
        <v/>
      </c>
      <c r="S11" s="4" t="n"/>
      <c r="T11" s="4">
        <f>IF(T12&lt;&gt;""," -O","")</f>
        <v/>
      </c>
      <c r="U11" s="4" t="n"/>
      <c r="V11" s="4">
        <f>IF(V12&lt;&gt;""," -O","")</f>
        <v/>
      </c>
      <c r="W11" s="4" t="n"/>
      <c r="X11" s="4">
        <f>IF(X12&lt;&gt;""," -O","")</f>
        <v/>
      </c>
      <c r="Y11" s="4" t="n"/>
      <c r="Z11" s="4">
        <f>IF(Z12&lt;&gt;""," -O","")</f>
        <v/>
      </c>
      <c r="AA11" s="4" t="n"/>
      <c r="AB11" s="4">
        <f>IF(AB12&lt;&gt;""," -O","")</f>
        <v/>
      </c>
      <c r="AC11" s="4" t="n"/>
      <c r="AD11" s="4">
        <f>IF(AD12&lt;&gt;""," -O","")</f>
        <v/>
      </c>
      <c r="AE11" s="4" t="n"/>
      <c r="AF11" s="4">
        <f>IF(AF12&lt;&gt;""," -O","")</f>
        <v/>
      </c>
      <c r="AG11" s="4" t="n"/>
      <c r="AH11" s="4">
        <f>IF(AH12&lt;&gt;""," -O","")</f>
        <v/>
      </c>
      <c r="AI11" s="4" t="n"/>
      <c r="AJ11" s="4">
        <f>IF(AJ12&lt;&gt;""," -O","")</f>
        <v/>
      </c>
      <c r="AK11" s="4" t="n"/>
      <c r="AL11" s="4">
        <f>IF(AL12&lt;&gt;""," -O","")</f>
        <v/>
      </c>
      <c r="AM11" s="4" t="n"/>
      <c r="AN11" s="4">
        <f>IF(AN12&lt;&gt;""," -O","")</f>
        <v/>
      </c>
      <c r="AO11" s="4" t="n"/>
      <c r="AP11" s="4">
        <f>IF(AP12&lt;&gt;""," -O","")</f>
        <v/>
      </c>
      <c r="AQ11" s="4" t="n"/>
      <c r="AR11" s="4">
        <f>IF(AR12&lt;&gt;""," -O","")</f>
        <v/>
      </c>
      <c r="AS11" s="4" t="n"/>
      <c r="AT11" s="4">
        <f>IF(AT12&lt;&gt;""," -O","")</f>
        <v/>
      </c>
      <c r="AU11" s="4" t="n"/>
      <c r="AV11" s="4">
        <f>IF(AV12&lt;&gt;""," -O","")</f>
        <v/>
      </c>
      <c r="AW11" s="4" t="n"/>
      <c r="AX11" s="4">
        <f>IF(AX12&lt;&gt;""," -O","")</f>
        <v/>
      </c>
      <c r="AY11" s="4" t="n"/>
      <c r="AZ11" s="4">
        <f>IF(AZ12&lt;&gt;""," -O","")</f>
        <v/>
      </c>
      <c r="BA11" s="4" t="n"/>
      <c r="BB11" s="4">
        <f>IF(BB12&lt;&gt;""," -O","")</f>
        <v/>
      </c>
      <c r="BC11" s="4" t="n"/>
      <c r="BD11" s="4">
        <f>IF(BD12&lt;&gt;""," -O","")</f>
        <v/>
      </c>
      <c r="BE11" s="4" t="n"/>
      <c r="BF11" s="4">
        <f>IF(BF12&lt;&gt;""," -O","")</f>
        <v/>
      </c>
      <c r="BG11" s="4" t="n"/>
      <c r="BH11" s="4">
        <f>IF(BH12&lt;&gt;""," -O","")</f>
        <v/>
      </c>
      <c r="BI11" s="4" t="n"/>
      <c r="BJ11" s="4">
        <f>IF(BJ12&lt;&gt;""," -O","")</f>
        <v/>
      </c>
      <c r="BK11" s="3" t="n"/>
      <c r="BL11" s="3" t="n"/>
      <c r="BM11" s="3" t="n"/>
      <c r="BN11" s="3" t="n"/>
      <c r="BO11" s="3" t="n"/>
      <c r="BP11" s="3" t="n"/>
      <c r="BQ11" s="2" t="n"/>
      <c r="BR11" s="2" t="n"/>
      <c r="BS11" s="2" t="n"/>
      <c r="BT11" s="2" t="n"/>
      <c r="BU11" s="2" t="n"/>
      <c r="BV11" s="2" t="n"/>
      <c r="BW11" s="2" t="n"/>
      <c r="BX11" s="2" t="n"/>
      <c r="BY11" s="2" t="n"/>
      <c r="BZ11" s="2" t="n"/>
      <c r="CA11" s="2" t="n"/>
      <c r="CB11" s="2" t="n"/>
      <c r="CC11" s="2" t="n"/>
    </row>
    <row r="12" ht="42.75" customHeight="1">
      <c r="A12" s="338" t="n"/>
      <c r="B12" s="636" t="inlineStr">
        <is>
          <t>Improbable 40% (2)</t>
        </is>
      </c>
      <c r="C12" s="774" t="n"/>
      <c r="D12" s="341">
        <f>CONCATENATE(X9,X10,X11,X12,X13,X14,X15,X17,X18,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X208)</f>
        <v/>
      </c>
      <c r="E12" s="637">
        <f>CONCATENATE(Z9,Z10,Z11,Z12,Z13,Z14,Z15,Z17,Z18,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Z208)</f>
        <v/>
      </c>
      <c r="F12" s="637">
        <f>CONCATENATE(AB9,AB10,AB11,AB12,AB13,AB14,AB15,AB17,AB18,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AB208)</f>
        <v/>
      </c>
      <c r="G12" s="638">
        <f>CONCATENATE(AD9,AD10,AD11,AD12,AD13,AD14,AD15,AD17,AD18,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AD208)</f>
        <v/>
      </c>
      <c r="H12" s="774" t="n"/>
      <c r="I12" s="638">
        <f>CONCATENATE(AF9,AF10,AF11,AF12,AF13,AF14,AF15,AF17,AF18,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AF208)</f>
        <v/>
      </c>
      <c r="J12" s="774" t="n"/>
      <c r="K12" s="339" t="n"/>
      <c r="L12" s="3" t="n"/>
      <c r="M12" s="4" t="n">
        <v>1.02</v>
      </c>
      <c r="N12" s="4">
        <f>IFERROR(VLOOKUP(M12,'CRUCE OPORTUNIDADES'!$C$10:$D$31,2,FALSE),"")</f>
        <v/>
      </c>
      <c r="O12" s="4" t="n">
        <v>2.02</v>
      </c>
      <c r="P12" s="4">
        <f>IFERROR(VLOOKUP(O12,'CRUCE OPORTUNIDADES'!$C$10:$D$31,2,FALSE),"")</f>
        <v/>
      </c>
      <c r="Q12" s="4" t="n">
        <v>3.02</v>
      </c>
      <c r="R12" s="4">
        <f>IFERROR(VLOOKUP(Q12,'CRUCE OPORTUNIDADES'!$C$10:$D$31,2,FALSE),"")</f>
        <v/>
      </c>
      <c r="S12" s="4" t="n">
        <v>4.02</v>
      </c>
      <c r="T12" s="4">
        <f>IFERROR(VLOOKUP(S12,'CRUCE OPORTUNIDADES'!$C$10:$D$31,2,FALSE),"")</f>
        <v/>
      </c>
      <c r="U12" s="4" t="n">
        <v>5.02</v>
      </c>
      <c r="V12" s="4">
        <f>IFERROR(VLOOKUP(U12,'CRUCE OPORTUNIDADES'!$C$10:$D$31,2,FALSE),"")</f>
        <v/>
      </c>
      <c r="W12" s="4" t="n">
        <v>6.02</v>
      </c>
      <c r="X12" s="4">
        <f>IFERROR(VLOOKUP(W12,'CRUCE OPORTUNIDADES'!$C$10:$D$31,2,FALSE),"")</f>
        <v/>
      </c>
      <c r="Y12" s="4" t="n">
        <v>7.02</v>
      </c>
      <c r="Z12" s="4">
        <f>IFERROR(VLOOKUP(Y12,'CRUCE OPORTUNIDADES'!$C$10:$D$31,2,FALSE),"")</f>
        <v/>
      </c>
      <c r="AA12" s="4" t="n">
        <v>8.02</v>
      </c>
      <c r="AB12" s="4">
        <f>IFERROR(VLOOKUP(AA12,'CRUCE OPORTUNIDADES'!$C$10:$D$31,2,FALSE),"")</f>
        <v/>
      </c>
      <c r="AC12" s="4" t="n">
        <v>9.02</v>
      </c>
      <c r="AD12" s="4">
        <f>IFERROR(VLOOKUP(AC12,'CRUCE OPORTUNIDADES'!$C$10:$D$31,2,FALSE),"")</f>
        <v/>
      </c>
      <c r="AE12" s="4" t="n">
        <v>10.02</v>
      </c>
      <c r="AF12" s="4">
        <f>IFERROR(VLOOKUP(AE12,'CRUCE OPORTUNIDADES'!$C$10:$D$31,2,FALSE),"")</f>
        <v/>
      </c>
      <c r="AG12" s="4" t="n">
        <v>11.02</v>
      </c>
      <c r="AH12" s="4">
        <f>IFERROR(VLOOKUP(AG12,'CRUCE OPORTUNIDADES'!$C$10:$D$31,2,FALSE),"")</f>
        <v/>
      </c>
      <c r="AI12" s="4" t="n">
        <v>12.02</v>
      </c>
      <c r="AJ12" s="4">
        <f>IFERROR(VLOOKUP(AI12,'CRUCE OPORTUNIDADES'!$C$10:$D$31,2,FALSE),"")</f>
        <v/>
      </c>
      <c r="AK12" s="4" t="n">
        <v>13.02</v>
      </c>
      <c r="AL12" s="4">
        <f>IFERROR(VLOOKUP(AK12,'CRUCE OPORTUNIDADES'!$C$10:$D$31,2,FALSE),"")</f>
        <v/>
      </c>
      <c r="AM12" s="4" t="n">
        <v>14.02</v>
      </c>
      <c r="AN12" s="4">
        <f>IFERROR(VLOOKUP(AM12,'CRUCE OPORTUNIDADES'!$C$10:$D$31,2,FALSE),"")</f>
        <v/>
      </c>
      <c r="AO12" s="4" t="n">
        <v>15.02</v>
      </c>
      <c r="AP12" s="4">
        <f>IFERROR(VLOOKUP(AO12,'CRUCE OPORTUNIDADES'!$C$10:$D$31,2,FALSE),"")</f>
        <v/>
      </c>
      <c r="AQ12" s="4" t="n">
        <v>16.02</v>
      </c>
      <c r="AR12" s="4">
        <f>IFERROR(VLOOKUP(AQ12,'CRUCE OPORTUNIDADES'!$C$10:$D$31,2,FALSE),"")</f>
        <v/>
      </c>
      <c r="AS12" s="4" t="n">
        <v>17.02</v>
      </c>
      <c r="AT12" s="4">
        <f>IFERROR(VLOOKUP(AS12,'CRUCE OPORTUNIDADES'!$C$10:$D$31,2,FALSE),"")</f>
        <v/>
      </c>
      <c r="AU12" s="4" t="n">
        <v>18.02</v>
      </c>
      <c r="AV12" s="4">
        <f>IFERROR(VLOOKUP(AU12,'CRUCE OPORTUNIDADES'!$C$10:$D$31,2,FALSE),"")</f>
        <v/>
      </c>
      <c r="AW12" s="4" t="n">
        <v>19.02</v>
      </c>
      <c r="AX12" s="4">
        <f>IFERROR(VLOOKUP(AW12,'CRUCE OPORTUNIDADES'!$C$10:$D$31,2,FALSE),"")</f>
        <v/>
      </c>
      <c r="AY12" s="4" t="n">
        <v>20.02</v>
      </c>
      <c r="AZ12" s="4">
        <f>IFERROR(VLOOKUP(AY12,'CRUCE OPORTUNIDADES'!$C$10:$D$31,2,FALSE),"")</f>
        <v/>
      </c>
      <c r="BA12" s="4" t="n">
        <v>21.02</v>
      </c>
      <c r="BB12" s="4">
        <f>IFERROR(VLOOKUP(BA12,'CRUCE OPORTUNIDADES'!$C$10:$D$31,2,FALSE),"")</f>
        <v/>
      </c>
      <c r="BC12" s="4" t="n">
        <v>22.02</v>
      </c>
      <c r="BD12" s="4">
        <f>IFERROR(VLOOKUP(BC12,'CRUCE OPORTUNIDADES'!$C$10:$D$31,2,FALSE),"")</f>
        <v/>
      </c>
      <c r="BE12" s="4" t="n">
        <v>23.02</v>
      </c>
      <c r="BF12" s="4">
        <f>IFERROR(VLOOKUP(BE12,'CRUCE OPORTUNIDADES'!$C$10:$D$31,2,FALSE),"")</f>
        <v/>
      </c>
      <c r="BG12" s="4" t="n">
        <v>24.02</v>
      </c>
      <c r="BH12" s="4">
        <f>IFERROR(VLOOKUP(BG12,'CRUCE OPORTUNIDADES'!$C$10:$D$31,2,FALSE),"")</f>
        <v/>
      </c>
      <c r="BI12" s="4" t="n">
        <v>25.02</v>
      </c>
      <c r="BJ12" s="4">
        <f>IFERROR(VLOOKUP(BI12,'CRUCE OPORTUNIDADES'!$C$10:$D$31,2,FALSE),"")</f>
        <v/>
      </c>
      <c r="BK12" s="3" t="n"/>
      <c r="BL12" s="3" t="n"/>
      <c r="BM12" s="3" t="n"/>
      <c r="BN12" s="3" t="n"/>
      <c r="BO12" s="3" t="n"/>
      <c r="BP12" s="3" t="n"/>
      <c r="BQ12" s="2" t="n"/>
      <c r="BR12" s="2" t="n"/>
      <c r="BS12" s="2" t="n"/>
      <c r="BT12" s="2" t="n"/>
      <c r="BU12" s="2" t="n"/>
      <c r="BV12" s="2" t="n"/>
      <c r="BW12" s="2" t="n"/>
      <c r="BX12" s="2" t="n"/>
      <c r="BY12" s="2" t="n"/>
      <c r="BZ12" s="2" t="n"/>
      <c r="CA12" s="2" t="n"/>
      <c r="CB12" s="2" t="n"/>
      <c r="CC12" s="2" t="n"/>
    </row>
    <row r="13" ht="39" customHeight="1">
      <c r="A13" s="338" t="n"/>
      <c r="B13" s="636" t="inlineStr">
        <is>
          <t>Posible 60% (3)</t>
        </is>
      </c>
      <c r="C13" s="774" t="n"/>
      <c r="D13" s="341">
        <f>CONCATENATE(AH9,AH10,AH11,AH12,AH13,AH14,AH15,AH17,AH18,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f>
        <v/>
      </c>
      <c r="E13" s="343">
        <f>CONCATENATE(AJ9,AJ10,AJ11,AJ12,AJ13,AJ14,AJ15,AJ17,AJ18,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f>
        <v/>
      </c>
      <c r="F13" s="638">
        <f>CONCATENATE(AL9,AL10,AL11,AL12,AL13,AL14,AL15,AL17,AL18,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f>
        <v/>
      </c>
      <c r="G13" s="638">
        <f>CONCATENATE(AN9,AN10,AN11,AN12,AN13,AN14,AN15,AN17,AN18,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f>
        <v/>
      </c>
      <c r="H13" s="774" t="n"/>
      <c r="I13" s="638">
        <f>CONCATENATE(AP9,AP10,AP11,AP12,AP13,AP14,AP15,AP17,AP18,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f>
        <v/>
      </c>
      <c r="J13" s="774" t="n"/>
      <c r="K13" s="339" t="n"/>
      <c r="L13" s="3" t="n"/>
      <c r="M13" s="4" t="n"/>
      <c r="N13" s="4">
        <f>IF(N14&lt;&gt;""," -O","")</f>
        <v/>
      </c>
      <c r="O13" s="4" t="n"/>
      <c r="P13" s="4">
        <f>IF(P14&lt;&gt;""," -O","")</f>
        <v/>
      </c>
      <c r="Q13" s="4" t="n"/>
      <c r="R13" s="4">
        <f>IF(R14&lt;&gt;""," -O","")</f>
        <v/>
      </c>
      <c r="S13" s="4" t="n"/>
      <c r="T13" s="4">
        <f>IF(T14&lt;&gt;""," -O","")</f>
        <v/>
      </c>
      <c r="U13" s="4" t="n"/>
      <c r="V13" s="4">
        <f>IF(V14&lt;&gt;""," -O","")</f>
        <v/>
      </c>
      <c r="W13" s="4" t="n"/>
      <c r="X13" s="4">
        <f>IF(X14&lt;&gt;""," -O","")</f>
        <v/>
      </c>
      <c r="Y13" s="4" t="n"/>
      <c r="Z13" s="4">
        <f>IF(Z14&lt;&gt;""," -O","")</f>
        <v/>
      </c>
      <c r="AA13" s="4" t="n"/>
      <c r="AB13" s="4">
        <f>IF(AB14&lt;&gt;""," -O","")</f>
        <v/>
      </c>
      <c r="AC13" s="4" t="n"/>
      <c r="AD13" s="4">
        <f>IF(AD14&lt;&gt;""," -O","")</f>
        <v/>
      </c>
      <c r="AE13" s="4" t="n"/>
      <c r="AF13" s="4">
        <f>IF(AF14&lt;&gt;""," -O","")</f>
        <v/>
      </c>
      <c r="AG13" s="4" t="n"/>
      <c r="AH13" s="4">
        <f>IF(AH14&lt;&gt;""," -O","")</f>
        <v/>
      </c>
      <c r="AI13" s="4" t="n"/>
      <c r="AJ13" s="4">
        <f>IF(AJ14&lt;&gt;""," -O","")</f>
        <v/>
      </c>
      <c r="AK13" s="4" t="n"/>
      <c r="AL13" s="4">
        <f>IF(AL14&lt;&gt;""," -O","")</f>
        <v/>
      </c>
      <c r="AM13" s="4" t="n"/>
      <c r="AN13" s="4">
        <f>IF(AN14&lt;&gt;""," -O","")</f>
        <v/>
      </c>
      <c r="AO13" s="4" t="n"/>
      <c r="AP13" s="4">
        <f>IF(AP14&lt;&gt;""," -O","")</f>
        <v/>
      </c>
      <c r="AQ13" s="4" t="n"/>
      <c r="AR13" s="4">
        <f>IF(AR14&lt;&gt;""," -O","")</f>
        <v/>
      </c>
      <c r="AS13" s="4" t="n"/>
      <c r="AT13" s="4">
        <f>IF(AT14&lt;&gt;""," -O","")</f>
        <v/>
      </c>
      <c r="AU13" s="4" t="n"/>
      <c r="AV13" s="4">
        <f>IF(AV14&lt;&gt;""," -O","")</f>
        <v/>
      </c>
      <c r="AW13" s="4" t="n"/>
      <c r="AX13" s="4">
        <f>IF(AX14&lt;&gt;""," -O","")</f>
        <v/>
      </c>
      <c r="AY13" s="4" t="n"/>
      <c r="AZ13" s="4">
        <f>IF(AZ14&lt;&gt;""," -O","")</f>
        <v/>
      </c>
      <c r="BA13" s="4" t="n"/>
      <c r="BB13" s="4">
        <f>IF(BB14&lt;&gt;""," -O","")</f>
        <v/>
      </c>
      <c r="BC13" s="4" t="n"/>
      <c r="BD13" s="4">
        <f>IF(BD14&lt;&gt;""," -O","")</f>
        <v/>
      </c>
      <c r="BE13" s="4" t="n"/>
      <c r="BF13" s="4">
        <f>IF(BF14&lt;&gt;""," -O","")</f>
        <v/>
      </c>
      <c r="BG13" s="4" t="n"/>
      <c r="BH13" s="4">
        <f>IF(BH14&lt;&gt;""," -O","")</f>
        <v/>
      </c>
      <c r="BI13" s="4" t="n"/>
      <c r="BJ13" s="4">
        <f>IF(BJ14&lt;&gt;""," -O","")</f>
        <v/>
      </c>
      <c r="BK13" s="3" t="n"/>
      <c r="BL13" s="3" t="n"/>
      <c r="BM13" s="3" t="n"/>
      <c r="BN13" s="3" t="n"/>
      <c r="BO13" s="3" t="n"/>
      <c r="BP13" s="3" t="n"/>
      <c r="BQ13" s="2" t="n"/>
      <c r="BR13" s="2" t="n"/>
      <c r="BS13" s="2" t="n"/>
      <c r="BT13" s="2" t="n"/>
      <c r="BU13" s="2" t="n"/>
      <c r="BV13" s="2" t="n"/>
      <c r="BW13" s="2" t="n"/>
      <c r="BX13" s="2" t="n"/>
      <c r="BY13" s="2" t="n"/>
      <c r="BZ13" s="2" t="n"/>
      <c r="CA13" s="2" t="n"/>
      <c r="CB13" s="2" t="n"/>
      <c r="CC13" s="2" t="n"/>
    </row>
    <row r="14" ht="46.5" customHeight="1">
      <c r="A14" s="338" t="n"/>
      <c r="B14" s="636" t="inlineStr">
        <is>
          <t>Probable 80% (4)</t>
        </is>
      </c>
      <c r="C14" s="774" t="n"/>
      <c r="D14" s="341">
        <f>CONCATENATE(AR9,AR10,AR11,AR12,AR13,AR14,AR15,AR17,AR18,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f>
        <v/>
      </c>
      <c r="E14" s="637">
        <f>CONCATENATE(AT9,AT10,AT11,AT12,AT13,AT14,AT15,AT17,AT18,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f>
        <v/>
      </c>
      <c r="F14" s="638">
        <f>CONCATENATE(AV9,AV10,AV11,AV12,AV13,AV14,AV15,AV17,AV18,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f>
        <v/>
      </c>
      <c r="G14" s="638">
        <f>CONCATENATE(AX9,AX10,AX11,AX12,AX13,AX14,AX15,AX17,AX18,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f>
        <v/>
      </c>
      <c r="H14" s="774" t="n"/>
      <c r="I14" s="642">
        <f>CONCATENATE(AZ9,AZ10,AZ11,AZ12,AZ13,AZ14,AZ15,AZ17,AZ18,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f>
        <v/>
      </c>
      <c r="J14" s="774" t="n"/>
      <c r="K14" s="339" t="n"/>
      <c r="L14" s="3" t="n"/>
      <c r="M14" s="4" t="n">
        <v>1.03</v>
      </c>
      <c r="N14" s="4">
        <f>IFERROR(VLOOKUP(M14,'CRUCE OPORTUNIDADES'!$C$10:$D$31,2,FALSE),"")</f>
        <v/>
      </c>
      <c r="O14" s="4" t="n">
        <v>2.03</v>
      </c>
      <c r="P14" s="4">
        <f>IFERROR(VLOOKUP(O14,'CRUCE OPORTUNIDADES'!$C$10:$D$31,2,FALSE),"")</f>
        <v/>
      </c>
      <c r="Q14" s="4" t="n">
        <v>3.03</v>
      </c>
      <c r="R14" s="4">
        <f>IFERROR(VLOOKUP(Q14,'CRUCE OPORTUNIDADES'!$C$10:$D$31,2,FALSE),"")</f>
        <v/>
      </c>
      <c r="S14" s="4" t="n">
        <v>4.03</v>
      </c>
      <c r="T14" s="4">
        <f>IFERROR(VLOOKUP(S14,'CRUCE OPORTUNIDADES'!$C$10:$D$31,2,FALSE),"")</f>
        <v/>
      </c>
      <c r="U14" s="4" t="n">
        <v>5.03</v>
      </c>
      <c r="V14" s="4">
        <f>IFERROR(VLOOKUP(U14,'CRUCE OPORTUNIDADES'!$C$10:$D$31,2,FALSE),"")</f>
        <v/>
      </c>
      <c r="W14" s="4" t="n">
        <v>6.03</v>
      </c>
      <c r="X14" s="4">
        <f>IFERROR(VLOOKUP(W14,'CRUCE OPORTUNIDADES'!$C$10:$D$31,2,FALSE),"")</f>
        <v/>
      </c>
      <c r="Y14" s="4" t="n">
        <v>7.03</v>
      </c>
      <c r="Z14" s="4">
        <f>IFERROR(VLOOKUP(Y14,'CRUCE OPORTUNIDADES'!$C$10:$D$31,2,FALSE),"")</f>
        <v/>
      </c>
      <c r="AA14" s="4" t="n">
        <v>8.029999999999999</v>
      </c>
      <c r="AB14" s="4">
        <f>IFERROR(VLOOKUP(AA14,'CRUCE OPORTUNIDADES'!$C$10:$D$31,2,FALSE),"")</f>
        <v/>
      </c>
      <c r="AC14" s="4" t="n">
        <v>9.029999999999999</v>
      </c>
      <c r="AD14" s="4">
        <f>IFERROR(VLOOKUP(AC14,'CRUCE OPORTUNIDADES'!$C$10:$D$31,2,FALSE),"")</f>
        <v/>
      </c>
      <c r="AE14" s="4" t="n">
        <v>10.03</v>
      </c>
      <c r="AF14" s="4">
        <f>IFERROR(VLOOKUP(AE14,'CRUCE OPORTUNIDADES'!$C$10:$D$31,2,FALSE),"")</f>
        <v/>
      </c>
      <c r="AG14" s="4" t="n">
        <v>11.03</v>
      </c>
      <c r="AH14" s="4">
        <f>IFERROR(VLOOKUP(AG14,'CRUCE OPORTUNIDADES'!$C$10:$D$31,2,FALSE),"")</f>
        <v/>
      </c>
      <c r="AI14" s="4" t="n">
        <v>12.03</v>
      </c>
      <c r="AJ14" s="4">
        <f>IFERROR(VLOOKUP(AI14,'CRUCE OPORTUNIDADES'!$C$10:$D$31,2,FALSE),"")</f>
        <v/>
      </c>
      <c r="AK14" s="4" t="n">
        <v>13.03</v>
      </c>
      <c r="AL14" s="4">
        <f>IFERROR(VLOOKUP(AK14,'CRUCE OPORTUNIDADES'!$C$10:$D$31,2,FALSE),"")</f>
        <v/>
      </c>
      <c r="AM14" s="4" t="n">
        <v>14.03</v>
      </c>
      <c r="AN14" s="4">
        <f>IFERROR(VLOOKUP(AM14,'CRUCE OPORTUNIDADES'!$C$10:$D$31,2,FALSE),"")</f>
        <v/>
      </c>
      <c r="AO14" s="4" t="n">
        <v>15.03</v>
      </c>
      <c r="AP14" s="4">
        <f>IFERROR(VLOOKUP(AO14,'CRUCE OPORTUNIDADES'!$C$10:$D$31,2,FALSE),"")</f>
        <v/>
      </c>
      <c r="AQ14" s="4" t="n">
        <v>16.03</v>
      </c>
      <c r="AR14" s="4">
        <f>IFERROR(VLOOKUP(AQ14,'CRUCE OPORTUNIDADES'!$C$10:$D$31,2,FALSE),"")</f>
        <v/>
      </c>
      <c r="AS14" s="4" t="n">
        <v>17.03</v>
      </c>
      <c r="AT14" s="4">
        <f>IFERROR(VLOOKUP(AS14,'CRUCE OPORTUNIDADES'!$C$10:$D$31,2,FALSE),"")</f>
        <v/>
      </c>
      <c r="AU14" s="4" t="n">
        <v>18.03</v>
      </c>
      <c r="AV14" s="4">
        <f>IFERROR(VLOOKUP(AU14,'CRUCE OPORTUNIDADES'!$C$10:$D$31,2,FALSE),"")</f>
        <v/>
      </c>
      <c r="AW14" s="4" t="n">
        <v>19.03</v>
      </c>
      <c r="AX14" s="4">
        <f>IFERROR(VLOOKUP(AW14,'CRUCE OPORTUNIDADES'!$C$10:$D$31,2,FALSE),"")</f>
        <v/>
      </c>
      <c r="AY14" s="4" t="n">
        <v>20.03</v>
      </c>
      <c r="AZ14" s="4">
        <f>IFERROR(VLOOKUP(AY14,'CRUCE OPORTUNIDADES'!$C$10:$D$31,2,FALSE),"")</f>
        <v/>
      </c>
      <c r="BA14" s="4" t="n">
        <v>21.03</v>
      </c>
      <c r="BB14" s="4">
        <f>IFERROR(VLOOKUP(BA14,'CRUCE OPORTUNIDADES'!$C$10:$D$31,2,FALSE),"")</f>
        <v/>
      </c>
      <c r="BC14" s="4" t="n">
        <v>22.03</v>
      </c>
      <c r="BD14" s="4">
        <f>IFERROR(VLOOKUP(BC14,'CRUCE OPORTUNIDADES'!$C$10:$D$31,2,FALSE),"")</f>
        <v/>
      </c>
      <c r="BE14" s="4" t="n">
        <v>23.03</v>
      </c>
      <c r="BF14" s="4">
        <f>IFERROR(VLOOKUP(BE14,'CRUCE OPORTUNIDADES'!$C$10:$D$31,2,FALSE),"")</f>
        <v/>
      </c>
      <c r="BG14" s="4" t="n">
        <v>24.03</v>
      </c>
      <c r="BH14" s="4">
        <f>IFERROR(VLOOKUP(BG14,'CRUCE OPORTUNIDADES'!$C$10:$D$31,2,FALSE),"")</f>
        <v/>
      </c>
      <c r="BI14" s="4" t="n">
        <v>25.03</v>
      </c>
      <c r="BJ14" s="4">
        <f>IFERROR(VLOOKUP(BI14,'CRUCE OPORTUNIDADES'!$C$10:$D$31,2,FALSE),"")</f>
        <v/>
      </c>
      <c r="BK14" s="3" t="n"/>
      <c r="BL14" s="3" t="n"/>
      <c r="BM14" s="3" t="n"/>
      <c r="BN14" s="3" t="n"/>
      <c r="BO14" s="3" t="n"/>
      <c r="BP14" s="3" t="n"/>
      <c r="BQ14" s="2" t="n"/>
      <c r="BR14" s="2" t="n"/>
      <c r="BS14" s="2" t="n"/>
      <c r="BT14" s="2" t="n"/>
      <c r="BU14" s="2" t="n"/>
      <c r="BV14" s="2" t="n"/>
      <c r="BW14" s="2" t="n"/>
      <c r="BX14" s="2" t="n"/>
      <c r="BY14" s="2" t="n"/>
      <c r="BZ14" s="2" t="n"/>
      <c r="CA14" s="2" t="n"/>
      <c r="CB14" s="2" t="n"/>
      <c r="CC14" s="2" t="n"/>
    </row>
    <row r="15" ht="47.25" customHeight="1">
      <c r="A15" s="338" t="n"/>
      <c r="B15" s="636" t="inlineStr">
        <is>
          <t>Casi seguro 100% (5)</t>
        </is>
      </c>
      <c r="C15" s="774" t="n"/>
      <c r="D15" s="341">
        <f>CONCATENATE(BB9,BB10,BB11,BB12,BB13,BB14,BB15,BB17,BB18,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f>
        <v/>
      </c>
      <c r="E15" s="637">
        <f>CONCATENATE(BD9,BD10,BD11,BD12,BD13,BD14,BD15,BD17,BD18,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f>
        <v/>
      </c>
      <c r="F15" s="638">
        <f>CONCATENATE(BF9,BF10,BF11,BF12,BF13,BF14,BF15,BF17,BF18,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f>
        <v/>
      </c>
      <c r="G15" s="642">
        <f>CONCATENATE(BH9,BH10,BH11,BH12,BH13,BH14,BH15,BH17,BH18,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f>
        <v/>
      </c>
      <c r="H15" s="774" t="n"/>
      <c r="I15" s="642">
        <f>CONCATENATE(BJ9,BJ10,BJ11,BJ12,BJ13,BJ14,BJ15,BJ17,BJ18,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f>
        <v/>
      </c>
      <c r="J15" s="774" t="n"/>
      <c r="K15" s="339" t="n"/>
      <c r="L15" s="3" t="n"/>
      <c r="M15" s="4" t="n"/>
      <c r="N15" s="4">
        <f>IF(N16&lt;&gt;""," -O","")</f>
        <v/>
      </c>
      <c r="O15" s="4" t="n"/>
      <c r="P15" s="4">
        <f>IF(P16&lt;&gt;""," -O","")</f>
        <v/>
      </c>
      <c r="Q15" s="4" t="n"/>
      <c r="R15" s="4">
        <f>IF(R16&lt;&gt;""," -O","")</f>
        <v/>
      </c>
      <c r="S15" s="4" t="n"/>
      <c r="T15" s="4">
        <f>IF(T16&lt;&gt;""," -O","")</f>
        <v/>
      </c>
      <c r="U15" s="4" t="n"/>
      <c r="V15" s="4">
        <f>IF(V16&lt;&gt;""," -O","")</f>
        <v/>
      </c>
      <c r="W15" s="4" t="n"/>
      <c r="X15" s="4">
        <f>IF(X16&lt;&gt;""," -O","")</f>
        <v/>
      </c>
      <c r="Y15" s="4" t="n"/>
      <c r="Z15" s="4">
        <f>IF(Z16&lt;&gt;""," -O","")</f>
        <v/>
      </c>
      <c r="AA15" s="4" t="n"/>
      <c r="AB15" s="4">
        <f>IF(AB16&lt;&gt;""," -O","")</f>
        <v/>
      </c>
      <c r="AC15" s="4" t="n"/>
      <c r="AD15" s="4">
        <f>IF(AD16&lt;&gt;""," -O","")</f>
        <v/>
      </c>
      <c r="AE15" s="4" t="n"/>
      <c r="AF15" s="4">
        <f>IF(AF16&lt;&gt;""," -O","")</f>
        <v/>
      </c>
      <c r="AG15" s="4" t="n"/>
      <c r="AH15" s="4">
        <f>IF(AH16&lt;&gt;""," -O","")</f>
        <v/>
      </c>
      <c r="AI15" s="4" t="n"/>
      <c r="AJ15" s="4">
        <f>IF(AJ16&lt;&gt;""," -O","")</f>
        <v/>
      </c>
      <c r="AK15" s="4" t="n"/>
      <c r="AL15" s="4">
        <f>IF(AL16&lt;&gt;""," -O","")</f>
        <v/>
      </c>
      <c r="AM15" s="4" t="n"/>
      <c r="AN15" s="4">
        <f>IF(AN16&lt;&gt;""," -O","")</f>
        <v/>
      </c>
      <c r="AO15" s="4" t="n"/>
      <c r="AP15" s="4">
        <f>IF(AP16&lt;&gt;""," -O","")</f>
        <v/>
      </c>
      <c r="AQ15" s="4" t="n"/>
      <c r="AR15" s="4">
        <f>IF(AR16&lt;&gt;""," -O","")</f>
        <v/>
      </c>
      <c r="AS15" s="4" t="n"/>
      <c r="AT15" s="4">
        <f>IF(AT16&lt;&gt;""," -O","")</f>
        <v/>
      </c>
      <c r="AU15" s="4" t="n"/>
      <c r="AV15" s="4">
        <f>IF(AV16&lt;&gt;""," -O","")</f>
        <v/>
      </c>
      <c r="AW15" s="4" t="n"/>
      <c r="AX15" s="4">
        <f>IF(AX16&lt;&gt;""," -O","")</f>
        <v/>
      </c>
      <c r="AY15" s="4" t="n"/>
      <c r="AZ15" s="4">
        <f>IF(AZ16&lt;&gt;""," -O","")</f>
        <v/>
      </c>
      <c r="BA15" s="4" t="n"/>
      <c r="BB15" s="4">
        <f>IF(BB16&lt;&gt;""," -O","")</f>
        <v/>
      </c>
      <c r="BC15" s="4" t="n"/>
      <c r="BD15" s="4">
        <f>IF(BD16&lt;&gt;""," -O","")</f>
        <v/>
      </c>
      <c r="BE15" s="4" t="n"/>
      <c r="BF15" s="4">
        <f>IF(BF16&lt;&gt;""," -O","")</f>
        <v/>
      </c>
      <c r="BG15" s="4" t="n"/>
      <c r="BH15" s="4">
        <f>IF(BH16&lt;&gt;""," -O","")</f>
        <v/>
      </c>
      <c r="BI15" s="4" t="n"/>
      <c r="BJ15" s="4">
        <f>IF(BJ16&lt;&gt;""," -O","")</f>
        <v/>
      </c>
      <c r="BK15" s="3" t="n"/>
      <c r="BL15" s="3" t="n"/>
      <c r="BM15" s="3" t="n"/>
      <c r="BN15" s="3" t="n"/>
      <c r="BO15" s="3" t="n"/>
      <c r="BP15" s="3" t="n"/>
      <c r="BQ15" s="2" t="n"/>
      <c r="BR15" s="2" t="n"/>
      <c r="BS15" s="2" t="n"/>
      <c r="BT15" s="2" t="n"/>
      <c r="BU15" s="2" t="n"/>
      <c r="BV15" s="2" t="n"/>
      <c r="BW15" s="2" t="n"/>
      <c r="BX15" s="2" t="n"/>
      <c r="BY15" s="2" t="n"/>
      <c r="BZ15" s="2" t="n"/>
      <c r="CA15" s="2" t="n"/>
      <c r="CB15" s="2" t="n"/>
      <c r="CC15" s="2" t="n"/>
    </row>
    <row r="16" ht="33.75" customHeight="1">
      <c r="A16" s="338" t="n"/>
      <c r="B16" s="345" t="inlineStr">
        <is>
          <t>COLOR</t>
        </is>
      </c>
      <c r="C16" s="643" t="inlineStr">
        <is>
          <t>INTERPRETACIÓN DE LA ZONA</t>
        </is>
      </c>
      <c r="D16" s="775" t="n"/>
      <c r="E16" s="774" t="n"/>
      <c r="F16" s="346" t="inlineStr">
        <is>
          <t>CANTIDAD DE OPORTUNIDADES POR ZONA</t>
        </is>
      </c>
      <c r="G16" s="643" t="inlineStr">
        <is>
          <t>PROMEDIO DE OPORTUNIDADES DEL PROCESO</t>
        </is>
      </c>
      <c r="H16" s="775" t="n"/>
      <c r="I16" s="775" t="n"/>
      <c r="J16" s="774" t="n"/>
      <c r="K16" s="339" t="n"/>
      <c r="L16" s="3" t="n"/>
      <c r="M16" s="4" t="n">
        <v>1.04</v>
      </c>
      <c r="N16" s="4">
        <f>IFERROR(VLOOKUP(M16,'CRUCE OPORTUNIDADES'!$C$10:$D$31,2,FALSE),"")</f>
        <v/>
      </c>
      <c r="O16" s="4" t="n">
        <v>2.04</v>
      </c>
      <c r="P16" s="4">
        <f>IFERROR(VLOOKUP(O16,'CRUCE OPORTUNIDADES'!$C$10:$D$31,2,FALSE),"")</f>
        <v/>
      </c>
      <c r="Q16" s="4" t="n">
        <v>3.04</v>
      </c>
      <c r="R16" s="4">
        <f>IFERROR(VLOOKUP(Q16,'CRUCE OPORTUNIDADES'!$C$10:$D$31,2,FALSE),"")</f>
        <v/>
      </c>
      <c r="S16" s="4" t="n">
        <v>4.04</v>
      </c>
      <c r="T16" s="4">
        <f>IFERROR(VLOOKUP(S16,'CRUCE OPORTUNIDADES'!$C$10:$D$31,2,FALSE),"")</f>
        <v/>
      </c>
      <c r="U16" s="4" t="n">
        <v>5.04</v>
      </c>
      <c r="V16" s="4">
        <f>IFERROR(VLOOKUP(U16,'CRUCE OPORTUNIDADES'!$C$10:$D$31,2,FALSE),"")</f>
        <v/>
      </c>
      <c r="W16" s="4" t="n">
        <v>6.04</v>
      </c>
      <c r="X16" s="4">
        <f>IFERROR(VLOOKUP(W16,'CRUCE OPORTUNIDADES'!$C$10:$D$31,2,FALSE),"")</f>
        <v/>
      </c>
      <c r="Y16" s="4" t="n">
        <v>7.04</v>
      </c>
      <c r="Z16" s="4">
        <f>IFERROR(VLOOKUP(Y16,'CRUCE OPORTUNIDADES'!$C$10:$D$31,2,FALSE),"")</f>
        <v/>
      </c>
      <c r="AA16" s="4" t="n">
        <v>8.039999999999999</v>
      </c>
      <c r="AB16" s="4">
        <f>IFERROR(VLOOKUP(AA16,'CRUCE OPORTUNIDADES'!$C$10:$D$31,2,FALSE),"")</f>
        <v/>
      </c>
      <c r="AC16" s="4" t="n">
        <v>9.039999999999999</v>
      </c>
      <c r="AD16" s="4">
        <f>IFERROR(VLOOKUP(AC16,'CRUCE OPORTUNIDADES'!$C$10:$D$31,2,FALSE),"")</f>
        <v/>
      </c>
      <c r="AE16" s="4" t="n">
        <v>10.04</v>
      </c>
      <c r="AF16" s="4">
        <f>IFERROR(VLOOKUP(AE16,'CRUCE OPORTUNIDADES'!$C$10:$D$31,2,FALSE),"")</f>
        <v/>
      </c>
      <c r="AG16" s="4" t="n">
        <v>11.04</v>
      </c>
      <c r="AH16" s="4">
        <f>IFERROR(VLOOKUP(AG16,'CRUCE OPORTUNIDADES'!$C$10:$D$31,2,FALSE),"")</f>
        <v/>
      </c>
      <c r="AI16" s="4" t="n">
        <v>12.04</v>
      </c>
      <c r="AJ16" s="4">
        <f>IFERROR(VLOOKUP(AI16,'CRUCE OPORTUNIDADES'!$C$10:$D$31,2,FALSE),"")</f>
        <v/>
      </c>
      <c r="AK16" s="4" t="n">
        <v>13.04</v>
      </c>
      <c r="AL16" s="4">
        <f>IFERROR(VLOOKUP(AK16,'CRUCE OPORTUNIDADES'!$C$10:$D$31,2,FALSE),"")</f>
        <v/>
      </c>
      <c r="AM16" s="4" t="n">
        <v>14.04</v>
      </c>
      <c r="AN16" s="4">
        <f>IFERROR(VLOOKUP(AM16,'CRUCE OPORTUNIDADES'!$C$10:$D$31,2,FALSE),"")</f>
        <v/>
      </c>
      <c r="AO16" s="4" t="n">
        <v>15.04</v>
      </c>
      <c r="AP16" s="4">
        <f>IFERROR(VLOOKUP(AO16,'CRUCE OPORTUNIDADES'!$C$10:$D$31,2,FALSE),"")</f>
        <v/>
      </c>
      <c r="AQ16" s="4" t="n">
        <v>16.04</v>
      </c>
      <c r="AR16" s="4">
        <f>IFERROR(VLOOKUP(AQ16,'CRUCE OPORTUNIDADES'!$C$10:$D$31,2,FALSE),"")</f>
        <v/>
      </c>
      <c r="AS16" s="4" t="n">
        <v>17.04</v>
      </c>
      <c r="AT16" s="4">
        <f>IFERROR(VLOOKUP(AS16,'CRUCE OPORTUNIDADES'!$C$10:$D$31,2,FALSE),"")</f>
        <v/>
      </c>
      <c r="AU16" s="4" t="n">
        <v>18.04</v>
      </c>
      <c r="AV16" s="4">
        <f>IFERROR(VLOOKUP(AU16,'CRUCE OPORTUNIDADES'!$C$10:$D$31,2,FALSE),"")</f>
        <v/>
      </c>
      <c r="AW16" s="4" t="n">
        <v>19.04</v>
      </c>
      <c r="AX16" s="4">
        <f>IFERROR(VLOOKUP(AW16,'CRUCE OPORTUNIDADES'!$C$10:$D$31,2,FALSE),"")</f>
        <v/>
      </c>
      <c r="AY16" s="4" t="n">
        <v>20.04</v>
      </c>
      <c r="AZ16" s="4">
        <f>IFERROR(VLOOKUP(AY16,'CRUCE OPORTUNIDADES'!$C$10:$D$31,2,FALSE),"")</f>
        <v/>
      </c>
      <c r="BA16" s="4" t="n">
        <v>21.04</v>
      </c>
      <c r="BB16" s="4">
        <f>IFERROR(VLOOKUP(BA16,'CRUCE OPORTUNIDADES'!$C$10:$D$31,2,FALSE),"")</f>
        <v/>
      </c>
      <c r="BC16" s="4" t="n">
        <v>22.04</v>
      </c>
      <c r="BD16" s="4">
        <f>IFERROR(VLOOKUP(BC16,'CRUCE OPORTUNIDADES'!$C$10:$D$31,2,FALSE),"")</f>
        <v/>
      </c>
      <c r="BE16" s="4" t="n">
        <v>23.04</v>
      </c>
      <c r="BF16" s="4">
        <f>IFERROR(VLOOKUP(BE16,'CRUCE OPORTUNIDADES'!$C$10:$D$31,2,FALSE),"")</f>
        <v/>
      </c>
      <c r="BG16" s="4" t="n">
        <v>24.04</v>
      </c>
      <c r="BH16" s="4">
        <f>IFERROR(VLOOKUP(BG16,'CRUCE OPORTUNIDADES'!$C$10:$D$31,2,FALSE),"")</f>
        <v/>
      </c>
      <c r="BI16" s="4" t="n">
        <v>25.04</v>
      </c>
      <c r="BJ16" s="4">
        <f>IFERROR(VLOOKUP(BI16,'CRUCE OPORTUNIDADES'!$C$10:$D$31,2,FALSE),"")</f>
        <v/>
      </c>
      <c r="BK16" s="3" t="n"/>
      <c r="BL16" s="3" t="n"/>
      <c r="BM16" s="3" t="n"/>
      <c r="BN16" s="3" t="n"/>
      <c r="BO16" s="3" t="n"/>
      <c r="BP16" s="3" t="n"/>
      <c r="BQ16" s="2" t="n"/>
      <c r="BR16" s="2" t="n"/>
      <c r="BS16" s="2" t="n"/>
      <c r="BT16" s="2" t="n"/>
      <c r="BU16" s="2" t="n"/>
      <c r="BV16" s="2" t="n"/>
      <c r="BW16" s="2" t="n"/>
      <c r="BX16" s="2" t="n"/>
      <c r="BY16" s="2" t="n"/>
      <c r="BZ16" s="2" t="n"/>
      <c r="CA16" s="2" t="n"/>
      <c r="CB16" s="2" t="n"/>
      <c r="CC16" s="2" t="n"/>
    </row>
    <row r="17" ht="24" customHeight="1">
      <c r="A17" s="338" t="n"/>
      <c r="B17" s="347" t="n"/>
      <c r="C17" s="639" t="inlineStr">
        <is>
          <t xml:space="preserve"> Zona de oportunidad baja: Monitorear los eventos.</t>
        </is>
      </c>
      <c r="D17" s="775" t="n"/>
      <c r="E17" s="774" t="n"/>
      <c r="F17" s="348">
        <f>COUNTIF('CRUCE OPORTUNIDADES'!$AP$10:$AP$31,"BAJO")</f>
        <v/>
      </c>
      <c r="G17" s="643" t="inlineStr">
        <is>
          <t>PROBABILIDAD</t>
        </is>
      </c>
      <c r="H17" s="643" t="inlineStr">
        <is>
          <t>IMPACTO</t>
        </is>
      </c>
      <c r="I17" s="776" t="inlineStr">
        <is>
          <t>VALORACIÓN</t>
        </is>
      </c>
      <c r="J17" s="774" t="n"/>
      <c r="K17" s="339" t="n"/>
      <c r="L17" s="3" t="n"/>
      <c r="M17" s="4" t="n"/>
      <c r="N17" s="4">
        <f>IF(N18&lt;&gt;""," -O","")</f>
        <v/>
      </c>
      <c r="O17" s="4" t="n"/>
      <c r="P17" s="4">
        <f>IF(P18&lt;&gt;""," -O","")</f>
        <v/>
      </c>
      <c r="Q17" s="4" t="n"/>
      <c r="R17" s="4">
        <f>IF(R18&lt;&gt;""," -O","")</f>
        <v/>
      </c>
      <c r="S17" s="4" t="n"/>
      <c r="T17" s="4">
        <f>IF(T18&lt;&gt;""," -O","")</f>
        <v/>
      </c>
      <c r="U17" s="4" t="n"/>
      <c r="V17" s="4">
        <f>IF(V18&lt;&gt;""," -O","")</f>
        <v/>
      </c>
      <c r="W17" s="4" t="n"/>
      <c r="X17" s="4">
        <f>IF(X18&lt;&gt;""," -O","")</f>
        <v/>
      </c>
      <c r="Y17" s="4" t="n"/>
      <c r="Z17" s="4">
        <f>IF(Z18&lt;&gt;""," -O","")</f>
        <v/>
      </c>
      <c r="AA17" s="4" t="n"/>
      <c r="AB17" s="4">
        <f>IF(AB18&lt;&gt;""," -O","")</f>
        <v/>
      </c>
      <c r="AC17" s="4" t="n"/>
      <c r="AD17" s="4">
        <f>IF(AD18&lt;&gt;""," -O","")</f>
        <v/>
      </c>
      <c r="AE17" s="4" t="n"/>
      <c r="AF17" s="4">
        <f>IF(AF18&lt;&gt;""," -O","")</f>
        <v/>
      </c>
      <c r="AG17" s="4" t="n"/>
      <c r="AH17" s="4">
        <f>IF(AH18&lt;&gt;""," -O","")</f>
        <v/>
      </c>
      <c r="AI17" s="4" t="n"/>
      <c r="AJ17" s="4">
        <f>IF(AJ18&lt;&gt;""," -O","")</f>
        <v/>
      </c>
      <c r="AK17" s="4" t="n"/>
      <c r="AL17" s="4">
        <f>IF(AL18&lt;&gt;""," -O","")</f>
        <v/>
      </c>
      <c r="AM17" s="4" t="n"/>
      <c r="AN17" s="4">
        <f>IF(AN18&lt;&gt;""," -O","")</f>
        <v/>
      </c>
      <c r="AO17" s="4" t="n"/>
      <c r="AP17" s="4">
        <f>IF(AP18&lt;&gt;""," -O","")</f>
        <v/>
      </c>
      <c r="AQ17" s="4" t="n"/>
      <c r="AR17" s="4">
        <f>IF(AR18&lt;&gt;""," -O","")</f>
        <v/>
      </c>
      <c r="AS17" s="4" t="n"/>
      <c r="AT17" s="4">
        <f>IF(AT18&lt;&gt;""," -O","")</f>
        <v/>
      </c>
      <c r="AU17" s="4" t="n"/>
      <c r="AV17" s="4">
        <f>IF(AV18&lt;&gt;""," -O","")</f>
        <v/>
      </c>
      <c r="AW17" s="4" t="n"/>
      <c r="AX17" s="4">
        <f>IF(AX18&lt;&gt;""," -O","")</f>
        <v/>
      </c>
      <c r="AY17" s="4" t="n"/>
      <c r="AZ17" s="4">
        <f>IF(AZ18&lt;&gt;""," -O","")</f>
        <v/>
      </c>
      <c r="BA17" s="4" t="n"/>
      <c r="BB17" s="4">
        <f>IF(BB18&lt;&gt;""," -O","")</f>
        <v/>
      </c>
      <c r="BC17" s="4" t="n"/>
      <c r="BD17" s="4">
        <f>IF(BD18&lt;&gt;""," -O","")</f>
        <v/>
      </c>
      <c r="BE17" s="4" t="n"/>
      <c r="BF17" s="4">
        <f>IF(BF18&lt;&gt;""," -O","")</f>
        <v/>
      </c>
      <c r="BG17" s="4" t="n"/>
      <c r="BH17" s="4">
        <f>IF(BH18&lt;&gt;""," -O","")</f>
        <v/>
      </c>
      <c r="BI17" s="4" t="n"/>
      <c r="BJ17" s="4">
        <f>IF(BJ18&lt;&gt;""," -O","")</f>
        <v/>
      </c>
      <c r="BK17" s="3" t="n"/>
      <c r="BL17" s="3" t="n"/>
      <c r="BM17" s="3" t="n"/>
      <c r="BN17" s="3" t="n"/>
      <c r="BO17" s="3" t="n"/>
      <c r="BP17" s="3" t="n"/>
      <c r="BQ17" s="2" t="n"/>
      <c r="BR17" s="2" t="n"/>
      <c r="BS17" s="2" t="n"/>
      <c r="BT17" s="2" t="n"/>
      <c r="BU17" s="2" t="n"/>
      <c r="BV17" s="2" t="n"/>
      <c r="BW17" s="2" t="n"/>
      <c r="BX17" s="2" t="n"/>
      <c r="BY17" s="2" t="n"/>
      <c r="BZ17" s="2" t="n"/>
      <c r="CA17" s="2" t="n"/>
      <c r="CB17" s="2" t="n"/>
      <c r="CC17" s="2" t="n"/>
    </row>
    <row r="18">
      <c r="A18" s="338" t="n"/>
      <c r="B18" s="350" t="n"/>
      <c r="C18" s="639" t="inlineStr">
        <is>
          <t xml:space="preserve"> Zona de oportunidad moderada: Monitorear los eventos.</t>
        </is>
      </c>
      <c r="D18" s="775" t="n"/>
      <c r="E18" s="774" t="n"/>
      <c r="F18" s="348">
        <f>COUNTIF('CRUCE OPORTUNIDADES'!$AP$10:$AP$31,"MODERADO")</f>
        <v/>
      </c>
      <c r="G18" s="646">
        <f>AVERAGE('CRUCE OPORTUNIDADES'!AM10:AM31)</f>
        <v/>
      </c>
      <c r="H18" s="646">
        <f>AVERAGE('CRUCE OPORTUNIDADES'!AN1:AN31)</f>
        <v/>
      </c>
      <c r="I18" s="646">
        <f>ROUND(G18,0)*ROUND(H18,0)</f>
        <v/>
      </c>
      <c r="J18" s="768" t="n"/>
      <c r="K18" s="339" t="n"/>
      <c r="L18" s="3" t="n"/>
      <c r="M18" s="4" t="n">
        <v>1.05</v>
      </c>
      <c r="N18" s="4">
        <f>IFERROR(VLOOKUP(M18,'CRUCE OPORTUNIDADES'!$C$10:$D$31,2,FALSE),"")</f>
        <v/>
      </c>
      <c r="O18" s="4" t="n">
        <v>2.05</v>
      </c>
      <c r="P18" s="4">
        <f>IFERROR(VLOOKUP(O18,'CRUCE OPORTUNIDADES'!$C$10:$D$31,2,FALSE),"")</f>
        <v/>
      </c>
      <c r="Q18" s="4" t="n">
        <v>3.05</v>
      </c>
      <c r="R18" s="4">
        <f>IFERROR(VLOOKUP(Q18,'CRUCE OPORTUNIDADES'!$C$10:$D$31,2,FALSE),"")</f>
        <v/>
      </c>
      <c r="S18" s="4" t="n">
        <v>4.05</v>
      </c>
      <c r="T18" s="4">
        <f>IFERROR(VLOOKUP(S18,'CRUCE OPORTUNIDADES'!$C$10:$D$31,2,FALSE),"")</f>
        <v/>
      </c>
      <c r="U18" s="4" t="n">
        <v>5.05</v>
      </c>
      <c r="V18" s="4">
        <f>IFERROR(VLOOKUP(U18,'CRUCE OPORTUNIDADES'!$C$10:$D$31,2,FALSE),"")</f>
        <v/>
      </c>
      <c r="W18" s="4" t="n">
        <v>6.05</v>
      </c>
      <c r="X18" s="4">
        <f>IFERROR(VLOOKUP(W18,'CRUCE OPORTUNIDADES'!$C$10:$D$31,2,FALSE),"")</f>
        <v/>
      </c>
      <c r="Y18" s="4" t="n">
        <v>7.05</v>
      </c>
      <c r="Z18" s="4">
        <f>IFERROR(VLOOKUP(Y18,'CRUCE OPORTUNIDADES'!$C$10:$D$31,2,FALSE),"")</f>
        <v/>
      </c>
      <c r="AA18" s="4" t="n">
        <v>8.050000000000001</v>
      </c>
      <c r="AB18" s="4">
        <f>IFERROR(VLOOKUP(AA18,'CRUCE OPORTUNIDADES'!$C$10:$D$31,2,FALSE),"")</f>
        <v/>
      </c>
      <c r="AC18" s="4" t="n">
        <v>9.050000000000001</v>
      </c>
      <c r="AD18" s="4">
        <f>IFERROR(VLOOKUP(AC18,'CRUCE OPORTUNIDADES'!$C$10:$D$31,2,FALSE),"")</f>
        <v/>
      </c>
      <c r="AE18" s="4" t="n">
        <v>10.05</v>
      </c>
      <c r="AF18" s="4">
        <f>IFERROR(VLOOKUP(AE18,'CRUCE OPORTUNIDADES'!$C$10:$D$31,2,FALSE),"")</f>
        <v/>
      </c>
      <c r="AG18" s="4" t="n">
        <v>11.05</v>
      </c>
      <c r="AH18" s="4">
        <f>IFERROR(VLOOKUP(AG18,'CRUCE OPORTUNIDADES'!$C$10:$D$31,2,FALSE),"")</f>
        <v/>
      </c>
      <c r="AI18" s="4" t="n">
        <v>12.05</v>
      </c>
      <c r="AJ18" s="4">
        <f>IFERROR(VLOOKUP(AI18,'CRUCE OPORTUNIDADES'!$C$10:$D$31,2,FALSE),"")</f>
        <v/>
      </c>
      <c r="AK18" s="4" t="n">
        <v>13.05</v>
      </c>
      <c r="AL18" s="4">
        <f>IFERROR(VLOOKUP(AK18,'CRUCE OPORTUNIDADES'!$C$10:$D$31,2,FALSE),"")</f>
        <v/>
      </c>
      <c r="AM18" s="4" t="n">
        <v>14.05</v>
      </c>
      <c r="AN18" s="4">
        <f>IFERROR(VLOOKUP(AM18,'CRUCE OPORTUNIDADES'!$C$10:$D$31,2,FALSE),"")</f>
        <v/>
      </c>
      <c r="AO18" s="4" t="n">
        <v>15.05</v>
      </c>
      <c r="AP18" s="4">
        <f>IFERROR(VLOOKUP(AO18,'CRUCE OPORTUNIDADES'!$C$10:$D$31,2,FALSE),"")</f>
        <v/>
      </c>
      <c r="AQ18" s="4" t="n">
        <v>16.05</v>
      </c>
      <c r="AR18" s="4">
        <f>IFERROR(VLOOKUP(AQ18,'CRUCE OPORTUNIDADES'!$C$10:$D$31,2,FALSE),"")</f>
        <v/>
      </c>
      <c r="AS18" s="4" t="n">
        <v>17.05</v>
      </c>
      <c r="AT18" s="4">
        <f>IFERROR(VLOOKUP(AS18,'CRUCE OPORTUNIDADES'!$C$10:$D$31,2,FALSE),"")</f>
        <v/>
      </c>
      <c r="AU18" s="4" t="n">
        <v>18.05</v>
      </c>
      <c r="AV18" s="4">
        <f>IFERROR(VLOOKUP(AU18,'CRUCE OPORTUNIDADES'!$C$10:$D$31,2,FALSE),"")</f>
        <v/>
      </c>
      <c r="AW18" s="4" t="n">
        <v>19.05</v>
      </c>
      <c r="AX18" s="4">
        <f>IFERROR(VLOOKUP(AW18,'CRUCE OPORTUNIDADES'!$C$10:$D$31,2,FALSE),"")</f>
        <v/>
      </c>
      <c r="AY18" s="4" t="n">
        <v>20.05</v>
      </c>
      <c r="AZ18" s="4">
        <f>IFERROR(VLOOKUP(AY18,'CRUCE OPORTUNIDADES'!$C$10:$D$31,2,FALSE),"")</f>
        <v/>
      </c>
      <c r="BA18" s="4" t="n">
        <v>21.05</v>
      </c>
      <c r="BB18" s="4">
        <f>IFERROR(VLOOKUP(BA18,'CRUCE OPORTUNIDADES'!$C$10:$D$31,2,FALSE),"")</f>
        <v/>
      </c>
      <c r="BC18" s="4" t="n">
        <v>22.05</v>
      </c>
      <c r="BD18" s="4">
        <f>IFERROR(VLOOKUP(BC18,'CRUCE OPORTUNIDADES'!$C$10:$D$31,2,FALSE),"")</f>
        <v/>
      </c>
      <c r="BE18" s="4" t="n">
        <v>23.05</v>
      </c>
      <c r="BF18" s="4">
        <f>IFERROR(VLOOKUP(BE18,'CRUCE OPORTUNIDADES'!$C$10:$D$31,2,FALSE),"")</f>
        <v/>
      </c>
      <c r="BG18" s="4" t="n">
        <v>24.05</v>
      </c>
      <c r="BH18" s="4">
        <f>IFERROR(VLOOKUP(BG18,'CRUCE OPORTUNIDADES'!$C$10:$D$31,2,FALSE),"")</f>
        <v/>
      </c>
      <c r="BI18" s="4" t="n">
        <v>25.05</v>
      </c>
      <c r="BJ18" s="4">
        <f>IFERROR(VLOOKUP(BI18,'CRUCE OPORTUNIDADES'!$C$10:$D$31,2,FALSE),"")</f>
        <v/>
      </c>
      <c r="BK18" s="3" t="n"/>
      <c r="BL18" s="3" t="n"/>
      <c r="BM18" s="3" t="n"/>
      <c r="BN18" s="3" t="n"/>
      <c r="BO18" s="3" t="n"/>
      <c r="BP18" s="3" t="n"/>
      <c r="BQ18" s="2" t="n"/>
      <c r="BR18" s="2" t="n"/>
      <c r="BS18" s="2" t="n"/>
      <c r="BT18" s="2" t="n"/>
      <c r="BU18" s="2" t="n"/>
      <c r="BV18" s="2" t="n"/>
      <c r="BW18" s="2" t="n"/>
      <c r="BX18" s="2" t="n"/>
      <c r="BY18" s="2" t="n"/>
      <c r="BZ18" s="2" t="n"/>
      <c r="CA18" s="2" t="n"/>
      <c r="CB18" s="2" t="n"/>
      <c r="CC18" s="2" t="n"/>
    </row>
    <row r="19">
      <c r="A19" s="338" t="n"/>
      <c r="B19" s="351" t="n"/>
      <c r="C19" s="639" t="inlineStr">
        <is>
          <t xml:space="preserve"> Zona de oportunidad favorable: Potencializar la oportunidad.</t>
        </is>
      </c>
      <c r="D19" s="775" t="n"/>
      <c r="E19" s="774" t="n"/>
      <c r="F19" s="348">
        <f>COUNTIF('CRUCE OPORTUNIDADES'!$AP$10:$AP$31,"FAVORABLE")</f>
        <v/>
      </c>
      <c r="G19" s="777" t="n"/>
      <c r="H19" s="777" t="n"/>
      <c r="I19" s="778" t="n"/>
      <c r="J19" s="779" t="n"/>
      <c r="K19" s="339" t="n"/>
      <c r="L19" s="3" t="n"/>
      <c r="M19" s="4" t="n"/>
      <c r="N19" s="4">
        <f>IF(N20&lt;&gt;""," -O","")</f>
        <v/>
      </c>
      <c r="O19" s="4" t="n"/>
      <c r="P19" s="4">
        <f>IF(P20&lt;&gt;""," -O","")</f>
        <v/>
      </c>
      <c r="Q19" s="4" t="n"/>
      <c r="R19" s="4">
        <f>IF(R20&lt;&gt;""," -O","")</f>
        <v/>
      </c>
      <c r="S19" s="4" t="n"/>
      <c r="T19" s="4">
        <f>IF(T20&lt;&gt;""," -O","")</f>
        <v/>
      </c>
      <c r="U19" s="4" t="n"/>
      <c r="V19" s="4">
        <f>IF(V20&lt;&gt;""," -O","")</f>
        <v/>
      </c>
      <c r="W19" s="4" t="n"/>
      <c r="X19" s="4">
        <f>IF(X20&lt;&gt;""," -O","")</f>
        <v/>
      </c>
      <c r="Y19" s="4" t="n"/>
      <c r="Z19" s="4">
        <f>IF(Z20&lt;&gt;""," -O","")</f>
        <v/>
      </c>
      <c r="AA19" s="4" t="n"/>
      <c r="AB19" s="4">
        <f>IF(AB20&lt;&gt;""," -O","")</f>
        <v/>
      </c>
      <c r="AC19" s="4" t="n"/>
      <c r="AD19" s="4">
        <f>IF(AD20&lt;&gt;""," -O","")</f>
        <v/>
      </c>
      <c r="AE19" s="4" t="n"/>
      <c r="AF19" s="4">
        <f>IF(AF20&lt;&gt;""," -O","")</f>
        <v/>
      </c>
      <c r="AG19" s="4" t="n"/>
      <c r="AH19" s="4">
        <f>IF(AH20&lt;&gt;""," -O","")</f>
        <v/>
      </c>
      <c r="AI19" s="4" t="n"/>
      <c r="AJ19" s="4">
        <f>IF(AJ20&lt;&gt;""," -O","")</f>
        <v/>
      </c>
      <c r="AK19" s="4" t="n"/>
      <c r="AL19" s="4">
        <f>IF(AL20&lt;&gt;""," -O","")</f>
        <v/>
      </c>
      <c r="AM19" s="4" t="n"/>
      <c r="AN19" s="4">
        <f>IF(AN20&lt;&gt;""," -O","")</f>
        <v/>
      </c>
      <c r="AO19" s="4" t="n"/>
      <c r="AP19" s="4">
        <f>IF(AP20&lt;&gt;""," -O","")</f>
        <v/>
      </c>
      <c r="AQ19" s="4" t="n"/>
      <c r="AR19" s="4">
        <f>IF(AR20&lt;&gt;""," -O","")</f>
        <v/>
      </c>
      <c r="AS19" s="4" t="n"/>
      <c r="AT19" s="4">
        <f>IF(AT20&lt;&gt;""," -O","")</f>
        <v/>
      </c>
      <c r="AU19" s="4" t="n"/>
      <c r="AV19" s="4">
        <f>IF(AV20&lt;&gt;""," -O","")</f>
        <v/>
      </c>
      <c r="AW19" s="4" t="n"/>
      <c r="AX19" s="4">
        <f>IF(AX20&lt;&gt;""," -O","")</f>
        <v/>
      </c>
      <c r="AY19" s="4" t="n"/>
      <c r="AZ19" s="4">
        <f>IF(AZ20&lt;&gt;""," -O","")</f>
        <v/>
      </c>
      <c r="BA19" s="4" t="n"/>
      <c r="BB19" s="4">
        <f>IF(BB20&lt;&gt;""," -O","")</f>
        <v/>
      </c>
      <c r="BC19" s="4" t="n"/>
      <c r="BD19" s="4">
        <f>IF(BD20&lt;&gt;""," -O","")</f>
        <v/>
      </c>
      <c r="BE19" s="4" t="n"/>
      <c r="BF19" s="4">
        <f>IF(BF20&lt;&gt;""," -O","")</f>
        <v/>
      </c>
      <c r="BG19" s="4" t="n"/>
      <c r="BH19" s="4">
        <f>IF(BH20&lt;&gt;""," -O","")</f>
        <v/>
      </c>
      <c r="BI19" s="4" t="n"/>
      <c r="BJ19" s="4">
        <f>IF(BJ20&lt;&gt;""," -O","")</f>
        <v/>
      </c>
      <c r="BK19" s="3" t="n"/>
      <c r="BL19" s="3" t="n"/>
      <c r="BM19" s="3" t="n"/>
      <c r="BN19" s="3" t="n"/>
      <c r="BO19" s="3" t="n"/>
      <c r="BP19" s="3" t="n"/>
      <c r="BQ19" s="2" t="n"/>
      <c r="BR19" s="2" t="n"/>
      <c r="BS19" s="2" t="n"/>
      <c r="BT19" s="2" t="n"/>
      <c r="BU19" s="2" t="n"/>
      <c r="BV19" s="2" t="n"/>
      <c r="BW19" s="2" t="n"/>
      <c r="BX19" s="2" t="n"/>
      <c r="BY19" s="2" t="n"/>
      <c r="BZ19" s="2" t="n"/>
      <c r="CA19" s="2" t="n"/>
      <c r="CB19" s="2" t="n"/>
      <c r="CC19" s="2" t="n"/>
    </row>
    <row r="20">
      <c r="A20" s="338" t="n"/>
      <c r="B20" s="352" t="n"/>
      <c r="C20" s="639" t="inlineStr">
        <is>
          <t xml:space="preserve"> Zona de oportunidad alta: Potencializar la oportunidad.</t>
        </is>
      </c>
      <c r="D20" s="775" t="n"/>
      <c r="E20" s="774" t="n"/>
      <c r="F20" s="348">
        <f>COUNTIF('CRUCE OPORTUNIDADES'!$AP$10:$AP$31,"ALTO")</f>
        <v/>
      </c>
      <c r="G20" s="773" t="n"/>
      <c r="H20" s="773" t="n"/>
      <c r="I20" s="769" t="n"/>
      <c r="J20" s="771" t="n"/>
      <c r="K20" s="339" t="n"/>
      <c r="L20" s="3" t="n"/>
      <c r="M20" s="4" t="n">
        <v>1.06</v>
      </c>
      <c r="N20" s="4">
        <f>IFERROR(VLOOKUP(M20,'CRUCE OPORTUNIDADES'!$C$10:$D$31,2,FALSE),"")</f>
        <v/>
      </c>
      <c r="O20" s="4" t="n">
        <v>2.06</v>
      </c>
      <c r="P20" s="4">
        <f>IFERROR(VLOOKUP(O20,'CRUCE OPORTUNIDADES'!$C$10:$D$31,2,FALSE),"")</f>
        <v/>
      </c>
      <c r="Q20" s="4" t="n">
        <v>3.06</v>
      </c>
      <c r="R20" s="4">
        <f>IFERROR(VLOOKUP(Q20,'CRUCE OPORTUNIDADES'!$C$10:$D$31,2,FALSE),"")</f>
        <v/>
      </c>
      <c r="S20" s="4" t="n">
        <v>4.06</v>
      </c>
      <c r="T20" s="4">
        <f>IFERROR(VLOOKUP(S20,'CRUCE OPORTUNIDADES'!$C$10:$D$31,2,FALSE),"")</f>
        <v/>
      </c>
      <c r="U20" s="4" t="n">
        <v>5.06</v>
      </c>
      <c r="V20" s="4">
        <f>IFERROR(VLOOKUP(U20,'CRUCE OPORTUNIDADES'!$C$10:$D$31,2,FALSE),"")</f>
        <v/>
      </c>
      <c r="W20" s="4" t="n">
        <v>6.06</v>
      </c>
      <c r="X20" s="4">
        <f>IFERROR(VLOOKUP(W20,'CRUCE OPORTUNIDADES'!$C$10:$D$31,2,FALSE),"")</f>
        <v/>
      </c>
      <c r="Y20" s="4" t="n">
        <v>7.06</v>
      </c>
      <c r="Z20" s="4">
        <f>IFERROR(VLOOKUP(Y20,'CRUCE OPORTUNIDADES'!$C$10:$D$31,2,FALSE),"")</f>
        <v/>
      </c>
      <c r="AA20" s="4" t="n">
        <v>8.06</v>
      </c>
      <c r="AB20" s="4">
        <f>IFERROR(VLOOKUP(AA20,'CRUCE OPORTUNIDADES'!$C$10:$D$31,2,FALSE),"")</f>
        <v/>
      </c>
      <c r="AC20" s="4" t="n">
        <v>9.06</v>
      </c>
      <c r="AD20" s="4">
        <f>IFERROR(VLOOKUP(AC20,'CRUCE OPORTUNIDADES'!$C$10:$D$31,2,FALSE),"")</f>
        <v/>
      </c>
      <c r="AE20" s="4" t="n">
        <v>10.06</v>
      </c>
      <c r="AF20" s="4">
        <f>IFERROR(VLOOKUP(AE20,'CRUCE OPORTUNIDADES'!$C$10:$D$31,2,FALSE),"")</f>
        <v/>
      </c>
      <c r="AG20" s="4" t="n">
        <v>11.06</v>
      </c>
      <c r="AH20" s="4">
        <f>IFERROR(VLOOKUP(AG20,'CRUCE OPORTUNIDADES'!$C$10:$D$31,2,FALSE),"")</f>
        <v/>
      </c>
      <c r="AI20" s="4" t="n">
        <v>12.06</v>
      </c>
      <c r="AJ20" s="4">
        <f>IFERROR(VLOOKUP(AI20,'CRUCE OPORTUNIDADES'!$C$10:$D$31,2,FALSE),"")</f>
        <v/>
      </c>
      <c r="AK20" s="4" t="n">
        <v>13.06</v>
      </c>
      <c r="AL20" s="4">
        <f>IFERROR(VLOOKUP(AK20,'CRUCE OPORTUNIDADES'!$C$10:$D$31,2,FALSE),"")</f>
        <v/>
      </c>
      <c r="AM20" s="4" t="n">
        <v>14.06</v>
      </c>
      <c r="AN20" s="4">
        <f>IFERROR(VLOOKUP(AM20,'CRUCE OPORTUNIDADES'!$C$10:$D$31,2,FALSE),"")</f>
        <v/>
      </c>
      <c r="AO20" s="4" t="n">
        <v>15.06</v>
      </c>
      <c r="AP20" s="4">
        <f>IFERROR(VLOOKUP(AO20,'CRUCE OPORTUNIDADES'!$C$10:$D$31,2,FALSE),"")</f>
        <v/>
      </c>
      <c r="AQ20" s="4" t="n">
        <v>16.06</v>
      </c>
      <c r="AR20" s="4">
        <f>IFERROR(VLOOKUP(AQ20,'CRUCE OPORTUNIDADES'!$C$10:$D$31,2,FALSE),"")</f>
        <v/>
      </c>
      <c r="AS20" s="4" t="n">
        <v>17.06</v>
      </c>
      <c r="AT20" s="4">
        <f>IFERROR(VLOOKUP(AS20,'CRUCE OPORTUNIDADES'!$C$10:$D$31,2,FALSE),"")</f>
        <v/>
      </c>
      <c r="AU20" s="4" t="n">
        <v>18.06</v>
      </c>
      <c r="AV20" s="4">
        <f>IFERROR(VLOOKUP(AU20,'CRUCE OPORTUNIDADES'!$C$10:$D$31,2,FALSE),"")</f>
        <v/>
      </c>
      <c r="AW20" s="4" t="n">
        <v>19.06</v>
      </c>
      <c r="AX20" s="4">
        <f>IFERROR(VLOOKUP(AW20,'CRUCE OPORTUNIDADES'!$C$10:$D$31,2,FALSE),"")</f>
        <v/>
      </c>
      <c r="AY20" s="4" t="n">
        <v>20.06</v>
      </c>
      <c r="AZ20" s="4">
        <f>IFERROR(VLOOKUP(AY20,'CRUCE OPORTUNIDADES'!$C$10:$D$31,2,FALSE),"")</f>
        <v/>
      </c>
      <c r="BA20" s="4" t="n">
        <v>21.06</v>
      </c>
      <c r="BB20" s="4">
        <f>IFERROR(VLOOKUP(BA20,'CRUCE OPORTUNIDADES'!$C$10:$D$31,2,FALSE),"")</f>
        <v/>
      </c>
      <c r="BC20" s="4" t="n">
        <v>22.06</v>
      </c>
      <c r="BD20" s="4">
        <f>IFERROR(VLOOKUP(BC20,'CRUCE OPORTUNIDADES'!$C$10:$D$31,2,FALSE),"")</f>
        <v/>
      </c>
      <c r="BE20" s="4" t="n">
        <v>23.06</v>
      </c>
      <c r="BF20" s="4">
        <f>IFERROR(VLOOKUP(BE20,'CRUCE OPORTUNIDADES'!$C$10:$D$31,2,FALSE),"")</f>
        <v/>
      </c>
      <c r="BG20" s="4" t="n">
        <v>24.06</v>
      </c>
      <c r="BH20" s="4">
        <f>IFERROR(VLOOKUP(BG20,'CRUCE OPORTUNIDADES'!$C$10:$D$31,2,FALSE),"")</f>
        <v/>
      </c>
      <c r="BI20" s="4" t="n">
        <v>25.06</v>
      </c>
      <c r="BJ20" s="4">
        <f>IFERROR(VLOOKUP(BI20,'CRUCE OPORTUNIDADES'!$C$10:$D$31,2,FALSE),"")</f>
        <v/>
      </c>
      <c r="BK20" s="3" t="n"/>
      <c r="BL20" s="3" t="n"/>
      <c r="BM20" s="3" t="n"/>
      <c r="BN20" s="3" t="n"/>
      <c r="BO20" s="3" t="n"/>
      <c r="BP20" s="3" t="n"/>
      <c r="BQ20" s="2" t="n"/>
      <c r="BR20" s="2" t="n"/>
      <c r="BS20" s="2" t="n"/>
      <c r="BT20" s="2" t="n"/>
      <c r="BU20" s="2" t="n"/>
      <c r="BV20" s="2" t="n"/>
      <c r="BW20" s="2" t="n"/>
      <c r="BX20" s="2" t="n"/>
      <c r="BY20" s="2" t="n"/>
      <c r="BZ20" s="2" t="n"/>
      <c r="CA20" s="2" t="n"/>
      <c r="CB20" s="2" t="n"/>
      <c r="CC20" s="2" t="n"/>
    </row>
    <row r="21">
      <c r="A21" s="338" t="n"/>
      <c r="B21" s="644" t="inlineStr">
        <is>
          <t>Diagonal 18 No. 20-29 Fusagasugá – Cundinamarca
Teléfono (601) 8281483 Línea Gratuita 018000180414
www.ucundinamarca.edu.co   E-mail: info@ucundinamarca.edu.co
NIT: 890.680.062-2</t>
        </is>
      </c>
      <c r="C21" s="753" t="n"/>
      <c r="D21" s="753" t="n"/>
      <c r="E21" s="753" t="n"/>
      <c r="F21" s="753" t="n"/>
      <c r="G21" s="753" t="n"/>
      <c r="H21" s="753" t="n"/>
      <c r="I21" s="753" t="n"/>
      <c r="J21" s="753" t="n"/>
      <c r="K21" s="339" t="n"/>
      <c r="L21" s="3" t="n"/>
      <c r="M21" s="4" t="n"/>
      <c r="N21" s="4">
        <f>IF(N22&lt;&gt;""," -O","")</f>
        <v/>
      </c>
      <c r="O21" s="4" t="n"/>
      <c r="P21" s="4">
        <f>IF(P22&lt;&gt;""," -O","")</f>
        <v/>
      </c>
      <c r="Q21" s="4" t="n"/>
      <c r="R21" s="4">
        <f>IF(R22&lt;&gt;""," -O","")</f>
        <v/>
      </c>
      <c r="S21" s="4" t="n"/>
      <c r="T21" s="4">
        <f>IF(T22&lt;&gt;""," -O","")</f>
        <v/>
      </c>
      <c r="U21" s="4" t="n"/>
      <c r="V21" s="4">
        <f>IF(V22&lt;&gt;""," -O","")</f>
        <v/>
      </c>
      <c r="W21" s="4" t="n"/>
      <c r="X21" s="4">
        <f>IF(X22&lt;&gt;""," -O","")</f>
        <v/>
      </c>
      <c r="Y21" s="4" t="n"/>
      <c r="Z21" s="4">
        <f>IF(Z22&lt;&gt;""," -O","")</f>
        <v/>
      </c>
      <c r="AA21" s="4" t="n"/>
      <c r="AB21" s="4">
        <f>IF(AB22&lt;&gt;""," -O","")</f>
        <v/>
      </c>
      <c r="AC21" s="4" t="n"/>
      <c r="AD21" s="4">
        <f>IF(AD22&lt;&gt;""," -O","")</f>
        <v/>
      </c>
      <c r="AE21" s="4" t="n"/>
      <c r="AF21" s="4">
        <f>IF(AF22&lt;&gt;""," -O","")</f>
        <v/>
      </c>
      <c r="AG21" s="4" t="n"/>
      <c r="AH21" s="4">
        <f>IF(AH22&lt;&gt;""," -O","")</f>
        <v/>
      </c>
      <c r="AI21" s="4" t="n"/>
      <c r="AJ21" s="4">
        <f>IF(AJ22&lt;&gt;""," -O","")</f>
        <v/>
      </c>
      <c r="AK21" s="4" t="n"/>
      <c r="AL21" s="4">
        <f>IF(AL22&lt;&gt;""," -O","")</f>
        <v/>
      </c>
      <c r="AM21" s="4" t="n"/>
      <c r="AN21" s="4">
        <f>IF(AN22&lt;&gt;""," -O","")</f>
        <v/>
      </c>
      <c r="AO21" s="4" t="n"/>
      <c r="AP21" s="4">
        <f>IF(AP22&lt;&gt;""," -O","")</f>
        <v/>
      </c>
      <c r="AQ21" s="4" t="n"/>
      <c r="AR21" s="4">
        <f>IF(AR22&lt;&gt;""," -O","")</f>
        <v/>
      </c>
      <c r="AS21" s="4" t="n"/>
      <c r="AT21" s="4">
        <f>IF(AT22&lt;&gt;""," -O","")</f>
        <v/>
      </c>
      <c r="AU21" s="4" t="n"/>
      <c r="AV21" s="4">
        <f>IF(AV22&lt;&gt;""," -O","")</f>
        <v/>
      </c>
      <c r="AW21" s="4" t="n"/>
      <c r="AX21" s="4">
        <f>IF(AX22&lt;&gt;""," -O","")</f>
        <v/>
      </c>
      <c r="AY21" s="4" t="n"/>
      <c r="AZ21" s="4">
        <f>IF(AZ22&lt;&gt;""," -O","")</f>
        <v/>
      </c>
      <c r="BA21" s="4" t="n"/>
      <c r="BB21" s="4">
        <f>IF(BB22&lt;&gt;""," -O","")</f>
        <v/>
      </c>
      <c r="BC21" s="4" t="n"/>
      <c r="BD21" s="4">
        <f>IF(BD22&lt;&gt;""," -O","")</f>
        <v/>
      </c>
      <c r="BE21" s="4" t="n"/>
      <c r="BF21" s="4">
        <f>IF(BF22&lt;&gt;""," -O","")</f>
        <v/>
      </c>
      <c r="BG21" s="4" t="n"/>
      <c r="BH21" s="4">
        <f>IF(BH22&lt;&gt;""," -O","")</f>
        <v/>
      </c>
      <c r="BI21" s="4" t="n"/>
      <c r="BJ21" s="4">
        <f>IF(BJ22&lt;&gt;""," -O","")</f>
        <v/>
      </c>
      <c r="BK21" s="3" t="n"/>
      <c r="BL21" s="3" t="n"/>
      <c r="BM21" s="3" t="n"/>
      <c r="BN21" s="3" t="n"/>
      <c r="BO21" s="3" t="n"/>
      <c r="BP21" s="3" t="n"/>
      <c r="BQ21" s="2" t="n"/>
      <c r="BR21" s="2" t="n"/>
      <c r="BS21" s="2" t="n"/>
      <c r="BT21" s="2" t="n"/>
      <c r="BU21" s="2" t="n"/>
      <c r="BV21" s="2" t="n"/>
      <c r="BW21" s="2" t="n"/>
      <c r="BX21" s="2" t="n"/>
      <c r="BY21" s="2" t="n"/>
      <c r="BZ21" s="2" t="n"/>
      <c r="CA21" s="2" t="n"/>
      <c r="CB21" s="2" t="n"/>
      <c r="CC21" s="2" t="n"/>
    </row>
    <row r="22">
      <c r="A22" s="338" t="n"/>
      <c r="B22" s="235" t="n"/>
      <c r="C22" s="235" t="n"/>
      <c r="D22" s="450" t="n"/>
      <c r="E22" s="241" t="n"/>
      <c r="F22" s="163" t="n"/>
      <c r="G22" s="164" t="n"/>
      <c r="H22" s="165" t="n"/>
      <c r="I22" s="163" t="n"/>
      <c r="J22" s="166" t="n"/>
      <c r="K22" s="338" t="n"/>
      <c r="L22" s="3" t="n"/>
      <c r="M22" s="4" t="n">
        <v>1.07</v>
      </c>
      <c r="N22" s="4">
        <f>IFERROR(VLOOKUP(M22,'CRUCE OPORTUNIDADES'!$C$10:$D$31,2,FALSE),"")</f>
        <v/>
      </c>
      <c r="O22" s="4" t="n">
        <v>2.07</v>
      </c>
      <c r="P22" s="4">
        <f>IFERROR(VLOOKUP(O22,'CRUCE OPORTUNIDADES'!$C$10:$D$31,2,FALSE),"")</f>
        <v/>
      </c>
      <c r="Q22" s="4" t="n">
        <v>3.07</v>
      </c>
      <c r="R22" s="4">
        <f>IFERROR(VLOOKUP(Q22,'CRUCE OPORTUNIDADES'!$C$10:$D$31,2,FALSE),"")</f>
        <v/>
      </c>
      <c r="S22" s="4" t="n">
        <v>4.07</v>
      </c>
      <c r="T22" s="4">
        <f>IFERROR(VLOOKUP(S22,'CRUCE OPORTUNIDADES'!$C$10:$D$31,2,FALSE),"")</f>
        <v/>
      </c>
      <c r="U22" s="4" t="n">
        <v>5.07</v>
      </c>
      <c r="V22" s="4">
        <f>IFERROR(VLOOKUP(U22,'CRUCE OPORTUNIDADES'!$C$10:$D$31,2,FALSE),"")</f>
        <v/>
      </c>
      <c r="W22" s="4" t="n">
        <v>6.07</v>
      </c>
      <c r="X22" s="4">
        <f>IFERROR(VLOOKUP(W22,'CRUCE OPORTUNIDADES'!$C$10:$D$31,2,FALSE),"")</f>
        <v/>
      </c>
      <c r="Y22" s="4" t="n">
        <v>7.07</v>
      </c>
      <c r="Z22" s="4">
        <f>IFERROR(VLOOKUP(Y22,'CRUCE OPORTUNIDADES'!$C$10:$D$31,2,FALSE),"")</f>
        <v/>
      </c>
      <c r="AA22" s="4" t="n">
        <v>8.07</v>
      </c>
      <c r="AB22" s="4">
        <f>IFERROR(VLOOKUP(AA22,'CRUCE OPORTUNIDADES'!$C$10:$D$31,2,FALSE),"")</f>
        <v/>
      </c>
      <c r="AC22" s="4" t="n">
        <v>9.07</v>
      </c>
      <c r="AD22" s="4">
        <f>IFERROR(VLOOKUP(AC22,'CRUCE OPORTUNIDADES'!$C$10:$D$31,2,FALSE),"")</f>
        <v/>
      </c>
      <c r="AE22" s="4" t="n">
        <v>10.07</v>
      </c>
      <c r="AF22" s="4">
        <f>IFERROR(VLOOKUP(AE22,'CRUCE OPORTUNIDADES'!$C$10:$D$31,2,FALSE),"")</f>
        <v/>
      </c>
      <c r="AG22" s="4" t="n">
        <v>11.07</v>
      </c>
      <c r="AH22" s="4">
        <f>IFERROR(VLOOKUP(AG22,'CRUCE OPORTUNIDADES'!$C$10:$D$31,2,FALSE),"")</f>
        <v/>
      </c>
      <c r="AI22" s="4" t="n">
        <v>12.07</v>
      </c>
      <c r="AJ22" s="4">
        <f>IFERROR(VLOOKUP(AI22,'CRUCE OPORTUNIDADES'!$C$10:$D$31,2,FALSE),"")</f>
        <v/>
      </c>
      <c r="AK22" s="4" t="n">
        <v>13.07</v>
      </c>
      <c r="AL22" s="4">
        <f>IFERROR(VLOOKUP(AK22,'CRUCE OPORTUNIDADES'!$C$10:$D$31,2,FALSE),"")</f>
        <v/>
      </c>
      <c r="AM22" s="4" t="n">
        <v>14.07</v>
      </c>
      <c r="AN22" s="4">
        <f>IFERROR(VLOOKUP(AM22,'CRUCE OPORTUNIDADES'!$C$10:$D$31,2,FALSE),"")</f>
        <v/>
      </c>
      <c r="AO22" s="4" t="n">
        <v>15.07</v>
      </c>
      <c r="AP22" s="4">
        <f>IFERROR(VLOOKUP(AO22,'CRUCE OPORTUNIDADES'!$C$10:$D$31,2,FALSE),"")</f>
        <v/>
      </c>
      <c r="AQ22" s="4" t="n">
        <v>16.07</v>
      </c>
      <c r="AR22" s="4">
        <f>IFERROR(VLOOKUP(AQ22,'CRUCE OPORTUNIDADES'!$C$10:$D$31,2,FALSE),"")</f>
        <v/>
      </c>
      <c r="AS22" s="4" t="n">
        <v>17.07</v>
      </c>
      <c r="AT22" s="4">
        <f>IFERROR(VLOOKUP(AS22,'CRUCE OPORTUNIDADES'!$C$10:$D$31,2,FALSE),"")</f>
        <v/>
      </c>
      <c r="AU22" s="4" t="n">
        <v>18.07</v>
      </c>
      <c r="AV22" s="4">
        <f>IFERROR(VLOOKUP(AU22,'CRUCE OPORTUNIDADES'!$C$10:$D$31,2,FALSE),"")</f>
        <v/>
      </c>
      <c r="AW22" s="4" t="n">
        <v>19.07</v>
      </c>
      <c r="AX22" s="4">
        <f>IFERROR(VLOOKUP(AW22,'CRUCE OPORTUNIDADES'!$C$10:$D$31,2,FALSE),"")</f>
        <v/>
      </c>
      <c r="AY22" s="4" t="n">
        <v>20.07</v>
      </c>
      <c r="AZ22" s="4">
        <f>IFERROR(VLOOKUP(AY22,'CRUCE OPORTUNIDADES'!$C$10:$D$31,2,FALSE),"")</f>
        <v/>
      </c>
      <c r="BA22" s="4" t="n">
        <v>21.07</v>
      </c>
      <c r="BB22" s="4">
        <f>IFERROR(VLOOKUP(BA22,'CRUCE OPORTUNIDADES'!$C$10:$D$31,2,FALSE),"")</f>
        <v/>
      </c>
      <c r="BC22" s="4" t="n">
        <v>22.07</v>
      </c>
      <c r="BD22" s="4">
        <f>IFERROR(VLOOKUP(BC22,'CRUCE OPORTUNIDADES'!$C$10:$D$31,2,FALSE),"")</f>
        <v/>
      </c>
      <c r="BE22" s="4" t="n">
        <v>23.07</v>
      </c>
      <c r="BF22" s="4">
        <f>IFERROR(VLOOKUP(BE22,'CRUCE OPORTUNIDADES'!$C$10:$D$31,2,FALSE),"")</f>
        <v/>
      </c>
      <c r="BG22" s="4" t="n">
        <v>24.07</v>
      </c>
      <c r="BH22" s="4">
        <f>IFERROR(VLOOKUP(BG22,'CRUCE OPORTUNIDADES'!$C$10:$D$31,2,FALSE),"")</f>
        <v/>
      </c>
      <c r="BI22" s="4" t="n">
        <v>25.07</v>
      </c>
      <c r="BJ22" s="4">
        <f>IFERROR(VLOOKUP(BI22,'CRUCE OPORTUNIDADES'!$C$10:$D$31,2,FALSE),"")</f>
        <v/>
      </c>
      <c r="BK22" s="3" t="n"/>
      <c r="BL22" s="3" t="n"/>
      <c r="BM22" s="3" t="n"/>
      <c r="BN22" s="3" t="n"/>
      <c r="BO22" s="3" t="n"/>
      <c r="BP22" s="3" t="n"/>
      <c r="BQ22" s="2" t="n"/>
      <c r="BR22" s="2" t="n"/>
      <c r="BS22" s="2" t="n"/>
      <c r="BT22" s="2" t="n"/>
      <c r="BU22" s="2" t="n"/>
      <c r="BV22" s="2" t="n"/>
      <c r="BW22" s="2" t="n"/>
      <c r="BX22" s="2" t="n"/>
      <c r="BY22" s="2" t="n"/>
      <c r="BZ22" s="2" t="n"/>
      <c r="CA22" s="2" t="n"/>
      <c r="CB22" s="2" t="n"/>
      <c r="CC22" s="2" t="n"/>
    </row>
    <row r="23">
      <c r="A23" s="338" t="n"/>
      <c r="B23" s="645" t="inlineStr">
        <is>
          <t>Documento controlado por el Sistema de Gestión de la Calidad
Asegúrese que corresponde a la última versión consultando el Portal Institucional</t>
        </is>
      </c>
      <c r="K23" s="338" t="n"/>
      <c r="L23" s="3" t="n"/>
      <c r="M23" s="4" t="n"/>
      <c r="N23" s="4">
        <f>IF(N24&lt;&gt;""," -O","")</f>
        <v/>
      </c>
      <c r="O23" s="4" t="n"/>
      <c r="P23" s="4">
        <f>IF(P24&lt;&gt;""," -O","")</f>
        <v/>
      </c>
      <c r="Q23" s="4" t="n"/>
      <c r="R23" s="4">
        <f>IF(R24&lt;&gt;""," -O","")</f>
        <v/>
      </c>
      <c r="S23" s="4" t="n"/>
      <c r="T23" s="4">
        <f>IF(T24&lt;&gt;""," -O","")</f>
        <v/>
      </c>
      <c r="U23" s="4" t="n"/>
      <c r="V23" s="4">
        <f>IF(V24&lt;&gt;""," -O","")</f>
        <v/>
      </c>
      <c r="W23" s="4" t="n"/>
      <c r="X23" s="4">
        <f>IF(X24&lt;&gt;""," -O","")</f>
        <v/>
      </c>
      <c r="Y23" s="4" t="n"/>
      <c r="Z23" s="4">
        <f>IF(Z24&lt;&gt;""," -O","")</f>
        <v/>
      </c>
      <c r="AA23" s="4" t="n"/>
      <c r="AB23" s="4">
        <f>IF(AB24&lt;&gt;""," -O","")</f>
        <v/>
      </c>
      <c r="AC23" s="4" t="n"/>
      <c r="AD23" s="4">
        <f>IF(AD24&lt;&gt;""," -O","")</f>
        <v/>
      </c>
      <c r="AE23" s="4" t="n"/>
      <c r="AF23" s="4">
        <f>IF(AF24&lt;&gt;""," -O","")</f>
        <v/>
      </c>
      <c r="AG23" s="4" t="n"/>
      <c r="AH23" s="4">
        <f>IF(AH24&lt;&gt;""," -O","")</f>
        <v/>
      </c>
      <c r="AI23" s="4" t="n"/>
      <c r="AJ23" s="4">
        <f>IF(AJ24&lt;&gt;""," -O","")</f>
        <v/>
      </c>
      <c r="AK23" s="4" t="n"/>
      <c r="AL23" s="4">
        <f>IF(AL24&lt;&gt;""," -O","")</f>
        <v/>
      </c>
      <c r="AM23" s="4" t="n"/>
      <c r="AN23" s="4">
        <f>IF(AN24&lt;&gt;""," -O","")</f>
        <v/>
      </c>
      <c r="AO23" s="4" t="n"/>
      <c r="AP23" s="4">
        <f>IF(AP24&lt;&gt;""," -O","")</f>
        <v/>
      </c>
      <c r="AQ23" s="4" t="n"/>
      <c r="AR23" s="4">
        <f>IF(AR24&lt;&gt;""," -O","")</f>
        <v/>
      </c>
      <c r="AS23" s="4" t="n"/>
      <c r="AT23" s="4">
        <f>IF(AT24&lt;&gt;""," -O","")</f>
        <v/>
      </c>
      <c r="AU23" s="4" t="n"/>
      <c r="AV23" s="4">
        <f>IF(AV24&lt;&gt;""," -O","")</f>
        <v/>
      </c>
      <c r="AW23" s="4" t="n"/>
      <c r="AX23" s="4">
        <f>IF(AX24&lt;&gt;""," -O","")</f>
        <v/>
      </c>
      <c r="AY23" s="4" t="n"/>
      <c r="AZ23" s="4">
        <f>IF(AZ24&lt;&gt;""," -O","")</f>
        <v/>
      </c>
      <c r="BA23" s="4" t="n"/>
      <c r="BB23" s="4">
        <f>IF(BB24&lt;&gt;""," -O","")</f>
        <v/>
      </c>
      <c r="BC23" s="4" t="n"/>
      <c r="BD23" s="4">
        <f>IF(BD24&lt;&gt;""," -O","")</f>
        <v/>
      </c>
      <c r="BE23" s="4" t="n"/>
      <c r="BF23" s="4">
        <f>IF(BF24&lt;&gt;""," -O","")</f>
        <v/>
      </c>
      <c r="BG23" s="4" t="n"/>
      <c r="BH23" s="4">
        <f>IF(BH24&lt;&gt;""," -O","")</f>
        <v/>
      </c>
      <c r="BI23" s="4" t="n"/>
      <c r="BJ23" s="4">
        <f>IF(BJ24&lt;&gt;""," -O","")</f>
        <v/>
      </c>
      <c r="BK23" s="3" t="n"/>
      <c r="BL23" s="3" t="n"/>
      <c r="BM23" s="3" t="n"/>
      <c r="BN23" s="3" t="n"/>
      <c r="BO23" s="3" t="n"/>
      <c r="BP23" s="3" t="n"/>
      <c r="BQ23" s="2" t="n"/>
      <c r="BR23" s="2" t="n"/>
      <c r="BS23" s="2" t="n"/>
      <c r="BT23" s="2" t="n"/>
      <c r="BU23" s="2" t="n"/>
      <c r="BV23" s="2" t="n"/>
      <c r="BW23" s="2" t="n"/>
      <c r="BX23" s="2" t="n"/>
      <c r="BY23" s="2" t="n"/>
      <c r="BZ23" s="2" t="n"/>
      <c r="CA23" s="2" t="n"/>
      <c r="CB23" s="2" t="n"/>
      <c r="CC23" s="2" t="n"/>
    </row>
    <row r="24">
      <c r="A24" s="2" t="n"/>
      <c r="B24" s="2" t="n"/>
      <c r="C24" s="2" t="n"/>
      <c r="D24" s="2">
        <f>CONCATENATE(AH20,AH21,AH22,AH23,AH24,AH25,AH26,AH28,AH29,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AH209,AH210,AH211,AH212,AH213,AH214,AH215,AH216,AH217,AH218,AH219)</f>
        <v/>
      </c>
      <c r="E24" s="2">
        <f>CONCATENATE(AJ20,AJ21,AJ22,AJ23,AJ24,AJ25,AJ26,AJ28,AJ29,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AJ209,AJ210,AJ211,AJ212,AJ213,AJ214,AJ215,AJ216,AJ217,AJ218,AJ219)</f>
        <v/>
      </c>
      <c r="F24" s="2">
        <f>CONCATENATE(AL20,AL21,AL22,AL23,AL24,AL25,AL26,AL28,AL29,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AL209,AL210,AL211,AL212,AL213,AL214,AL215,AL216,AL217,AL218,AL219)</f>
        <v/>
      </c>
      <c r="G24" s="2">
        <f>CONCATENATE(AN20,AN21,AN22,AN23,AN24,AN25,AN26,AN28,AN29,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AN209,AN210,AN211,AN212,AN213,AN214,AN215,AN216,AN217,AN218,AN219)</f>
        <v/>
      </c>
      <c r="H24" s="2" t="n"/>
      <c r="I24" s="2">
        <f>CONCATENATE(AP20,AP21,AP22,AP23,AP24,AP25,AP26,AP28,AP29,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AP209,AP210,AP211,AP212,AP213,AP214,AP215,AP216,AP217,AP218,AP219)</f>
        <v/>
      </c>
      <c r="J24" s="2" t="n"/>
      <c r="K24" s="2" t="n"/>
      <c r="L24" s="3" t="n"/>
      <c r="M24" s="4" t="n">
        <v>1.08</v>
      </c>
      <c r="N24" s="4">
        <f>IFERROR(VLOOKUP(M24,'CRUCE OPORTUNIDADES'!$C$10:$D$31,2,FALSE),"")</f>
        <v/>
      </c>
      <c r="O24" s="4" t="n">
        <v>2.08</v>
      </c>
      <c r="P24" s="4">
        <f>IFERROR(VLOOKUP(O24,'CRUCE OPORTUNIDADES'!$C$10:$D$31,2,FALSE),"")</f>
        <v/>
      </c>
      <c r="Q24" s="4" t="n">
        <v>3.08</v>
      </c>
      <c r="R24" s="4">
        <f>IFERROR(VLOOKUP(Q24,'CRUCE OPORTUNIDADES'!$C$10:$D$31,2,FALSE),"")</f>
        <v/>
      </c>
      <c r="S24" s="4" t="n">
        <v>4.08</v>
      </c>
      <c r="T24" s="4">
        <f>IFERROR(VLOOKUP(S24,'CRUCE OPORTUNIDADES'!$C$10:$D$31,2,FALSE),"")</f>
        <v/>
      </c>
      <c r="U24" s="4" t="n">
        <v>5.08</v>
      </c>
      <c r="V24" s="4">
        <f>IFERROR(VLOOKUP(U24,'CRUCE OPORTUNIDADES'!$C$10:$D$31,2,FALSE),"")</f>
        <v/>
      </c>
      <c r="W24" s="4" t="n">
        <v>6.08</v>
      </c>
      <c r="X24" s="4">
        <f>IFERROR(VLOOKUP(W24,'CRUCE OPORTUNIDADES'!$C$10:$D$31,2,FALSE),"")</f>
        <v/>
      </c>
      <c r="Y24" s="4" t="n">
        <v>7.08</v>
      </c>
      <c r="Z24" s="4">
        <f>IFERROR(VLOOKUP(Y24,'CRUCE OPORTUNIDADES'!$C$10:$D$31,2,FALSE),"")</f>
        <v/>
      </c>
      <c r="AA24" s="4" t="n">
        <v>8.08</v>
      </c>
      <c r="AB24" s="4">
        <f>IFERROR(VLOOKUP(AA24,'CRUCE OPORTUNIDADES'!$C$10:$D$31,2,FALSE),"")</f>
        <v/>
      </c>
      <c r="AC24" s="4" t="n">
        <v>9.08</v>
      </c>
      <c r="AD24" s="4">
        <f>IFERROR(VLOOKUP(AC24,'CRUCE OPORTUNIDADES'!$C$10:$D$31,2,FALSE),"")</f>
        <v/>
      </c>
      <c r="AE24" s="4" t="n">
        <v>10.08</v>
      </c>
      <c r="AF24" s="4">
        <f>IFERROR(VLOOKUP(AE24,'CRUCE OPORTUNIDADES'!$C$10:$D$31,2,FALSE),"")</f>
        <v/>
      </c>
      <c r="AG24" s="4" t="n">
        <v>11.08</v>
      </c>
      <c r="AH24" s="4">
        <f>IFERROR(VLOOKUP(AG24,'CRUCE OPORTUNIDADES'!$C$10:$D$31,2,FALSE),"")</f>
        <v/>
      </c>
      <c r="AI24" s="4" t="n">
        <v>12.08</v>
      </c>
      <c r="AJ24" s="4">
        <f>IFERROR(VLOOKUP(AI24,'CRUCE OPORTUNIDADES'!$C$10:$D$31,2,FALSE),"")</f>
        <v/>
      </c>
      <c r="AK24" s="4" t="n">
        <v>13.08</v>
      </c>
      <c r="AL24" s="4">
        <f>IFERROR(VLOOKUP(AK24,'CRUCE OPORTUNIDADES'!$C$10:$D$31,2,FALSE),"")</f>
        <v/>
      </c>
      <c r="AM24" s="4" t="n">
        <v>14.08</v>
      </c>
      <c r="AN24" s="4">
        <f>IFERROR(VLOOKUP(AM24,'CRUCE OPORTUNIDADES'!$C$10:$D$31,2,FALSE),"")</f>
        <v/>
      </c>
      <c r="AO24" s="4" t="n">
        <v>15.08</v>
      </c>
      <c r="AP24" s="4">
        <f>IFERROR(VLOOKUP(AO24,'CRUCE OPORTUNIDADES'!$C$10:$D$31,2,FALSE),"")</f>
        <v/>
      </c>
      <c r="AQ24" s="4" t="n">
        <v>16.08</v>
      </c>
      <c r="AR24" s="4">
        <f>IFERROR(VLOOKUP(AQ24,'CRUCE OPORTUNIDADES'!$C$10:$D$31,2,FALSE),"")</f>
        <v/>
      </c>
      <c r="AS24" s="4" t="n">
        <v>17.08</v>
      </c>
      <c r="AT24" s="4">
        <f>IFERROR(VLOOKUP(AS24,'CRUCE OPORTUNIDADES'!$C$10:$D$31,2,FALSE),"")</f>
        <v/>
      </c>
      <c r="AU24" s="4" t="n">
        <v>18.08</v>
      </c>
      <c r="AV24" s="4">
        <f>IFERROR(VLOOKUP(AU24,'CRUCE OPORTUNIDADES'!$C$10:$D$31,2,FALSE),"")</f>
        <v/>
      </c>
      <c r="AW24" s="4" t="n">
        <v>19.08</v>
      </c>
      <c r="AX24" s="4">
        <f>IFERROR(VLOOKUP(AW24,'CRUCE OPORTUNIDADES'!$C$10:$D$31,2,FALSE),"")</f>
        <v/>
      </c>
      <c r="AY24" s="4" t="n">
        <v>20.08</v>
      </c>
      <c r="AZ24" s="4">
        <f>IFERROR(VLOOKUP(AY24,'CRUCE OPORTUNIDADES'!$C$10:$D$31,2,FALSE),"")</f>
        <v/>
      </c>
      <c r="BA24" s="4" t="n">
        <v>21.08</v>
      </c>
      <c r="BB24" s="4">
        <f>IFERROR(VLOOKUP(BA24,'CRUCE OPORTUNIDADES'!$C$10:$D$31,2,FALSE),"")</f>
        <v/>
      </c>
      <c r="BC24" s="4" t="n">
        <v>22.08</v>
      </c>
      <c r="BD24" s="4">
        <f>IFERROR(VLOOKUP(BC24,'CRUCE OPORTUNIDADES'!$C$10:$D$31,2,FALSE),"")</f>
        <v/>
      </c>
      <c r="BE24" s="4" t="n">
        <v>23.08</v>
      </c>
      <c r="BF24" s="4">
        <f>IFERROR(VLOOKUP(BE24,'CRUCE OPORTUNIDADES'!$C$10:$D$31,2,FALSE),"")</f>
        <v/>
      </c>
      <c r="BG24" s="4" t="n">
        <v>24.08</v>
      </c>
      <c r="BH24" s="4">
        <f>IFERROR(VLOOKUP(BG24,'CRUCE OPORTUNIDADES'!$C$10:$D$31,2,FALSE),"")</f>
        <v/>
      </c>
      <c r="BI24" s="4" t="n">
        <v>25.08</v>
      </c>
      <c r="BJ24" s="4">
        <f>IFERROR(VLOOKUP(BI24,'CRUCE OPORTUNIDADES'!$C$10:$D$31,2,FALSE),"")</f>
        <v/>
      </c>
      <c r="BK24" s="3" t="n"/>
      <c r="BL24" s="3" t="n"/>
      <c r="BM24" s="3" t="n"/>
      <c r="BN24" s="3" t="n"/>
      <c r="BO24" s="3" t="n"/>
      <c r="BP24" s="3" t="n"/>
      <c r="BQ24" s="2" t="n"/>
      <c r="BR24" s="2" t="n"/>
      <c r="BS24" s="2" t="n"/>
      <c r="BT24" s="2" t="n"/>
      <c r="BU24" s="2" t="n"/>
      <c r="BV24" s="2" t="n"/>
      <c r="BW24" s="2" t="n"/>
      <c r="BX24" s="2" t="n"/>
      <c r="BY24" s="2" t="n"/>
      <c r="BZ24" s="2" t="n"/>
      <c r="CA24" s="2" t="n"/>
      <c r="CB24" s="2" t="n"/>
      <c r="CC24" s="2" t="n"/>
    </row>
    <row r="25">
      <c r="A25" s="2" t="n"/>
      <c r="B25" s="2" t="n"/>
      <c r="C25" s="2" t="n"/>
      <c r="D25" s="2">
        <f>CONCATENATE(AR20,AR21,AR22,AR23,AR24,AR25,AR26,AR28,AR29,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AR219)</f>
        <v/>
      </c>
      <c r="E25" s="2">
        <f>CONCATENATE(AT20,AT21,AT22,AT23,AT24,AT25,AT26,AT28,AT29,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AT219)</f>
        <v/>
      </c>
      <c r="F25" s="2">
        <f>CONCATENATE(AV20,AV21,AV22,AV23,AV24,AV25,AV26,AV28,AV29,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AV219)</f>
        <v/>
      </c>
      <c r="G25" s="2">
        <f>CONCATENATE(AX20,AX21,AX22,AX23,AX24,AX25,AX26,AX28,AX29,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AX219)</f>
        <v/>
      </c>
      <c r="H25" s="2" t="n"/>
      <c r="I25" s="2">
        <f>CONCATENATE(AZ20,AZ21,AZ22,AZ23,AZ24,AZ25,AZ26,AZ28,AZ29,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AZ219)</f>
        <v/>
      </c>
      <c r="J25" s="2" t="n"/>
      <c r="K25" s="2" t="n"/>
      <c r="L25" s="3" t="n"/>
      <c r="M25" s="4" t="n"/>
      <c r="N25" s="4">
        <f>IF(N26&lt;&gt;""," -O","")</f>
        <v/>
      </c>
      <c r="O25" s="4" t="n"/>
      <c r="P25" s="4">
        <f>IF(P26&lt;&gt;""," -O","")</f>
        <v/>
      </c>
      <c r="Q25" s="4" t="n"/>
      <c r="R25" s="4">
        <f>IF(R26&lt;&gt;""," -O","")</f>
        <v/>
      </c>
      <c r="S25" s="4" t="n"/>
      <c r="T25" s="4">
        <f>IF(T26&lt;&gt;""," -O","")</f>
        <v/>
      </c>
      <c r="U25" s="4" t="n"/>
      <c r="V25" s="4">
        <f>IF(V26&lt;&gt;""," -O","")</f>
        <v/>
      </c>
      <c r="W25" s="4" t="n"/>
      <c r="X25" s="4">
        <f>IF(X26&lt;&gt;""," -O","")</f>
        <v/>
      </c>
      <c r="Y25" s="4" t="n"/>
      <c r="Z25" s="4">
        <f>IF(Z26&lt;&gt;""," -O","")</f>
        <v/>
      </c>
      <c r="AA25" s="4" t="n"/>
      <c r="AB25" s="4">
        <f>IF(AB26&lt;&gt;""," -O","")</f>
        <v/>
      </c>
      <c r="AC25" s="4" t="n"/>
      <c r="AD25" s="4">
        <f>IF(AD26&lt;&gt;""," -O","")</f>
        <v/>
      </c>
      <c r="AE25" s="4" t="n"/>
      <c r="AF25" s="4">
        <f>IF(AF26&lt;&gt;""," -O","")</f>
        <v/>
      </c>
      <c r="AG25" s="4" t="n"/>
      <c r="AH25" s="4">
        <f>IF(AH26&lt;&gt;""," -O","")</f>
        <v/>
      </c>
      <c r="AI25" s="4" t="n"/>
      <c r="AJ25" s="4">
        <f>IF(AJ26&lt;&gt;""," -O","")</f>
        <v/>
      </c>
      <c r="AK25" s="4" t="n"/>
      <c r="AL25" s="4">
        <f>IF(AL26&lt;&gt;""," -O","")</f>
        <v/>
      </c>
      <c r="AM25" s="4" t="n"/>
      <c r="AN25" s="4">
        <f>IF(AN26&lt;&gt;""," -O","")</f>
        <v/>
      </c>
      <c r="AO25" s="4" t="n"/>
      <c r="AP25" s="4">
        <f>IF(AP26&lt;&gt;""," -O","")</f>
        <v/>
      </c>
      <c r="AQ25" s="4" t="n"/>
      <c r="AR25" s="4">
        <f>IF(AR26&lt;&gt;""," -O","")</f>
        <v/>
      </c>
      <c r="AS25" s="4" t="n"/>
      <c r="AT25" s="4">
        <f>IF(AT26&lt;&gt;""," -O","")</f>
        <v/>
      </c>
      <c r="AU25" s="4" t="n"/>
      <c r="AV25" s="4">
        <f>IF(AV26&lt;&gt;""," -O","")</f>
        <v/>
      </c>
      <c r="AW25" s="4" t="n"/>
      <c r="AX25" s="4">
        <f>IF(AX26&lt;&gt;""," -O","")</f>
        <v/>
      </c>
      <c r="AY25" s="4" t="n"/>
      <c r="AZ25" s="4">
        <f>IF(AZ26&lt;&gt;""," -O","")</f>
        <v/>
      </c>
      <c r="BA25" s="4" t="n"/>
      <c r="BB25" s="4">
        <f>IF(BB26&lt;&gt;""," -O","")</f>
        <v/>
      </c>
      <c r="BC25" s="4" t="n"/>
      <c r="BD25" s="4">
        <f>IF(BD26&lt;&gt;""," -O","")</f>
        <v/>
      </c>
      <c r="BE25" s="4" t="n"/>
      <c r="BF25" s="4">
        <f>IF(BF26&lt;&gt;""," -O","")</f>
        <v/>
      </c>
      <c r="BG25" s="4" t="n"/>
      <c r="BH25" s="4">
        <f>IF(BH26&lt;&gt;""," -O","")</f>
        <v/>
      </c>
      <c r="BI25" s="4" t="n"/>
      <c r="BJ25" s="4">
        <f>IF(BJ26&lt;&gt;""," -O","")</f>
        <v/>
      </c>
      <c r="BK25" s="3" t="n"/>
      <c r="BL25" s="3" t="n"/>
      <c r="BM25" s="3" t="n"/>
      <c r="BN25" s="3" t="n"/>
      <c r="BO25" s="3" t="n"/>
      <c r="BP25" s="3" t="n"/>
      <c r="BQ25" s="2" t="n"/>
      <c r="BR25" s="2" t="n"/>
      <c r="BS25" s="2" t="n"/>
      <c r="BT25" s="2" t="n"/>
      <c r="BU25" s="2" t="n"/>
      <c r="BV25" s="2" t="n"/>
      <c r="BW25" s="2" t="n"/>
      <c r="BX25" s="2" t="n"/>
      <c r="BY25" s="2" t="n"/>
      <c r="BZ25" s="2" t="n"/>
      <c r="CA25" s="2" t="n"/>
      <c r="CB25" s="2" t="n"/>
      <c r="CC25" s="2" t="n"/>
    </row>
    <row r="26">
      <c r="A26" s="2" t="n"/>
      <c r="B26" s="2" t="n"/>
      <c r="C26" s="2" t="n"/>
      <c r="D26" s="2">
        <f>CONCATENATE(BB20,BB21,BB22,BB23,BB24,BB25,BB26,BB28,BB29,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BB219)</f>
        <v/>
      </c>
      <c r="E26" s="2">
        <f>CONCATENATE(BD20,BD21,BD22,BD23,BD24,BD25,BD26,BD28,BD29,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BD219)</f>
        <v/>
      </c>
      <c r="F26" s="2">
        <f>CONCATENATE(BF20,BF21,BF22,BF23,BF24,BF25,BF26,BF28,BF29,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BF219)</f>
        <v/>
      </c>
      <c r="G26" s="2">
        <f>CONCATENATE(BH20,BH21,BH22,BH23,BH24,BH25,BH26,BH28,BH29,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BH219)</f>
        <v/>
      </c>
      <c r="H26" s="2" t="n"/>
      <c r="I26" s="2">
        <f>CONCATENATE(BJ20,BJ21,BJ22,BJ23,BJ24,BJ25,BJ26,BJ28,BJ29,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BJ219)</f>
        <v/>
      </c>
      <c r="J26" s="2" t="n"/>
      <c r="K26" s="2" t="n"/>
      <c r="L26" s="3" t="n"/>
      <c r="M26" s="4" t="n">
        <v>1.09</v>
      </c>
      <c r="N26" s="4">
        <f>IFERROR(VLOOKUP(M26,'CRUCE OPORTUNIDADES'!$C$10:$D$31,2,FALSE),"")</f>
        <v/>
      </c>
      <c r="O26" s="4" t="n">
        <v>2.09</v>
      </c>
      <c r="P26" s="4">
        <f>IFERROR(VLOOKUP(O26,'CRUCE OPORTUNIDADES'!$C$10:$D$31,2,FALSE),"")</f>
        <v/>
      </c>
      <c r="Q26" s="4" t="n">
        <v>3.09</v>
      </c>
      <c r="R26" s="4">
        <f>IFERROR(VLOOKUP(Q26,'CRUCE OPORTUNIDADES'!$C$10:$D$31,2,FALSE),"")</f>
        <v/>
      </c>
      <c r="S26" s="4" t="n">
        <v>4.09</v>
      </c>
      <c r="T26" s="4">
        <f>IFERROR(VLOOKUP(S26,'CRUCE OPORTUNIDADES'!$C$10:$D$31,2,FALSE),"")</f>
        <v/>
      </c>
      <c r="U26" s="4" t="n">
        <v>5.09</v>
      </c>
      <c r="V26" s="4">
        <f>IFERROR(VLOOKUP(U26,'CRUCE OPORTUNIDADES'!$C$10:$D$31,2,FALSE),"")</f>
        <v/>
      </c>
      <c r="W26" s="4" t="n">
        <v>6.09</v>
      </c>
      <c r="X26" s="4">
        <f>IFERROR(VLOOKUP(W26,'CRUCE OPORTUNIDADES'!$C$10:$D$31,2,FALSE),"")</f>
        <v/>
      </c>
      <c r="Y26" s="4" t="n">
        <v>7.09</v>
      </c>
      <c r="Z26" s="4">
        <f>IFERROR(VLOOKUP(Y26,'CRUCE OPORTUNIDADES'!$C$10:$D$31,2,FALSE),"")</f>
        <v/>
      </c>
      <c r="AA26" s="4" t="n">
        <v>8.09</v>
      </c>
      <c r="AB26" s="4">
        <f>IFERROR(VLOOKUP(AA26,'CRUCE OPORTUNIDADES'!$C$10:$D$31,2,FALSE),"")</f>
        <v/>
      </c>
      <c r="AC26" s="4" t="n">
        <v>9.09</v>
      </c>
      <c r="AD26" s="4">
        <f>IFERROR(VLOOKUP(AC26,'CRUCE OPORTUNIDADES'!$C$10:$D$31,2,FALSE),"")</f>
        <v/>
      </c>
      <c r="AE26" s="4" t="n">
        <v>10.09</v>
      </c>
      <c r="AF26" s="4">
        <f>IFERROR(VLOOKUP(AE26,'CRUCE OPORTUNIDADES'!$C$10:$D$31,2,FALSE),"")</f>
        <v/>
      </c>
      <c r="AG26" s="4" t="n">
        <v>11.09</v>
      </c>
      <c r="AH26" s="4">
        <f>IFERROR(VLOOKUP(AG26,'CRUCE OPORTUNIDADES'!$C$10:$D$31,2,FALSE),"")</f>
        <v/>
      </c>
      <c r="AI26" s="4" t="n">
        <v>12.09</v>
      </c>
      <c r="AJ26" s="4">
        <f>IFERROR(VLOOKUP(AI26,'CRUCE OPORTUNIDADES'!$C$10:$D$31,2,FALSE),"")</f>
        <v/>
      </c>
      <c r="AK26" s="4" t="n">
        <v>13.09</v>
      </c>
      <c r="AL26" s="4">
        <f>IFERROR(VLOOKUP(AK26,'CRUCE OPORTUNIDADES'!$C$10:$D$31,2,FALSE),"")</f>
        <v/>
      </c>
      <c r="AM26" s="4" t="n">
        <v>14.09</v>
      </c>
      <c r="AN26" s="4">
        <f>IFERROR(VLOOKUP(AM26,'CRUCE OPORTUNIDADES'!$C$10:$D$31,2,FALSE),"")</f>
        <v/>
      </c>
      <c r="AO26" s="4" t="n">
        <v>15.09</v>
      </c>
      <c r="AP26" s="4">
        <f>IFERROR(VLOOKUP(AO26,'CRUCE OPORTUNIDADES'!$C$10:$D$31,2,FALSE),"")</f>
        <v/>
      </c>
      <c r="AQ26" s="4" t="n">
        <v>16.09</v>
      </c>
      <c r="AR26" s="4">
        <f>IFERROR(VLOOKUP(AQ26,'CRUCE OPORTUNIDADES'!$C$10:$D$31,2,FALSE),"")</f>
        <v/>
      </c>
      <c r="AS26" s="4" t="n">
        <v>17.09</v>
      </c>
      <c r="AT26" s="4">
        <f>IFERROR(VLOOKUP(AS26,'CRUCE OPORTUNIDADES'!$C$10:$D$31,2,FALSE),"")</f>
        <v/>
      </c>
      <c r="AU26" s="4" t="n">
        <v>18.09</v>
      </c>
      <c r="AV26" s="4">
        <f>IFERROR(VLOOKUP(AU26,'CRUCE OPORTUNIDADES'!$C$10:$D$31,2,FALSE),"")</f>
        <v/>
      </c>
      <c r="AW26" s="4" t="n">
        <v>19.09</v>
      </c>
      <c r="AX26" s="4">
        <f>IFERROR(VLOOKUP(AW26,'CRUCE OPORTUNIDADES'!$C$10:$D$31,2,FALSE),"")</f>
        <v/>
      </c>
      <c r="AY26" s="4" t="n">
        <v>20.09</v>
      </c>
      <c r="AZ26" s="4">
        <f>IFERROR(VLOOKUP(AY26,'CRUCE OPORTUNIDADES'!$C$10:$D$31,2,FALSE),"")</f>
        <v/>
      </c>
      <c r="BA26" s="4" t="n">
        <v>21.09</v>
      </c>
      <c r="BB26" s="4">
        <f>IFERROR(VLOOKUP(BA26,'CRUCE OPORTUNIDADES'!$C$10:$D$31,2,FALSE),"")</f>
        <v/>
      </c>
      <c r="BC26" s="4" t="n">
        <v>22.09</v>
      </c>
      <c r="BD26" s="4">
        <f>IFERROR(VLOOKUP(BC26,'CRUCE OPORTUNIDADES'!$C$10:$D$31,2,FALSE),"")</f>
        <v/>
      </c>
      <c r="BE26" s="4" t="n">
        <v>23.09</v>
      </c>
      <c r="BF26" s="4">
        <f>IFERROR(VLOOKUP(BE26,'CRUCE OPORTUNIDADES'!$C$10:$D$31,2,FALSE),"")</f>
        <v/>
      </c>
      <c r="BG26" s="4" t="n">
        <v>24.09</v>
      </c>
      <c r="BH26" s="4">
        <f>IFERROR(VLOOKUP(BG26,'CRUCE OPORTUNIDADES'!$C$10:$D$31,2,FALSE),"")</f>
        <v/>
      </c>
      <c r="BI26" s="4" t="n">
        <v>25.09</v>
      </c>
      <c r="BJ26" s="4">
        <f>IFERROR(VLOOKUP(BI26,'CRUCE OPORTUNIDADES'!$C$10:$D$31,2,FALSE),"")</f>
        <v/>
      </c>
      <c r="BK26" s="3" t="n"/>
      <c r="BL26" s="3" t="n"/>
      <c r="BM26" s="3" t="n"/>
      <c r="BN26" s="3" t="n"/>
      <c r="BO26" s="3" t="n"/>
      <c r="BP26" s="3" t="n"/>
      <c r="BQ26" s="2" t="n"/>
      <c r="BR26" s="2" t="n"/>
      <c r="BS26" s="2" t="n"/>
      <c r="BT26" s="2" t="n"/>
      <c r="BU26" s="2" t="n"/>
      <c r="BV26" s="2" t="n"/>
      <c r="BW26" s="2" t="n"/>
      <c r="BX26" s="2" t="n"/>
      <c r="BY26" s="2" t="n"/>
      <c r="BZ26" s="2" t="n"/>
      <c r="CA26" s="2" t="n"/>
      <c r="CB26" s="2" t="n"/>
      <c r="CC26" s="2" t="n"/>
    </row>
    <row r="27">
      <c r="A27" s="2" t="n"/>
      <c r="B27" s="2" t="n"/>
      <c r="C27" s="2" t="n"/>
      <c r="D27" s="2" t="n"/>
      <c r="E27" s="2" t="n"/>
      <c r="F27" s="2" t="n"/>
      <c r="G27" s="2" t="n"/>
      <c r="H27" s="2" t="n"/>
      <c r="I27" s="2" t="n"/>
      <c r="J27" s="2" t="n"/>
      <c r="K27" s="2" t="n"/>
      <c r="L27" s="3" t="n"/>
      <c r="M27" s="4" t="n"/>
      <c r="N27" s="4">
        <f>IF(N28&lt;&gt;""," -O","")</f>
        <v/>
      </c>
      <c r="O27" s="4" t="n"/>
      <c r="P27" s="4">
        <f>IF(P28&lt;&gt;""," -O","")</f>
        <v/>
      </c>
      <c r="Q27" s="4" t="n"/>
      <c r="R27" s="4">
        <f>IF(R28&lt;&gt;""," -O","")</f>
        <v/>
      </c>
      <c r="S27" s="4" t="n"/>
      <c r="T27" s="4">
        <f>IF(T28&lt;&gt;""," -O","")</f>
        <v/>
      </c>
      <c r="U27" s="4" t="n"/>
      <c r="V27" s="4">
        <f>IF(V28&lt;&gt;""," -O","")</f>
        <v/>
      </c>
      <c r="W27" s="4" t="n"/>
      <c r="X27" s="4">
        <f>IF(X28&lt;&gt;""," -O","")</f>
        <v/>
      </c>
      <c r="Y27" s="4" t="n"/>
      <c r="Z27" s="4">
        <f>IF(Z28&lt;&gt;""," -O","")</f>
        <v/>
      </c>
      <c r="AA27" s="4" t="n"/>
      <c r="AB27" s="4">
        <f>IF(AB28&lt;&gt;""," -O","")</f>
        <v/>
      </c>
      <c r="AC27" s="4" t="n"/>
      <c r="AD27" s="4">
        <f>IF(AD28&lt;&gt;""," -O","")</f>
        <v/>
      </c>
      <c r="AE27" s="4" t="n"/>
      <c r="AF27" s="4">
        <f>IF(AF28&lt;&gt;""," -O","")</f>
        <v/>
      </c>
      <c r="AG27" s="4" t="n"/>
      <c r="AH27" s="4">
        <f>IF(AH28&lt;&gt;""," -O","")</f>
        <v/>
      </c>
      <c r="AI27" s="4" t="n"/>
      <c r="AJ27" s="4">
        <f>IF(AJ28&lt;&gt;""," -O","")</f>
        <v/>
      </c>
      <c r="AK27" s="4" t="n"/>
      <c r="AL27" s="4">
        <f>IF(AL28&lt;&gt;""," -O","")</f>
        <v/>
      </c>
      <c r="AM27" s="4" t="n"/>
      <c r="AN27" s="4">
        <f>IF(AN28&lt;&gt;""," -O","")</f>
        <v/>
      </c>
      <c r="AO27" s="4" t="n"/>
      <c r="AP27" s="4">
        <f>IF(AP28&lt;&gt;""," -O","")</f>
        <v/>
      </c>
      <c r="AQ27" s="4" t="n"/>
      <c r="AR27" s="4">
        <f>IF(AR28&lt;&gt;""," -O","")</f>
        <v/>
      </c>
      <c r="AS27" s="4" t="n"/>
      <c r="AT27" s="4">
        <f>IF(AT28&lt;&gt;""," -O","")</f>
        <v/>
      </c>
      <c r="AU27" s="4" t="n"/>
      <c r="AV27" s="4">
        <f>IF(AV28&lt;&gt;""," -O","")</f>
        <v/>
      </c>
      <c r="AW27" s="4" t="n"/>
      <c r="AX27" s="4">
        <f>IF(AX28&lt;&gt;""," -O","")</f>
        <v/>
      </c>
      <c r="AY27" s="4" t="n"/>
      <c r="AZ27" s="4">
        <f>IF(AZ28&lt;&gt;""," -O","")</f>
        <v/>
      </c>
      <c r="BA27" s="4" t="n"/>
      <c r="BB27" s="4">
        <f>IF(BB28&lt;&gt;""," -O","")</f>
        <v/>
      </c>
      <c r="BC27" s="4" t="n"/>
      <c r="BD27" s="4">
        <f>IF(BD28&lt;&gt;""," -O","")</f>
        <v/>
      </c>
      <c r="BE27" s="4" t="n"/>
      <c r="BF27" s="4">
        <f>IF(BF28&lt;&gt;""," -O","")</f>
        <v/>
      </c>
      <c r="BG27" s="4" t="n"/>
      <c r="BH27" s="4">
        <f>IF(BH28&lt;&gt;""," -O","")</f>
        <v/>
      </c>
      <c r="BI27" s="4" t="n"/>
      <c r="BJ27" s="4">
        <f>IF(BJ28&lt;&gt;""," -O","")</f>
        <v/>
      </c>
      <c r="BK27" s="3" t="n"/>
      <c r="BL27" s="3" t="n"/>
      <c r="BM27" s="3" t="n"/>
      <c r="BN27" s="3" t="n"/>
      <c r="BO27" s="3" t="n"/>
      <c r="BP27" s="3" t="n"/>
      <c r="BQ27" s="2" t="n"/>
      <c r="BR27" s="2" t="n"/>
      <c r="BS27" s="2" t="n"/>
      <c r="BT27" s="2" t="n"/>
      <c r="BU27" s="2" t="n"/>
      <c r="BV27" s="2" t="n"/>
      <c r="BW27" s="2" t="n"/>
      <c r="BX27" s="2" t="n"/>
      <c r="BY27" s="2" t="n"/>
      <c r="BZ27" s="2" t="n"/>
      <c r="CA27" s="2" t="n"/>
      <c r="CB27" s="2" t="n"/>
      <c r="CC27" s="2" t="n"/>
    </row>
    <row r="28">
      <c r="A28" s="2" t="n"/>
      <c r="B28" s="2" t="n"/>
      <c r="C28" s="2" t="n"/>
      <c r="D28" s="2" t="n"/>
      <c r="E28" s="2" t="n"/>
      <c r="F28" s="2" t="n"/>
      <c r="G28" s="2" t="n"/>
      <c r="H28" s="2" t="n"/>
      <c r="I28" s="2" t="n"/>
      <c r="J28" s="2" t="n"/>
      <c r="K28" s="2" t="n"/>
      <c r="L28" s="3" t="n"/>
      <c r="M28" s="4" t="n">
        <v>1.1</v>
      </c>
      <c r="N28" s="4">
        <f>IFERROR(VLOOKUP(M28,'CRUCE OPORTUNIDADES'!$C$10:$D$31,2,FALSE),"")</f>
        <v/>
      </c>
      <c r="O28" s="4" t="n">
        <v>2.1</v>
      </c>
      <c r="P28" s="4">
        <f>IFERROR(VLOOKUP(O28,'CRUCE OPORTUNIDADES'!$C$10:$D$31,2,FALSE),"")</f>
        <v/>
      </c>
      <c r="Q28" s="4" t="n">
        <v>3.1</v>
      </c>
      <c r="R28" s="4">
        <f>IFERROR(VLOOKUP(Q28,'CRUCE OPORTUNIDADES'!$C$10:$D$31,2,FALSE),"")</f>
        <v/>
      </c>
      <c r="S28" s="4" t="n">
        <v>4.1</v>
      </c>
      <c r="T28" s="4">
        <f>IFERROR(VLOOKUP(S28,'CRUCE OPORTUNIDADES'!$C$10:$D$31,2,FALSE),"")</f>
        <v/>
      </c>
      <c r="U28" s="4" t="n">
        <v>5.1</v>
      </c>
      <c r="V28" s="4">
        <f>IFERROR(VLOOKUP(U28,'CRUCE OPORTUNIDADES'!$C$10:$D$31,2,FALSE),"")</f>
        <v/>
      </c>
      <c r="W28" s="4" t="n">
        <v>6.1</v>
      </c>
      <c r="X28" s="4">
        <f>IFERROR(VLOOKUP(W28,'CRUCE OPORTUNIDADES'!$C$10:$D$31,2,FALSE),"")</f>
        <v/>
      </c>
      <c r="Y28" s="4" t="n">
        <v>7.1</v>
      </c>
      <c r="Z28" s="4">
        <f>IFERROR(VLOOKUP(Y28,'CRUCE OPORTUNIDADES'!$C$10:$D$31,2,FALSE),"")</f>
        <v/>
      </c>
      <c r="AA28" s="4" t="n">
        <v>8.1</v>
      </c>
      <c r="AB28" s="4">
        <f>IFERROR(VLOOKUP(AA28,'CRUCE OPORTUNIDADES'!$C$10:$D$31,2,FALSE),"")</f>
        <v/>
      </c>
      <c r="AC28" s="4" t="n">
        <v>9.1</v>
      </c>
      <c r="AD28" s="4">
        <f>IFERROR(VLOOKUP(AC28,'CRUCE OPORTUNIDADES'!$C$10:$D$31,2,FALSE),"")</f>
        <v/>
      </c>
      <c r="AE28" s="4" t="n">
        <v>10.1</v>
      </c>
      <c r="AF28" s="4">
        <f>IFERROR(VLOOKUP(AE28,'CRUCE OPORTUNIDADES'!$C$10:$D$31,2,FALSE),"")</f>
        <v/>
      </c>
      <c r="AG28" s="4" t="n">
        <v>11.1</v>
      </c>
      <c r="AH28" s="4">
        <f>IFERROR(VLOOKUP(AG28,'CRUCE OPORTUNIDADES'!$C$10:$D$31,2,FALSE),"")</f>
        <v/>
      </c>
      <c r="AI28" s="4" t="n">
        <v>12.1</v>
      </c>
      <c r="AJ28" s="4">
        <f>IFERROR(VLOOKUP(AI28,'CRUCE OPORTUNIDADES'!$C$10:$D$31,2,FALSE),"")</f>
        <v/>
      </c>
      <c r="AK28" s="4" t="n">
        <v>13.1</v>
      </c>
      <c r="AL28" s="4">
        <f>IFERROR(VLOOKUP(AK28,'CRUCE OPORTUNIDADES'!$C$10:$D$31,2,FALSE),"")</f>
        <v/>
      </c>
      <c r="AM28" s="4" t="n">
        <v>14.1</v>
      </c>
      <c r="AN28" s="4">
        <f>IFERROR(VLOOKUP(AM28,'CRUCE OPORTUNIDADES'!$C$10:$D$31,2,FALSE),"")</f>
        <v/>
      </c>
      <c r="AO28" s="4" t="n">
        <v>15.1</v>
      </c>
      <c r="AP28" s="4">
        <f>IFERROR(VLOOKUP(AO28,'CRUCE OPORTUNIDADES'!$C$10:$D$31,2,FALSE),"")</f>
        <v/>
      </c>
      <c r="AQ28" s="4" t="n">
        <v>16.1</v>
      </c>
      <c r="AR28" s="4">
        <f>IFERROR(VLOOKUP(AQ28,'CRUCE OPORTUNIDADES'!$C$10:$D$31,2,FALSE),"")</f>
        <v/>
      </c>
      <c r="AS28" s="4" t="n">
        <v>17.1</v>
      </c>
      <c r="AT28" s="4">
        <f>IFERROR(VLOOKUP(AS28,'CRUCE OPORTUNIDADES'!$C$10:$D$31,2,FALSE),"")</f>
        <v/>
      </c>
      <c r="AU28" s="4" t="n">
        <v>18.1</v>
      </c>
      <c r="AV28" s="4">
        <f>IFERROR(VLOOKUP(AU28,'CRUCE OPORTUNIDADES'!$C$10:$D$31,2,FALSE),"")</f>
        <v/>
      </c>
      <c r="AW28" s="4" t="n">
        <v>19.1</v>
      </c>
      <c r="AX28" s="4">
        <f>IFERROR(VLOOKUP(AW28,'CRUCE OPORTUNIDADES'!$C$10:$D$31,2,FALSE),"")</f>
        <v/>
      </c>
      <c r="AY28" s="4" t="n">
        <v>20.1</v>
      </c>
      <c r="AZ28" s="4">
        <f>IFERROR(VLOOKUP(AY28,'CRUCE OPORTUNIDADES'!$C$10:$D$31,2,FALSE),"")</f>
        <v/>
      </c>
      <c r="BA28" s="4" t="n">
        <v>21.1</v>
      </c>
      <c r="BB28" s="4">
        <f>IFERROR(VLOOKUP(BA28,'CRUCE OPORTUNIDADES'!$C$10:$D$31,2,FALSE),"")</f>
        <v/>
      </c>
      <c r="BC28" s="4" t="n">
        <v>22.1</v>
      </c>
      <c r="BD28" s="4">
        <f>IFERROR(VLOOKUP(BC28,'CRUCE OPORTUNIDADES'!$C$10:$D$31,2,FALSE),"")</f>
        <v/>
      </c>
      <c r="BE28" s="4" t="n">
        <v>23.1</v>
      </c>
      <c r="BF28" s="4">
        <f>IFERROR(VLOOKUP(BE28,'CRUCE OPORTUNIDADES'!$C$10:$D$31,2,FALSE),"")</f>
        <v/>
      </c>
      <c r="BG28" s="4" t="n">
        <v>24.1</v>
      </c>
      <c r="BH28" s="4">
        <f>IFERROR(VLOOKUP(BG28,'CRUCE OPORTUNIDADES'!$C$10:$D$31,2,FALSE),"")</f>
        <v/>
      </c>
      <c r="BI28" s="4" t="n">
        <v>25.1</v>
      </c>
      <c r="BJ28" s="4">
        <f>IFERROR(VLOOKUP(BI28,'CRUCE OPORTUNIDADES'!$C$10:$D$31,2,FALSE),"")</f>
        <v/>
      </c>
      <c r="BK28" s="3" t="n"/>
      <c r="BL28" s="3" t="n"/>
      <c r="BM28" s="3" t="n"/>
      <c r="BN28" s="3" t="n"/>
      <c r="BO28" s="3" t="n"/>
      <c r="BP28" s="3" t="n"/>
      <c r="BQ28" s="2" t="n"/>
      <c r="BR28" s="2" t="n"/>
      <c r="BS28" s="2" t="n"/>
      <c r="BT28" s="2" t="n"/>
      <c r="BU28" s="2" t="n"/>
      <c r="BV28" s="2" t="n"/>
      <c r="BW28" s="2" t="n"/>
      <c r="BX28" s="2" t="n"/>
      <c r="BY28" s="2" t="n"/>
      <c r="BZ28" s="2" t="n"/>
      <c r="CA28" s="2" t="n"/>
      <c r="CB28" s="2" t="n"/>
      <c r="CC28" s="2" t="n"/>
    </row>
    <row r="29">
      <c r="A29" s="2" t="n"/>
      <c r="B29" s="2" t="n"/>
      <c r="C29" s="2" t="n"/>
      <c r="D29" s="2" t="n"/>
      <c r="E29" s="2" t="n"/>
      <c r="F29" s="2" t="n"/>
      <c r="G29" s="2" t="n"/>
      <c r="H29" s="2" t="n"/>
      <c r="I29" s="2" t="n"/>
      <c r="J29" s="2" t="n"/>
      <c r="K29" s="3" t="n"/>
      <c r="L29" s="3" t="n"/>
      <c r="M29" s="4" t="n"/>
      <c r="N29" s="4">
        <f>IF(N30&lt;&gt;""," -O","")</f>
        <v/>
      </c>
      <c r="O29" s="4" t="n"/>
      <c r="P29" s="4">
        <f>IF(P30&lt;&gt;""," -O","")</f>
        <v/>
      </c>
      <c r="Q29" s="4" t="n"/>
      <c r="R29" s="4">
        <f>IF(R30&lt;&gt;""," -O","")</f>
        <v/>
      </c>
      <c r="S29" s="4" t="n"/>
      <c r="T29" s="4">
        <f>IF(T30&lt;&gt;""," -O","")</f>
        <v/>
      </c>
      <c r="U29" s="4" t="n"/>
      <c r="V29" s="4">
        <f>IF(V30&lt;&gt;""," -O","")</f>
        <v/>
      </c>
      <c r="W29" s="4" t="n"/>
      <c r="X29" s="4">
        <f>IF(X30&lt;&gt;""," -O","")</f>
        <v/>
      </c>
      <c r="Y29" s="4" t="n"/>
      <c r="Z29" s="4">
        <f>IF(Z30&lt;&gt;""," -O","")</f>
        <v/>
      </c>
      <c r="AA29" s="4" t="n"/>
      <c r="AB29" s="4">
        <f>IF(AB30&lt;&gt;""," -O","")</f>
        <v/>
      </c>
      <c r="AC29" s="4" t="n"/>
      <c r="AD29" s="4">
        <f>IF(AD30&lt;&gt;""," -O","")</f>
        <v/>
      </c>
      <c r="AE29" s="4" t="n"/>
      <c r="AF29" s="4">
        <f>IF(AF30&lt;&gt;""," -O","")</f>
        <v/>
      </c>
      <c r="AG29" s="4" t="n"/>
      <c r="AH29" s="4">
        <f>IF(AH30&lt;&gt;""," -O","")</f>
        <v/>
      </c>
      <c r="AI29" s="4" t="n"/>
      <c r="AJ29" s="4">
        <f>IF(AJ30&lt;&gt;""," -O","")</f>
        <v/>
      </c>
      <c r="AK29" s="4" t="n"/>
      <c r="AL29" s="4">
        <f>IF(AL30&lt;&gt;""," -O","")</f>
        <v/>
      </c>
      <c r="AM29" s="4" t="n"/>
      <c r="AN29" s="4">
        <f>IF(AN30&lt;&gt;""," -O","")</f>
        <v/>
      </c>
      <c r="AO29" s="4" t="n"/>
      <c r="AP29" s="4">
        <f>IF(AP30&lt;&gt;""," -O","")</f>
        <v/>
      </c>
      <c r="AQ29" s="4" t="n"/>
      <c r="AR29" s="4">
        <f>IF(AR30&lt;&gt;""," -O","")</f>
        <v/>
      </c>
      <c r="AS29" s="4" t="n"/>
      <c r="AT29" s="4">
        <f>IF(AT30&lt;&gt;""," -O","")</f>
        <v/>
      </c>
      <c r="AU29" s="4" t="n"/>
      <c r="AV29" s="4">
        <f>IF(AV30&lt;&gt;""," -O","")</f>
        <v/>
      </c>
      <c r="AW29" s="4" t="n"/>
      <c r="AX29" s="4">
        <f>IF(AX30&lt;&gt;""," -O","")</f>
        <v/>
      </c>
      <c r="AY29" s="4" t="n"/>
      <c r="AZ29" s="4">
        <f>IF(AZ30&lt;&gt;""," -O","")</f>
        <v/>
      </c>
      <c r="BA29" s="4" t="n"/>
      <c r="BB29" s="4">
        <f>IF(BB30&lt;&gt;""," -O","")</f>
        <v/>
      </c>
      <c r="BC29" s="4" t="n"/>
      <c r="BD29" s="4">
        <f>IF(BD30&lt;&gt;""," -O","")</f>
        <v/>
      </c>
      <c r="BE29" s="4" t="n"/>
      <c r="BF29" s="4">
        <f>IF(BF30&lt;&gt;""," -O","")</f>
        <v/>
      </c>
      <c r="BG29" s="4" t="n"/>
      <c r="BH29" s="4">
        <f>IF(BH30&lt;&gt;""," -O","")</f>
        <v/>
      </c>
      <c r="BI29" s="4" t="n"/>
      <c r="BJ29" s="4">
        <f>IF(BJ30&lt;&gt;""," -O","")</f>
        <v/>
      </c>
      <c r="BK29" s="3" t="n"/>
      <c r="BL29" s="3" t="n"/>
      <c r="BM29" s="3" t="n"/>
      <c r="BN29" s="3" t="n"/>
      <c r="BO29" s="3" t="n"/>
      <c r="BP29" s="3" t="n"/>
      <c r="BQ29" s="2" t="n"/>
      <c r="BR29" s="2" t="n"/>
      <c r="BS29" s="2" t="n"/>
      <c r="BT29" s="2" t="n"/>
      <c r="BU29" s="2" t="n"/>
      <c r="BV29" s="2" t="n"/>
      <c r="BW29" s="2" t="n"/>
      <c r="BX29" s="2" t="n"/>
      <c r="BY29" s="2" t="n"/>
      <c r="BZ29" s="2" t="n"/>
      <c r="CA29" s="2" t="n"/>
      <c r="CB29" s="2" t="n"/>
      <c r="CC29" s="2" t="n"/>
    </row>
    <row r="30">
      <c r="A30" s="2" t="n"/>
      <c r="B30" s="2" t="n"/>
      <c r="C30" s="2" t="n"/>
      <c r="D30" s="2" t="n"/>
      <c r="E30" s="2" t="n"/>
      <c r="F30" s="2" t="n"/>
      <c r="G30" s="2" t="n"/>
      <c r="H30" s="2" t="n"/>
      <c r="I30" s="2" t="n"/>
      <c r="J30" s="2" t="n"/>
      <c r="K30" s="3" t="n"/>
      <c r="L30" s="3" t="n"/>
      <c r="M30" s="4" t="n">
        <v>1.11</v>
      </c>
      <c r="N30" s="4">
        <f>IFERROR(VLOOKUP(M30,'CRUCE OPORTUNIDADES'!$C$10:$D$31,2,FALSE),"")</f>
        <v/>
      </c>
      <c r="O30" s="4" t="n">
        <v>2.11</v>
      </c>
      <c r="P30" s="4">
        <f>IFERROR(VLOOKUP(O30,'CRUCE OPORTUNIDADES'!$C$10:$D$31,2,FALSE),"")</f>
        <v/>
      </c>
      <c r="Q30" s="4" t="n">
        <v>3.11</v>
      </c>
      <c r="R30" s="4">
        <f>IFERROR(VLOOKUP(Q30,'CRUCE OPORTUNIDADES'!$C$10:$D$31,2,FALSE),"")</f>
        <v/>
      </c>
      <c r="S30" s="4" t="n">
        <v>4.11</v>
      </c>
      <c r="T30" s="4">
        <f>IFERROR(VLOOKUP(S30,'CRUCE OPORTUNIDADES'!$C$10:$D$31,2,FALSE),"")</f>
        <v/>
      </c>
      <c r="U30" s="4" t="n">
        <v>5.11</v>
      </c>
      <c r="V30" s="4">
        <f>IFERROR(VLOOKUP(U30,'CRUCE OPORTUNIDADES'!$C$10:$D$31,2,FALSE),"")</f>
        <v/>
      </c>
      <c r="W30" s="4" t="n">
        <v>6.11</v>
      </c>
      <c r="X30" s="4">
        <f>IFERROR(VLOOKUP(W30,'CRUCE OPORTUNIDADES'!$C$10:$D$31,2,FALSE),"")</f>
        <v/>
      </c>
      <c r="Y30" s="4" t="n">
        <v>7.11</v>
      </c>
      <c r="Z30" s="4">
        <f>IFERROR(VLOOKUP(Y30,'CRUCE OPORTUNIDADES'!$C$10:$D$31,2,FALSE),"")</f>
        <v/>
      </c>
      <c r="AA30" s="4" t="n">
        <v>8.109999999999999</v>
      </c>
      <c r="AB30" s="4">
        <f>IFERROR(VLOOKUP(AA30,'CRUCE OPORTUNIDADES'!$C$10:$D$31,2,FALSE),"")</f>
        <v/>
      </c>
      <c r="AC30" s="4" t="n">
        <v>9.109999999999999</v>
      </c>
      <c r="AD30" s="4">
        <f>IFERROR(VLOOKUP(AC30,'CRUCE OPORTUNIDADES'!$C$10:$D$31,2,FALSE),"")</f>
        <v/>
      </c>
      <c r="AE30" s="4" t="n">
        <v>10.11</v>
      </c>
      <c r="AF30" s="4">
        <f>IFERROR(VLOOKUP(AE30,'CRUCE OPORTUNIDADES'!$C$10:$D$31,2,FALSE),"")</f>
        <v/>
      </c>
      <c r="AG30" s="4" t="n">
        <v>11.11</v>
      </c>
      <c r="AH30" s="4">
        <f>IFERROR(VLOOKUP(AG30,'CRUCE OPORTUNIDADES'!$C$10:$D$31,2,FALSE),"")</f>
        <v/>
      </c>
      <c r="AI30" s="4" t="n">
        <v>12.11</v>
      </c>
      <c r="AJ30" s="4">
        <f>IFERROR(VLOOKUP(AI30,'CRUCE OPORTUNIDADES'!$C$10:$D$31,2,FALSE),"")</f>
        <v/>
      </c>
      <c r="AK30" s="4" t="n">
        <v>13.11</v>
      </c>
      <c r="AL30" s="4">
        <f>IFERROR(VLOOKUP(AK30,'CRUCE OPORTUNIDADES'!$C$10:$D$31,2,FALSE),"")</f>
        <v/>
      </c>
      <c r="AM30" s="4" t="n">
        <v>14.11</v>
      </c>
      <c r="AN30" s="4">
        <f>IFERROR(VLOOKUP(AM30,'CRUCE OPORTUNIDADES'!$C$10:$D$31,2,FALSE),"")</f>
        <v/>
      </c>
      <c r="AO30" s="4" t="n">
        <v>15.11</v>
      </c>
      <c r="AP30" s="4">
        <f>IFERROR(VLOOKUP(AO30,'CRUCE OPORTUNIDADES'!$C$10:$D$31,2,FALSE),"")</f>
        <v/>
      </c>
      <c r="AQ30" s="4" t="n">
        <v>16.11</v>
      </c>
      <c r="AR30" s="4">
        <f>IFERROR(VLOOKUP(AQ30,'CRUCE OPORTUNIDADES'!$C$10:$D$31,2,FALSE),"")</f>
        <v/>
      </c>
      <c r="AS30" s="4" t="n">
        <v>17.11</v>
      </c>
      <c r="AT30" s="4">
        <f>IFERROR(VLOOKUP(AS30,'CRUCE OPORTUNIDADES'!$C$10:$D$31,2,FALSE),"")</f>
        <v/>
      </c>
      <c r="AU30" s="4" t="n">
        <v>18.11</v>
      </c>
      <c r="AV30" s="4">
        <f>IFERROR(VLOOKUP(AU30,'CRUCE OPORTUNIDADES'!$C$10:$D$31,2,FALSE),"")</f>
        <v/>
      </c>
      <c r="AW30" s="4" t="n">
        <v>19.11</v>
      </c>
      <c r="AX30" s="4">
        <f>IFERROR(VLOOKUP(AW30,'CRUCE OPORTUNIDADES'!$C$10:$D$31,2,FALSE),"")</f>
        <v/>
      </c>
      <c r="AY30" s="4" t="n">
        <v>20.11</v>
      </c>
      <c r="AZ30" s="4">
        <f>IFERROR(VLOOKUP(AY30,'CRUCE OPORTUNIDADES'!$C$10:$D$31,2,FALSE),"")</f>
        <v/>
      </c>
      <c r="BA30" s="4" t="n">
        <v>21.11</v>
      </c>
      <c r="BB30" s="4">
        <f>IFERROR(VLOOKUP(BA30,'CRUCE OPORTUNIDADES'!$C$10:$D$31,2,FALSE),"")</f>
        <v/>
      </c>
      <c r="BC30" s="4" t="n">
        <v>22.11</v>
      </c>
      <c r="BD30" s="4">
        <f>IFERROR(VLOOKUP(BC30,'CRUCE OPORTUNIDADES'!$C$10:$D$31,2,FALSE),"")</f>
        <v/>
      </c>
      <c r="BE30" s="4" t="n">
        <v>23.11</v>
      </c>
      <c r="BF30" s="4">
        <f>IFERROR(VLOOKUP(BE30,'CRUCE OPORTUNIDADES'!$C$10:$D$31,2,FALSE),"")</f>
        <v/>
      </c>
      <c r="BG30" s="4" t="n">
        <v>24.11</v>
      </c>
      <c r="BH30" s="4">
        <f>IFERROR(VLOOKUP(BG30,'CRUCE OPORTUNIDADES'!$C$10:$D$31,2,FALSE),"")</f>
        <v/>
      </c>
      <c r="BI30" s="4" t="n">
        <v>25.11</v>
      </c>
      <c r="BJ30" s="4">
        <f>IFERROR(VLOOKUP(BI30,'CRUCE OPORTUNIDADES'!$C$10:$D$31,2,FALSE),"")</f>
        <v/>
      </c>
      <c r="BK30" s="3" t="n"/>
      <c r="BL30" s="3" t="n"/>
      <c r="BM30" s="3" t="n"/>
      <c r="BN30" s="3" t="n"/>
      <c r="BO30" s="3" t="n"/>
      <c r="BP30" s="3" t="n"/>
      <c r="BQ30" s="2" t="n"/>
      <c r="BR30" s="2" t="n"/>
      <c r="BS30" s="2" t="n"/>
      <c r="BT30" s="2" t="n"/>
      <c r="BU30" s="2" t="n"/>
      <c r="BV30" s="2" t="n"/>
      <c r="BW30" s="2" t="n"/>
      <c r="BX30" s="2" t="n"/>
      <c r="BY30" s="2" t="n"/>
      <c r="BZ30" s="2" t="n"/>
      <c r="CA30" s="2" t="n"/>
      <c r="CB30" s="2" t="n"/>
      <c r="CC30" s="2" t="n"/>
    </row>
    <row r="31">
      <c r="A31" s="2" t="n"/>
      <c r="B31" s="2" t="n"/>
      <c r="C31" s="2" t="n"/>
      <c r="D31" s="2" t="n"/>
      <c r="E31" s="2" t="n"/>
      <c r="F31" s="2" t="n"/>
      <c r="G31" s="2" t="n"/>
      <c r="H31" s="2" t="n"/>
      <c r="I31" s="2" t="n"/>
      <c r="J31" s="2" t="n"/>
      <c r="K31" s="3" t="n"/>
      <c r="L31" s="3" t="n"/>
      <c r="M31" s="4" t="n"/>
      <c r="N31" s="4">
        <f>IF(N32&lt;&gt;""," -O","")</f>
        <v/>
      </c>
      <c r="O31" s="4" t="n"/>
      <c r="P31" s="4">
        <f>IF(P32&lt;&gt;""," -O","")</f>
        <v/>
      </c>
      <c r="Q31" s="4" t="n"/>
      <c r="R31" s="4">
        <f>IF(R32&lt;&gt;""," -O","")</f>
        <v/>
      </c>
      <c r="S31" s="4" t="n"/>
      <c r="T31" s="4">
        <f>IF(T32&lt;&gt;""," -O","")</f>
        <v/>
      </c>
      <c r="U31" s="4" t="n"/>
      <c r="V31" s="4">
        <f>IF(V32&lt;&gt;""," -O","")</f>
        <v/>
      </c>
      <c r="W31" s="4" t="n"/>
      <c r="X31" s="4">
        <f>IF(X32&lt;&gt;""," -O","")</f>
        <v/>
      </c>
      <c r="Y31" s="4" t="n"/>
      <c r="Z31" s="4">
        <f>IF(Z32&lt;&gt;""," -O","")</f>
        <v/>
      </c>
      <c r="AA31" s="4" t="n"/>
      <c r="AB31" s="4">
        <f>IF(AB32&lt;&gt;""," -O","")</f>
        <v/>
      </c>
      <c r="AC31" s="4" t="n"/>
      <c r="AD31" s="4">
        <f>IF(AD32&lt;&gt;""," -O","")</f>
        <v/>
      </c>
      <c r="AE31" s="4" t="n"/>
      <c r="AF31" s="4">
        <f>IF(AF32&lt;&gt;""," -O","")</f>
        <v/>
      </c>
      <c r="AG31" s="4" t="n"/>
      <c r="AH31" s="4">
        <f>IF(AH32&lt;&gt;""," -O","")</f>
        <v/>
      </c>
      <c r="AI31" s="4" t="n"/>
      <c r="AJ31" s="4">
        <f>IF(AJ32&lt;&gt;""," -O","")</f>
        <v/>
      </c>
      <c r="AK31" s="4" t="n"/>
      <c r="AL31" s="4">
        <f>IF(AL32&lt;&gt;""," -O","")</f>
        <v/>
      </c>
      <c r="AM31" s="4" t="n"/>
      <c r="AN31" s="4">
        <f>IF(AN32&lt;&gt;""," -O","")</f>
        <v/>
      </c>
      <c r="AO31" s="4" t="n"/>
      <c r="AP31" s="4">
        <f>IF(AP32&lt;&gt;""," -O","")</f>
        <v/>
      </c>
      <c r="AQ31" s="4" t="n"/>
      <c r="AR31" s="4">
        <f>IF(AR32&lt;&gt;""," -O","")</f>
        <v/>
      </c>
      <c r="AS31" s="4" t="n"/>
      <c r="AT31" s="4">
        <f>IF(AT32&lt;&gt;""," -O","")</f>
        <v/>
      </c>
      <c r="AU31" s="4" t="n"/>
      <c r="AV31" s="4">
        <f>IF(AV32&lt;&gt;""," -O","")</f>
        <v/>
      </c>
      <c r="AW31" s="4" t="n"/>
      <c r="AX31" s="4">
        <f>IF(AX32&lt;&gt;""," -O","")</f>
        <v/>
      </c>
      <c r="AY31" s="4" t="n"/>
      <c r="AZ31" s="4">
        <f>IF(AZ32&lt;&gt;""," -O","")</f>
        <v/>
      </c>
      <c r="BA31" s="4" t="n"/>
      <c r="BB31" s="4">
        <f>IF(BB32&lt;&gt;""," -O","")</f>
        <v/>
      </c>
      <c r="BC31" s="4" t="n"/>
      <c r="BD31" s="4">
        <f>IF(BD32&lt;&gt;""," -O","")</f>
        <v/>
      </c>
      <c r="BE31" s="4" t="n"/>
      <c r="BF31" s="4">
        <f>IF(BF32&lt;&gt;""," -O","")</f>
        <v/>
      </c>
      <c r="BG31" s="4" t="n"/>
      <c r="BH31" s="4">
        <f>IF(BH32&lt;&gt;""," -O","")</f>
        <v/>
      </c>
      <c r="BI31" s="4" t="n"/>
      <c r="BJ31" s="4">
        <f>IF(BJ32&lt;&gt;""," -O","")</f>
        <v/>
      </c>
      <c r="BK31" s="3" t="n"/>
      <c r="BL31" s="3" t="n"/>
      <c r="BM31" s="3" t="n"/>
      <c r="BN31" s="3" t="n"/>
      <c r="BO31" s="3" t="n"/>
      <c r="BP31" s="3" t="n"/>
      <c r="BQ31" s="2" t="n"/>
      <c r="BR31" s="2" t="n"/>
      <c r="BS31" s="2" t="n"/>
      <c r="BT31" s="2" t="n"/>
      <c r="BU31" s="2" t="n"/>
      <c r="BV31" s="2" t="n"/>
      <c r="BW31" s="2" t="n"/>
      <c r="BX31" s="2" t="n"/>
      <c r="BY31" s="2" t="n"/>
      <c r="BZ31" s="2" t="n"/>
      <c r="CA31" s="2" t="n"/>
      <c r="CB31" s="2" t="n"/>
      <c r="CC31" s="2" t="n"/>
    </row>
    <row r="32">
      <c r="A32" s="2" t="n"/>
      <c r="B32" s="2" t="n"/>
      <c r="C32" s="2" t="n"/>
      <c r="D32" s="2" t="n"/>
      <c r="E32" s="2" t="n"/>
      <c r="F32" s="2" t="n"/>
      <c r="G32" s="2" t="n"/>
      <c r="H32" s="2" t="n"/>
      <c r="I32" s="2" t="n"/>
      <c r="J32" s="2" t="n"/>
      <c r="K32" s="3" t="n"/>
      <c r="L32" s="3" t="n"/>
      <c r="M32" s="4" t="n">
        <v>1.12</v>
      </c>
      <c r="N32" s="4">
        <f>IFERROR(VLOOKUP(M32,'CRUCE OPORTUNIDADES'!$C$10:$D$31,2,FALSE),"")</f>
        <v/>
      </c>
      <c r="O32" s="4" t="n">
        <v>2.12</v>
      </c>
      <c r="P32" s="4">
        <f>IFERROR(VLOOKUP(O32,'CRUCE OPORTUNIDADES'!$C$10:$D$31,2,FALSE),"")</f>
        <v/>
      </c>
      <c r="Q32" s="4" t="n">
        <v>3.12</v>
      </c>
      <c r="R32" s="4">
        <f>IFERROR(VLOOKUP(Q32,'CRUCE OPORTUNIDADES'!$C$10:$D$31,2,FALSE),"")</f>
        <v/>
      </c>
      <c r="S32" s="4" t="n">
        <v>4.12</v>
      </c>
      <c r="T32" s="4">
        <f>IFERROR(VLOOKUP(S32,'CRUCE OPORTUNIDADES'!$C$10:$D$31,2,FALSE),"")</f>
        <v/>
      </c>
      <c r="U32" s="4" t="n">
        <v>5.12</v>
      </c>
      <c r="V32" s="4">
        <f>IFERROR(VLOOKUP(U32,'CRUCE OPORTUNIDADES'!$C$10:$D$31,2,FALSE),"")</f>
        <v/>
      </c>
      <c r="W32" s="4" t="n">
        <v>6.12</v>
      </c>
      <c r="X32" s="4">
        <f>IFERROR(VLOOKUP(W32,'CRUCE OPORTUNIDADES'!$C$10:$D$31,2,FALSE),"")</f>
        <v/>
      </c>
      <c r="Y32" s="4" t="n">
        <v>7.12</v>
      </c>
      <c r="Z32" s="4">
        <f>IFERROR(VLOOKUP(Y32,'CRUCE OPORTUNIDADES'!$C$10:$D$31,2,FALSE),"")</f>
        <v/>
      </c>
      <c r="AA32" s="4" t="n">
        <v>8.119999999999999</v>
      </c>
      <c r="AB32" s="4">
        <f>IFERROR(VLOOKUP(AA32,'CRUCE OPORTUNIDADES'!$C$10:$D$31,2,FALSE),"")</f>
        <v/>
      </c>
      <c r="AC32" s="4" t="n">
        <v>9.119999999999999</v>
      </c>
      <c r="AD32" s="4">
        <f>IFERROR(VLOOKUP(AC32,'CRUCE OPORTUNIDADES'!$C$10:$D$31,2,FALSE),"")</f>
        <v/>
      </c>
      <c r="AE32" s="4" t="n">
        <v>10.12</v>
      </c>
      <c r="AF32" s="4">
        <f>IFERROR(VLOOKUP(AE32,'CRUCE OPORTUNIDADES'!$C$10:$D$31,2,FALSE),"")</f>
        <v/>
      </c>
      <c r="AG32" s="4" t="n">
        <v>11.12</v>
      </c>
      <c r="AH32" s="4">
        <f>IFERROR(VLOOKUP(AG32,'CRUCE OPORTUNIDADES'!$C$10:$D$31,2,FALSE),"")</f>
        <v/>
      </c>
      <c r="AI32" s="4" t="n">
        <v>12.12</v>
      </c>
      <c r="AJ32" s="4">
        <f>IFERROR(VLOOKUP(AI32,'CRUCE OPORTUNIDADES'!$C$10:$D$31,2,FALSE),"")</f>
        <v/>
      </c>
      <c r="AK32" s="4" t="n">
        <v>13.12</v>
      </c>
      <c r="AL32" s="4">
        <f>IFERROR(VLOOKUP(AK32,'CRUCE OPORTUNIDADES'!$C$10:$D$31,2,FALSE),"")</f>
        <v/>
      </c>
      <c r="AM32" s="4" t="n">
        <v>14.12</v>
      </c>
      <c r="AN32" s="4">
        <f>IFERROR(VLOOKUP(AM32,'CRUCE OPORTUNIDADES'!$C$10:$D$31,2,FALSE),"")</f>
        <v/>
      </c>
      <c r="AO32" s="4" t="n">
        <v>15.12</v>
      </c>
      <c r="AP32" s="4">
        <f>IFERROR(VLOOKUP(AO32,'CRUCE OPORTUNIDADES'!$C$10:$D$31,2,FALSE),"")</f>
        <v/>
      </c>
      <c r="AQ32" s="4" t="n">
        <v>16.12</v>
      </c>
      <c r="AR32" s="4">
        <f>IFERROR(VLOOKUP(AQ32,'CRUCE OPORTUNIDADES'!$C$10:$D$31,2,FALSE),"")</f>
        <v/>
      </c>
      <c r="AS32" s="4" t="n">
        <v>17.12</v>
      </c>
      <c r="AT32" s="4">
        <f>IFERROR(VLOOKUP(AS32,'CRUCE OPORTUNIDADES'!$C$10:$D$31,2,FALSE),"")</f>
        <v/>
      </c>
      <c r="AU32" s="4" t="n">
        <v>18.12</v>
      </c>
      <c r="AV32" s="4">
        <f>IFERROR(VLOOKUP(AU32,'CRUCE OPORTUNIDADES'!$C$10:$D$31,2,FALSE),"")</f>
        <v/>
      </c>
      <c r="AW32" s="4" t="n">
        <v>19.12</v>
      </c>
      <c r="AX32" s="4">
        <f>IFERROR(VLOOKUP(AW32,'CRUCE OPORTUNIDADES'!$C$10:$D$31,2,FALSE),"")</f>
        <v/>
      </c>
      <c r="AY32" s="4" t="n">
        <v>20.12</v>
      </c>
      <c r="AZ32" s="4">
        <f>IFERROR(VLOOKUP(AY32,'CRUCE OPORTUNIDADES'!$C$10:$D$31,2,FALSE),"")</f>
        <v/>
      </c>
      <c r="BA32" s="4" t="n">
        <v>21.12</v>
      </c>
      <c r="BB32" s="4">
        <f>IFERROR(VLOOKUP(BA32,'CRUCE OPORTUNIDADES'!$C$10:$D$31,2,FALSE),"")</f>
        <v/>
      </c>
      <c r="BC32" s="4" t="n">
        <v>22.12</v>
      </c>
      <c r="BD32" s="4">
        <f>IFERROR(VLOOKUP(BC32,'CRUCE OPORTUNIDADES'!$C$10:$D$31,2,FALSE),"")</f>
        <v/>
      </c>
      <c r="BE32" s="4" t="n">
        <v>23.12</v>
      </c>
      <c r="BF32" s="4">
        <f>IFERROR(VLOOKUP(BE32,'CRUCE OPORTUNIDADES'!$C$10:$D$31,2,FALSE),"")</f>
        <v/>
      </c>
      <c r="BG32" s="4" t="n">
        <v>24.12</v>
      </c>
      <c r="BH32" s="4">
        <f>IFERROR(VLOOKUP(BG32,'CRUCE OPORTUNIDADES'!$C$10:$D$31,2,FALSE),"")</f>
        <v/>
      </c>
      <c r="BI32" s="4" t="n">
        <v>25.12</v>
      </c>
      <c r="BJ32" s="4">
        <f>IFERROR(VLOOKUP(BI32,'CRUCE OPORTUNIDADES'!$C$10:$D$31,2,FALSE),"")</f>
        <v/>
      </c>
      <c r="BK32" s="3" t="n"/>
      <c r="BL32" s="3" t="n"/>
      <c r="BM32" s="3" t="n"/>
      <c r="BN32" s="3" t="n"/>
      <c r="BO32" s="3" t="n"/>
      <c r="BP32" s="3" t="n"/>
      <c r="BQ32" s="2" t="n"/>
      <c r="BR32" s="2" t="n"/>
      <c r="BS32" s="2" t="n"/>
      <c r="BT32" s="2" t="n"/>
      <c r="BU32" s="2" t="n"/>
      <c r="BV32" s="2" t="n"/>
      <c r="BW32" s="2" t="n"/>
      <c r="BX32" s="2" t="n"/>
      <c r="BY32" s="2" t="n"/>
      <c r="BZ32" s="2" t="n"/>
      <c r="CA32" s="2" t="n"/>
      <c r="CB32" s="2" t="n"/>
      <c r="CC32" s="2" t="n"/>
    </row>
    <row r="33">
      <c r="A33" s="2" t="n"/>
      <c r="B33" s="2" t="n"/>
      <c r="C33" s="2" t="n"/>
      <c r="D33" s="2" t="n"/>
      <c r="E33" s="2" t="n"/>
      <c r="F33" s="2" t="n"/>
      <c r="G33" s="2" t="n"/>
      <c r="H33" s="2" t="n"/>
      <c r="I33" s="2" t="n"/>
      <c r="J33" s="2" t="n"/>
      <c r="K33" s="3" t="n"/>
      <c r="L33" s="3" t="n"/>
      <c r="M33" s="4" t="n"/>
      <c r="N33" s="4">
        <f>IF(N34&lt;&gt;""," -O","")</f>
        <v/>
      </c>
      <c r="O33" s="4" t="n"/>
      <c r="P33" s="4">
        <f>IF(P34&lt;&gt;""," -O","")</f>
        <v/>
      </c>
      <c r="Q33" s="4" t="n"/>
      <c r="R33" s="4">
        <f>IF(R34&lt;&gt;""," -O","")</f>
        <v/>
      </c>
      <c r="S33" s="4" t="n"/>
      <c r="T33" s="4">
        <f>IF(T34&lt;&gt;""," -O","")</f>
        <v/>
      </c>
      <c r="U33" s="4" t="n"/>
      <c r="V33" s="4">
        <f>IF(V34&lt;&gt;""," -O","")</f>
        <v/>
      </c>
      <c r="W33" s="4" t="n"/>
      <c r="X33" s="4">
        <f>IF(X34&lt;&gt;""," -O","")</f>
        <v/>
      </c>
      <c r="Y33" s="4" t="n"/>
      <c r="Z33" s="4">
        <f>IF(Z34&lt;&gt;""," -O","")</f>
        <v/>
      </c>
      <c r="AA33" s="4" t="n"/>
      <c r="AB33" s="4">
        <f>IF(AB34&lt;&gt;""," -O","")</f>
        <v/>
      </c>
      <c r="AC33" s="4" t="n"/>
      <c r="AD33" s="4">
        <f>IF(AD34&lt;&gt;""," -O","")</f>
        <v/>
      </c>
      <c r="AE33" s="4" t="n"/>
      <c r="AF33" s="4">
        <f>IF(AF34&lt;&gt;""," -O","")</f>
        <v/>
      </c>
      <c r="AG33" s="4" t="n"/>
      <c r="AH33" s="4">
        <f>IF(AH34&lt;&gt;""," -O","")</f>
        <v/>
      </c>
      <c r="AI33" s="4" t="n"/>
      <c r="AJ33" s="4">
        <f>IF(AJ34&lt;&gt;""," -O","")</f>
        <v/>
      </c>
      <c r="AK33" s="4" t="n"/>
      <c r="AL33" s="4">
        <f>IF(AL34&lt;&gt;""," -O","")</f>
        <v/>
      </c>
      <c r="AM33" s="4" t="n"/>
      <c r="AN33" s="4">
        <f>IF(AN34&lt;&gt;""," -O","")</f>
        <v/>
      </c>
      <c r="AO33" s="4" t="n"/>
      <c r="AP33" s="4">
        <f>IF(AP34&lt;&gt;""," -O","")</f>
        <v/>
      </c>
      <c r="AQ33" s="4" t="n"/>
      <c r="AR33" s="4">
        <f>IF(AR34&lt;&gt;""," -O","")</f>
        <v/>
      </c>
      <c r="AS33" s="4" t="n"/>
      <c r="AT33" s="4">
        <f>IF(AT34&lt;&gt;""," -O","")</f>
        <v/>
      </c>
      <c r="AU33" s="4" t="n"/>
      <c r="AV33" s="4">
        <f>IF(AV34&lt;&gt;""," -O","")</f>
        <v/>
      </c>
      <c r="AW33" s="4" t="n"/>
      <c r="AX33" s="4">
        <f>IF(AX34&lt;&gt;""," -O","")</f>
        <v/>
      </c>
      <c r="AY33" s="4" t="n"/>
      <c r="AZ33" s="4">
        <f>IF(AZ34&lt;&gt;""," -O","")</f>
        <v/>
      </c>
      <c r="BA33" s="4" t="n"/>
      <c r="BB33" s="4">
        <f>IF(BB34&lt;&gt;""," -O","")</f>
        <v/>
      </c>
      <c r="BC33" s="4" t="n"/>
      <c r="BD33" s="4">
        <f>IF(BD34&lt;&gt;""," -O","")</f>
        <v/>
      </c>
      <c r="BE33" s="4" t="n"/>
      <c r="BF33" s="4">
        <f>IF(BF34&lt;&gt;""," -O","")</f>
        <v/>
      </c>
      <c r="BG33" s="4" t="n"/>
      <c r="BH33" s="4">
        <f>IF(BH34&lt;&gt;""," -O","")</f>
        <v/>
      </c>
      <c r="BI33" s="4" t="n"/>
      <c r="BJ33" s="4">
        <f>IF(BJ34&lt;&gt;""," -O","")</f>
        <v/>
      </c>
      <c r="BK33" s="3" t="n"/>
      <c r="BL33" s="3" t="n"/>
      <c r="BM33" s="3" t="n"/>
      <c r="BN33" s="3" t="n"/>
      <c r="BO33" s="3" t="n"/>
      <c r="BP33" s="3" t="n"/>
      <c r="BQ33" s="2" t="n"/>
      <c r="BR33" s="2" t="n"/>
      <c r="BS33" s="2" t="n"/>
      <c r="BT33" s="2" t="n"/>
      <c r="BU33" s="2" t="n"/>
      <c r="BV33" s="2" t="n"/>
      <c r="BW33" s="2" t="n"/>
      <c r="BX33" s="2" t="n"/>
      <c r="BY33" s="2" t="n"/>
      <c r="BZ33" s="2" t="n"/>
      <c r="CA33" s="2" t="n"/>
      <c r="CB33" s="2" t="n"/>
      <c r="CC33" s="2" t="n"/>
    </row>
    <row r="34">
      <c r="A34" s="2" t="n"/>
      <c r="B34" s="2" t="n"/>
      <c r="C34" s="2" t="n"/>
      <c r="D34" s="2" t="n"/>
      <c r="E34" s="2" t="n"/>
      <c r="F34" s="2" t="n"/>
      <c r="G34" s="2" t="n"/>
      <c r="H34" s="2" t="n"/>
      <c r="I34" s="2" t="n"/>
      <c r="J34" s="2" t="n"/>
      <c r="K34" s="3" t="n"/>
      <c r="L34" s="3" t="n"/>
      <c r="M34" s="4" t="n">
        <v>1.13</v>
      </c>
      <c r="N34" s="4">
        <f>IFERROR(VLOOKUP(M34,'CRUCE OPORTUNIDADES'!$C$10:$D$31,2,FALSE),"")</f>
        <v/>
      </c>
      <c r="O34" s="4" t="n">
        <v>2.13</v>
      </c>
      <c r="P34" s="4">
        <f>IFERROR(VLOOKUP(O34,'CRUCE OPORTUNIDADES'!$C$10:$D$31,2,FALSE),"")</f>
        <v/>
      </c>
      <c r="Q34" s="4" t="n">
        <v>3.13</v>
      </c>
      <c r="R34" s="4">
        <f>IFERROR(VLOOKUP(Q34,'CRUCE OPORTUNIDADES'!$C$10:$D$31,2,FALSE),"")</f>
        <v/>
      </c>
      <c r="S34" s="4" t="n">
        <v>4.13</v>
      </c>
      <c r="T34" s="4">
        <f>IFERROR(VLOOKUP(S34,'CRUCE OPORTUNIDADES'!$C$10:$D$31,2,FALSE),"")</f>
        <v/>
      </c>
      <c r="U34" s="4" t="n">
        <v>5.13</v>
      </c>
      <c r="V34" s="4">
        <f>IFERROR(VLOOKUP(U34,'CRUCE OPORTUNIDADES'!$C$10:$D$31,2,FALSE),"")</f>
        <v/>
      </c>
      <c r="W34" s="4" t="n">
        <v>6.13</v>
      </c>
      <c r="X34" s="4">
        <f>IFERROR(VLOOKUP(W34,'CRUCE OPORTUNIDADES'!$C$10:$D$31,2,FALSE),"")</f>
        <v/>
      </c>
      <c r="Y34" s="4" t="n">
        <v>7.13</v>
      </c>
      <c r="Z34" s="4">
        <f>IFERROR(VLOOKUP(Y34,'CRUCE OPORTUNIDADES'!$C$10:$D$31,2,FALSE),"")</f>
        <v/>
      </c>
      <c r="AA34" s="4" t="n">
        <v>8.130000000000001</v>
      </c>
      <c r="AB34" s="4">
        <f>IFERROR(VLOOKUP(AA34,'CRUCE OPORTUNIDADES'!$C$10:$D$31,2,FALSE),"")</f>
        <v/>
      </c>
      <c r="AC34" s="4" t="n">
        <v>9.130000000000001</v>
      </c>
      <c r="AD34" s="4">
        <f>IFERROR(VLOOKUP(AC34,'CRUCE OPORTUNIDADES'!$C$10:$D$31,2,FALSE),"")</f>
        <v/>
      </c>
      <c r="AE34" s="4" t="n">
        <v>10.13</v>
      </c>
      <c r="AF34" s="4">
        <f>IFERROR(VLOOKUP(AE34,'CRUCE OPORTUNIDADES'!$C$10:$D$31,2,FALSE),"")</f>
        <v/>
      </c>
      <c r="AG34" s="4" t="n">
        <v>11.13</v>
      </c>
      <c r="AH34" s="4">
        <f>IFERROR(VLOOKUP(AG34,'CRUCE OPORTUNIDADES'!$C$10:$D$31,2,FALSE),"")</f>
        <v/>
      </c>
      <c r="AI34" s="4" t="n">
        <v>12.13</v>
      </c>
      <c r="AJ34" s="4">
        <f>IFERROR(VLOOKUP(AI34,'CRUCE OPORTUNIDADES'!$C$10:$D$31,2,FALSE),"")</f>
        <v/>
      </c>
      <c r="AK34" s="4" t="n">
        <v>13.13</v>
      </c>
      <c r="AL34" s="4">
        <f>IFERROR(VLOOKUP(AK34,'CRUCE OPORTUNIDADES'!$C$10:$D$31,2,FALSE),"")</f>
        <v/>
      </c>
      <c r="AM34" s="4" t="n">
        <v>14.13</v>
      </c>
      <c r="AN34" s="4">
        <f>IFERROR(VLOOKUP(AM34,'CRUCE OPORTUNIDADES'!$C$10:$D$31,2,FALSE),"")</f>
        <v/>
      </c>
      <c r="AO34" s="4" t="n">
        <v>15.13</v>
      </c>
      <c r="AP34" s="4">
        <f>IFERROR(VLOOKUP(AO34,'CRUCE OPORTUNIDADES'!$C$10:$D$31,2,FALSE),"")</f>
        <v/>
      </c>
      <c r="AQ34" s="4" t="n">
        <v>16.13</v>
      </c>
      <c r="AR34" s="4">
        <f>IFERROR(VLOOKUP(AQ34,'CRUCE OPORTUNIDADES'!$C$10:$D$31,2,FALSE),"")</f>
        <v/>
      </c>
      <c r="AS34" s="4" t="n">
        <v>17.13</v>
      </c>
      <c r="AT34" s="4">
        <f>IFERROR(VLOOKUP(AS34,'CRUCE OPORTUNIDADES'!$C$10:$D$31,2,FALSE),"")</f>
        <v/>
      </c>
      <c r="AU34" s="4" t="n">
        <v>18.13</v>
      </c>
      <c r="AV34" s="4">
        <f>IFERROR(VLOOKUP(AU34,'CRUCE OPORTUNIDADES'!$C$10:$D$31,2,FALSE),"")</f>
        <v/>
      </c>
      <c r="AW34" s="4" t="n">
        <v>19.13</v>
      </c>
      <c r="AX34" s="4">
        <f>IFERROR(VLOOKUP(AW34,'CRUCE OPORTUNIDADES'!$C$10:$D$31,2,FALSE),"")</f>
        <v/>
      </c>
      <c r="AY34" s="4" t="n">
        <v>20.13</v>
      </c>
      <c r="AZ34" s="4">
        <f>IFERROR(VLOOKUP(AY34,'CRUCE OPORTUNIDADES'!$C$10:$D$31,2,FALSE),"")</f>
        <v/>
      </c>
      <c r="BA34" s="4" t="n">
        <v>21.13</v>
      </c>
      <c r="BB34" s="4">
        <f>IFERROR(VLOOKUP(BA34,'CRUCE OPORTUNIDADES'!$C$10:$D$31,2,FALSE),"")</f>
        <v/>
      </c>
      <c r="BC34" s="4" t="n">
        <v>22.13</v>
      </c>
      <c r="BD34" s="4">
        <f>IFERROR(VLOOKUP(BC34,'CRUCE OPORTUNIDADES'!$C$10:$D$31,2,FALSE),"")</f>
        <v/>
      </c>
      <c r="BE34" s="4" t="n">
        <v>23.13</v>
      </c>
      <c r="BF34" s="4">
        <f>IFERROR(VLOOKUP(BE34,'CRUCE OPORTUNIDADES'!$C$10:$D$31,2,FALSE),"")</f>
        <v/>
      </c>
      <c r="BG34" s="4" t="n">
        <v>24.13</v>
      </c>
      <c r="BH34" s="4">
        <f>IFERROR(VLOOKUP(BG34,'CRUCE OPORTUNIDADES'!$C$10:$D$31,2,FALSE),"")</f>
        <v/>
      </c>
      <c r="BI34" s="4" t="n">
        <v>25.13</v>
      </c>
      <c r="BJ34" s="4">
        <f>IFERROR(VLOOKUP(BI34,'CRUCE OPORTUNIDADES'!$C$10:$D$31,2,FALSE),"")</f>
        <v/>
      </c>
      <c r="BK34" s="3" t="n"/>
      <c r="BL34" s="3" t="n"/>
      <c r="BM34" s="3" t="n"/>
      <c r="BN34" s="3" t="n"/>
      <c r="BO34" s="3" t="n"/>
      <c r="BP34" s="3" t="n"/>
      <c r="BQ34" s="2" t="n"/>
      <c r="BR34" s="2" t="n"/>
      <c r="BS34" s="2" t="n"/>
      <c r="BT34" s="2" t="n"/>
      <c r="BU34" s="2" t="n"/>
      <c r="BV34" s="2" t="n"/>
      <c r="BW34" s="2" t="n"/>
      <c r="BX34" s="2" t="n"/>
      <c r="BY34" s="2" t="n"/>
      <c r="BZ34" s="2" t="n"/>
      <c r="CA34" s="2" t="n"/>
      <c r="CB34" s="2" t="n"/>
      <c r="CC34" s="2" t="n"/>
    </row>
    <row r="35">
      <c r="A35" s="2" t="n"/>
      <c r="B35" s="2" t="n"/>
      <c r="C35" s="2" t="n"/>
      <c r="D35" s="2" t="n"/>
      <c r="E35" s="2" t="n"/>
      <c r="F35" s="2" t="n"/>
      <c r="G35" s="2" t="n"/>
      <c r="H35" s="2" t="n"/>
      <c r="I35" s="2" t="n"/>
      <c r="J35" s="2" t="n"/>
      <c r="K35" s="3" t="n"/>
      <c r="L35" s="3" t="n"/>
      <c r="M35" s="4" t="n"/>
      <c r="N35" s="4">
        <f>IF(N36&lt;&gt;""," -O","")</f>
        <v/>
      </c>
      <c r="O35" s="4" t="n"/>
      <c r="P35" s="4">
        <f>IF(P36&lt;&gt;""," -O","")</f>
        <v/>
      </c>
      <c r="Q35" s="4" t="n"/>
      <c r="R35" s="4">
        <f>IF(R36&lt;&gt;""," -O","")</f>
        <v/>
      </c>
      <c r="S35" s="4" t="n"/>
      <c r="T35" s="4">
        <f>IF(T36&lt;&gt;""," -O","")</f>
        <v/>
      </c>
      <c r="U35" s="4" t="n"/>
      <c r="V35" s="4">
        <f>IF(V36&lt;&gt;""," -O","")</f>
        <v/>
      </c>
      <c r="W35" s="4" t="n"/>
      <c r="X35" s="4">
        <f>IF(X36&lt;&gt;""," -O","")</f>
        <v/>
      </c>
      <c r="Y35" s="4" t="n"/>
      <c r="Z35" s="4">
        <f>IF(Z36&lt;&gt;""," -O","")</f>
        <v/>
      </c>
      <c r="AA35" s="4" t="n"/>
      <c r="AB35" s="4">
        <f>IF(AB36&lt;&gt;""," -O","")</f>
        <v/>
      </c>
      <c r="AC35" s="4" t="n"/>
      <c r="AD35" s="4">
        <f>IF(AD36&lt;&gt;""," -O","")</f>
        <v/>
      </c>
      <c r="AE35" s="4" t="n"/>
      <c r="AF35" s="4">
        <f>IF(AF36&lt;&gt;""," -O","")</f>
        <v/>
      </c>
      <c r="AG35" s="4" t="n"/>
      <c r="AH35" s="4">
        <f>IF(AH36&lt;&gt;""," -O","")</f>
        <v/>
      </c>
      <c r="AI35" s="4" t="n"/>
      <c r="AJ35" s="4">
        <f>IF(AJ36&lt;&gt;""," -O","")</f>
        <v/>
      </c>
      <c r="AK35" s="4" t="n"/>
      <c r="AL35" s="4">
        <f>IF(AL36&lt;&gt;""," -O","")</f>
        <v/>
      </c>
      <c r="AM35" s="4" t="n"/>
      <c r="AN35" s="4">
        <f>IF(AN36&lt;&gt;""," -O","")</f>
        <v/>
      </c>
      <c r="AO35" s="4" t="n"/>
      <c r="AP35" s="4">
        <f>IF(AP36&lt;&gt;""," -O","")</f>
        <v/>
      </c>
      <c r="AQ35" s="4" t="n"/>
      <c r="AR35" s="4">
        <f>IF(AR36&lt;&gt;""," -O","")</f>
        <v/>
      </c>
      <c r="AS35" s="4" t="n"/>
      <c r="AT35" s="4">
        <f>IF(AT36&lt;&gt;""," -O","")</f>
        <v/>
      </c>
      <c r="AU35" s="4" t="n"/>
      <c r="AV35" s="4">
        <f>IF(AV36&lt;&gt;""," -O","")</f>
        <v/>
      </c>
      <c r="AW35" s="4" t="n"/>
      <c r="AX35" s="4">
        <f>IF(AX36&lt;&gt;""," -O","")</f>
        <v/>
      </c>
      <c r="AY35" s="4" t="n"/>
      <c r="AZ35" s="4">
        <f>IF(AZ36&lt;&gt;""," -O","")</f>
        <v/>
      </c>
      <c r="BA35" s="4" t="n"/>
      <c r="BB35" s="4">
        <f>IF(BB36&lt;&gt;""," -O","")</f>
        <v/>
      </c>
      <c r="BC35" s="4" t="n"/>
      <c r="BD35" s="4">
        <f>IF(BD36&lt;&gt;""," -O","")</f>
        <v/>
      </c>
      <c r="BE35" s="4" t="n"/>
      <c r="BF35" s="4">
        <f>IF(BF36&lt;&gt;""," -O","")</f>
        <v/>
      </c>
      <c r="BG35" s="4" t="n"/>
      <c r="BH35" s="4">
        <f>IF(BH36&lt;&gt;""," -O","")</f>
        <v/>
      </c>
      <c r="BI35" s="4" t="n"/>
      <c r="BJ35" s="4">
        <f>IF(BJ36&lt;&gt;""," -O","")</f>
        <v/>
      </c>
      <c r="BK35" s="3" t="n"/>
      <c r="BL35" s="3" t="n"/>
      <c r="BM35" s="3" t="n"/>
      <c r="BN35" s="3" t="n"/>
      <c r="BO35" s="3" t="n"/>
      <c r="BP35" s="3" t="n"/>
      <c r="BQ35" s="2" t="n"/>
      <c r="BR35" s="2" t="n"/>
      <c r="BS35" s="2" t="n"/>
      <c r="BT35" s="2" t="n"/>
      <c r="BU35" s="2" t="n"/>
      <c r="BV35" s="2" t="n"/>
      <c r="BW35" s="2" t="n"/>
      <c r="BX35" s="2" t="n"/>
      <c r="BY35" s="2" t="n"/>
      <c r="BZ35" s="2" t="n"/>
      <c r="CA35" s="2" t="n"/>
      <c r="CB35" s="2" t="n"/>
      <c r="CC35" s="2" t="n"/>
    </row>
    <row r="36">
      <c r="A36" s="2" t="n"/>
      <c r="B36" s="2" t="n"/>
      <c r="C36" s="2" t="n"/>
      <c r="D36" s="2" t="n"/>
      <c r="E36" s="2" t="n"/>
      <c r="F36" s="2" t="n"/>
      <c r="G36" s="2" t="n"/>
      <c r="H36" s="2" t="n"/>
      <c r="I36" s="2" t="n"/>
      <c r="J36" s="2" t="n"/>
      <c r="K36" s="3" t="n"/>
      <c r="L36" s="3" t="n"/>
      <c r="M36" s="4" t="n">
        <v>1.14</v>
      </c>
      <c r="N36" s="4">
        <f>IFERROR(VLOOKUP(M36,'CRUCE OPORTUNIDADES'!$C$10:$D$31,2,FALSE),"")</f>
        <v/>
      </c>
      <c r="O36" s="4" t="n">
        <v>2.14</v>
      </c>
      <c r="P36" s="4">
        <f>IFERROR(VLOOKUP(O36,'CRUCE OPORTUNIDADES'!$C$10:$D$31,2,FALSE),"")</f>
        <v/>
      </c>
      <c r="Q36" s="4" t="n">
        <v>3.14</v>
      </c>
      <c r="R36" s="4">
        <f>IFERROR(VLOOKUP(Q36,'CRUCE OPORTUNIDADES'!$C$10:$D$31,2,FALSE),"")</f>
        <v/>
      </c>
      <c r="S36" s="4" t="n">
        <v>4.14</v>
      </c>
      <c r="T36" s="4">
        <f>IFERROR(VLOOKUP(S36,'CRUCE OPORTUNIDADES'!$C$10:$D$31,2,FALSE),"")</f>
        <v/>
      </c>
      <c r="U36" s="4" t="n">
        <v>5.14</v>
      </c>
      <c r="V36" s="4">
        <f>IFERROR(VLOOKUP(U36,'CRUCE OPORTUNIDADES'!$C$10:$D$31,2,FALSE),"")</f>
        <v/>
      </c>
      <c r="W36" s="4" t="n">
        <v>6.14</v>
      </c>
      <c r="X36" s="4">
        <f>IFERROR(VLOOKUP(W36,'CRUCE OPORTUNIDADES'!$C$10:$D$31,2,FALSE),"")</f>
        <v/>
      </c>
      <c r="Y36" s="4" t="n">
        <v>7.14</v>
      </c>
      <c r="Z36" s="4">
        <f>IFERROR(VLOOKUP(Y36,'CRUCE OPORTUNIDADES'!$C$10:$D$31,2,FALSE),"")</f>
        <v/>
      </c>
      <c r="AA36" s="4" t="n">
        <v>8.140000000000001</v>
      </c>
      <c r="AB36" s="4">
        <f>IFERROR(VLOOKUP(AA36,'CRUCE OPORTUNIDADES'!$C$10:$D$31,2,FALSE),"")</f>
        <v/>
      </c>
      <c r="AC36" s="4" t="n">
        <v>9.140000000000001</v>
      </c>
      <c r="AD36" s="4">
        <f>IFERROR(VLOOKUP(AC36,'CRUCE OPORTUNIDADES'!$C$10:$D$31,2,FALSE),"")</f>
        <v/>
      </c>
      <c r="AE36" s="4" t="n">
        <v>10.14</v>
      </c>
      <c r="AF36" s="4">
        <f>IFERROR(VLOOKUP(AE36,'CRUCE OPORTUNIDADES'!$C$10:$D$31,2,FALSE),"")</f>
        <v/>
      </c>
      <c r="AG36" s="4" t="n">
        <v>11.14</v>
      </c>
      <c r="AH36" s="4">
        <f>IFERROR(VLOOKUP(AG36,'CRUCE OPORTUNIDADES'!$C$10:$D$31,2,FALSE),"")</f>
        <v/>
      </c>
      <c r="AI36" s="4" t="n">
        <v>12.14</v>
      </c>
      <c r="AJ36" s="4">
        <f>IFERROR(VLOOKUP(AI36,'CRUCE OPORTUNIDADES'!$C$10:$D$31,2,FALSE),"")</f>
        <v/>
      </c>
      <c r="AK36" s="4" t="n">
        <v>13.14</v>
      </c>
      <c r="AL36" s="4">
        <f>IFERROR(VLOOKUP(AK36,'CRUCE OPORTUNIDADES'!$C$10:$D$31,2,FALSE),"")</f>
        <v/>
      </c>
      <c r="AM36" s="4" t="n">
        <v>14.14</v>
      </c>
      <c r="AN36" s="4">
        <f>IFERROR(VLOOKUP(AM36,'CRUCE OPORTUNIDADES'!$C$10:$D$31,2,FALSE),"")</f>
        <v/>
      </c>
      <c r="AO36" s="4" t="n">
        <v>15.14</v>
      </c>
      <c r="AP36" s="4">
        <f>IFERROR(VLOOKUP(AO36,'CRUCE OPORTUNIDADES'!$C$10:$D$31,2,FALSE),"")</f>
        <v/>
      </c>
      <c r="AQ36" s="4" t="n">
        <v>16.14</v>
      </c>
      <c r="AR36" s="4">
        <f>IFERROR(VLOOKUP(AQ36,'CRUCE OPORTUNIDADES'!$C$10:$D$31,2,FALSE),"")</f>
        <v/>
      </c>
      <c r="AS36" s="4" t="n">
        <v>17.14</v>
      </c>
      <c r="AT36" s="4">
        <f>IFERROR(VLOOKUP(AS36,'CRUCE OPORTUNIDADES'!$C$10:$D$31,2,FALSE),"")</f>
        <v/>
      </c>
      <c r="AU36" s="4" t="n">
        <v>18.14</v>
      </c>
      <c r="AV36" s="4">
        <f>IFERROR(VLOOKUP(AU36,'CRUCE OPORTUNIDADES'!$C$10:$D$31,2,FALSE),"")</f>
        <v/>
      </c>
      <c r="AW36" s="4" t="n">
        <v>19.14</v>
      </c>
      <c r="AX36" s="4">
        <f>IFERROR(VLOOKUP(AW36,'CRUCE OPORTUNIDADES'!$C$10:$D$31,2,FALSE),"")</f>
        <v/>
      </c>
      <c r="AY36" s="4" t="n">
        <v>20.14</v>
      </c>
      <c r="AZ36" s="4">
        <f>IFERROR(VLOOKUP(AY36,'CRUCE OPORTUNIDADES'!$C$10:$D$31,2,FALSE),"")</f>
        <v/>
      </c>
      <c r="BA36" s="4" t="n">
        <v>21.14</v>
      </c>
      <c r="BB36" s="4">
        <f>IFERROR(VLOOKUP(BA36,'CRUCE OPORTUNIDADES'!$C$10:$D$31,2,FALSE),"")</f>
        <v/>
      </c>
      <c r="BC36" s="4" t="n">
        <v>22.14</v>
      </c>
      <c r="BD36" s="4">
        <f>IFERROR(VLOOKUP(BC36,'CRUCE OPORTUNIDADES'!$C$10:$D$31,2,FALSE),"")</f>
        <v/>
      </c>
      <c r="BE36" s="4" t="n">
        <v>23.14</v>
      </c>
      <c r="BF36" s="4">
        <f>IFERROR(VLOOKUP(BE36,'CRUCE OPORTUNIDADES'!$C$10:$D$31,2,FALSE),"")</f>
        <v/>
      </c>
      <c r="BG36" s="4" t="n">
        <v>24.14</v>
      </c>
      <c r="BH36" s="4">
        <f>IFERROR(VLOOKUP(BG36,'CRUCE OPORTUNIDADES'!$C$10:$D$31,2,FALSE),"")</f>
        <v/>
      </c>
      <c r="BI36" s="4" t="n">
        <v>25.14</v>
      </c>
      <c r="BJ36" s="4">
        <f>IFERROR(VLOOKUP(BI36,'CRUCE OPORTUNIDADES'!$C$10:$D$31,2,FALSE),"")</f>
        <v/>
      </c>
      <c r="BK36" s="3" t="n"/>
      <c r="BL36" s="3" t="n"/>
      <c r="BM36" s="3" t="n"/>
      <c r="BN36" s="3" t="n"/>
      <c r="BO36" s="3" t="n"/>
      <c r="BP36" s="3" t="n"/>
      <c r="BQ36" s="2" t="n"/>
      <c r="BR36" s="2" t="n"/>
      <c r="BS36" s="2" t="n"/>
      <c r="BT36" s="2" t="n"/>
      <c r="BU36" s="2" t="n"/>
      <c r="BV36" s="2" t="n"/>
      <c r="BW36" s="2" t="n"/>
      <c r="BX36" s="2" t="n"/>
      <c r="BY36" s="2" t="n"/>
      <c r="BZ36" s="2" t="n"/>
      <c r="CA36" s="2" t="n"/>
      <c r="CB36" s="2" t="n"/>
      <c r="CC36" s="2" t="n"/>
    </row>
    <row r="37">
      <c r="A37" s="2" t="n"/>
      <c r="B37" s="2" t="n"/>
      <c r="C37" s="2" t="n"/>
      <c r="D37" s="2" t="n"/>
      <c r="E37" s="2" t="n"/>
      <c r="F37" s="2" t="n"/>
      <c r="G37" s="2" t="n"/>
      <c r="H37" s="2" t="n"/>
      <c r="I37" s="2" t="n"/>
      <c r="J37" s="2" t="n"/>
      <c r="K37" s="3" t="n"/>
      <c r="L37" s="3" t="n"/>
      <c r="M37" s="4" t="n"/>
      <c r="N37" s="4">
        <f>IF(N38&lt;&gt;""," -O","")</f>
        <v/>
      </c>
      <c r="O37" s="4" t="n"/>
      <c r="P37" s="4">
        <f>IF(P38&lt;&gt;""," -O","")</f>
        <v/>
      </c>
      <c r="Q37" s="4" t="n"/>
      <c r="R37" s="4">
        <f>IF(R38&lt;&gt;""," -O","")</f>
        <v/>
      </c>
      <c r="S37" s="4" t="n"/>
      <c r="T37" s="4">
        <f>IF(T38&lt;&gt;""," -O","")</f>
        <v/>
      </c>
      <c r="U37" s="4" t="n"/>
      <c r="V37" s="4">
        <f>IF(V38&lt;&gt;""," -O","")</f>
        <v/>
      </c>
      <c r="W37" s="4" t="n"/>
      <c r="X37" s="4">
        <f>IF(X38&lt;&gt;""," -O","")</f>
        <v/>
      </c>
      <c r="Y37" s="4" t="n"/>
      <c r="Z37" s="4">
        <f>IF(Z38&lt;&gt;""," -O","")</f>
        <v/>
      </c>
      <c r="AA37" s="4" t="n"/>
      <c r="AB37" s="4">
        <f>IF(AB38&lt;&gt;""," -O","")</f>
        <v/>
      </c>
      <c r="AC37" s="4" t="n"/>
      <c r="AD37" s="4">
        <f>IF(AD38&lt;&gt;""," -O","")</f>
        <v/>
      </c>
      <c r="AE37" s="4" t="n"/>
      <c r="AF37" s="4">
        <f>IF(AF38&lt;&gt;""," -O","")</f>
        <v/>
      </c>
      <c r="AG37" s="4" t="n"/>
      <c r="AH37" s="4">
        <f>IF(AH38&lt;&gt;""," -O","")</f>
        <v/>
      </c>
      <c r="AI37" s="4" t="n"/>
      <c r="AJ37" s="4">
        <f>IF(AJ38&lt;&gt;""," -O","")</f>
        <v/>
      </c>
      <c r="AK37" s="4" t="n"/>
      <c r="AL37" s="4">
        <f>IF(AL38&lt;&gt;""," -O","")</f>
        <v/>
      </c>
      <c r="AM37" s="4" t="n"/>
      <c r="AN37" s="4">
        <f>IF(AN38&lt;&gt;""," -O","")</f>
        <v/>
      </c>
      <c r="AO37" s="4" t="n"/>
      <c r="AP37" s="4">
        <f>IF(AP38&lt;&gt;""," -O","")</f>
        <v/>
      </c>
      <c r="AQ37" s="4" t="n"/>
      <c r="AR37" s="4">
        <f>IF(AR38&lt;&gt;""," -O","")</f>
        <v/>
      </c>
      <c r="AS37" s="4" t="n"/>
      <c r="AT37" s="4">
        <f>IF(AT38&lt;&gt;""," -O","")</f>
        <v/>
      </c>
      <c r="AU37" s="4" t="n"/>
      <c r="AV37" s="4">
        <f>IF(AV38&lt;&gt;""," -O","")</f>
        <v/>
      </c>
      <c r="AW37" s="4" t="n"/>
      <c r="AX37" s="4">
        <f>IF(AX38&lt;&gt;""," -O","")</f>
        <v/>
      </c>
      <c r="AY37" s="4" t="n"/>
      <c r="AZ37" s="4">
        <f>IF(AZ38&lt;&gt;""," -O","")</f>
        <v/>
      </c>
      <c r="BA37" s="4" t="n"/>
      <c r="BB37" s="4">
        <f>IF(BB38&lt;&gt;""," -O","")</f>
        <v/>
      </c>
      <c r="BC37" s="4" t="n"/>
      <c r="BD37" s="4">
        <f>IF(BD38&lt;&gt;""," -O","")</f>
        <v/>
      </c>
      <c r="BE37" s="4" t="n"/>
      <c r="BF37" s="4">
        <f>IF(BF38&lt;&gt;""," -O","")</f>
        <v/>
      </c>
      <c r="BG37" s="4" t="n"/>
      <c r="BH37" s="4">
        <f>IF(BH38&lt;&gt;""," -O","")</f>
        <v/>
      </c>
      <c r="BI37" s="4" t="n"/>
      <c r="BJ37" s="4">
        <f>IF(BJ38&lt;&gt;""," -O","")</f>
        <v/>
      </c>
      <c r="BK37" s="3" t="n"/>
      <c r="BL37" s="3" t="n"/>
      <c r="BM37" s="3" t="n"/>
      <c r="BN37" s="3" t="n"/>
      <c r="BO37" s="3" t="n"/>
      <c r="BP37" s="3" t="n"/>
      <c r="BQ37" s="2" t="n"/>
      <c r="BR37" s="2" t="n"/>
      <c r="BS37" s="2" t="n"/>
      <c r="BT37" s="2" t="n"/>
      <c r="BU37" s="2" t="n"/>
      <c r="BV37" s="2" t="n"/>
      <c r="BW37" s="2" t="n"/>
      <c r="BX37" s="2" t="n"/>
      <c r="BY37" s="2" t="n"/>
      <c r="BZ37" s="2" t="n"/>
      <c r="CA37" s="2" t="n"/>
      <c r="CB37" s="2" t="n"/>
      <c r="CC37" s="2" t="n"/>
    </row>
    <row r="38">
      <c r="A38" s="2" t="n"/>
      <c r="B38" s="2" t="n"/>
      <c r="C38" s="2" t="n"/>
      <c r="D38" s="2" t="n"/>
      <c r="E38" s="2" t="n"/>
      <c r="F38" s="2" t="n"/>
      <c r="G38" s="2" t="n"/>
      <c r="H38" s="2" t="n"/>
      <c r="I38" s="2" t="n"/>
      <c r="J38" s="2" t="n"/>
      <c r="K38" s="3" t="n"/>
      <c r="L38" s="3" t="n"/>
      <c r="M38" s="4" t="n">
        <v>1.15</v>
      </c>
      <c r="N38" s="4">
        <f>IFERROR(VLOOKUP(M38,'CRUCE OPORTUNIDADES'!$C$10:$D$31,2,FALSE),"")</f>
        <v/>
      </c>
      <c r="O38" s="4" t="n">
        <v>2.15</v>
      </c>
      <c r="P38" s="4">
        <f>IFERROR(VLOOKUP(O38,'CRUCE OPORTUNIDADES'!$C$10:$D$31,2,FALSE),"")</f>
        <v/>
      </c>
      <c r="Q38" s="4" t="n">
        <v>3.15</v>
      </c>
      <c r="R38" s="4">
        <f>IFERROR(VLOOKUP(Q38,'CRUCE OPORTUNIDADES'!$C$10:$D$31,2,FALSE),"")</f>
        <v/>
      </c>
      <c r="S38" s="4" t="n">
        <v>4.15</v>
      </c>
      <c r="T38" s="4">
        <f>IFERROR(VLOOKUP(S38,'CRUCE OPORTUNIDADES'!$C$10:$D$31,2,FALSE),"")</f>
        <v/>
      </c>
      <c r="U38" s="4" t="n">
        <v>5.15</v>
      </c>
      <c r="V38" s="4">
        <f>IFERROR(VLOOKUP(U38,'CRUCE OPORTUNIDADES'!$C$10:$D$31,2,FALSE),"")</f>
        <v/>
      </c>
      <c r="W38" s="4" t="n">
        <v>6.15</v>
      </c>
      <c r="X38" s="4">
        <f>IFERROR(VLOOKUP(W38,'CRUCE OPORTUNIDADES'!$C$10:$D$31,2,FALSE),"")</f>
        <v/>
      </c>
      <c r="Y38" s="4" t="n">
        <v>7.15</v>
      </c>
      <c r="Z38" s="4">
        <f>IFERROR(VLOOKUP(Y38,'CRUCE OPORTUNIDADES'!$C$10:$D$31,2,FALSE),"")</f>
        <v/>
      </c>
      <c r="AA38" s="4" t="n">
        <v>8.15</v>
      </c>
      <c r="AB38" s="4">
        <f>IFERROR(VLOOKUP(AA38,'CRUCE OPORTUNIDADES'!$C$10:$D$31,2,FALSE),"")</f>
        <v/>
      </c>
      <c r="AC38" s="4" t="n">
        <v>9.15</v>
      </c>
      <c r="AD38" s="4">
        <f>IFERROR(VLOOKUP(AC38,'CRUCE OPORTUNIDADES'!$C$10:$D$31,2,FALSE),"")</f>
        <v/>
      </c>
      <c r="AE38" s="4" t="n">
        <v>10.15</v>
      </c>
      <c r="AF38" s="4">
        <f>IFERROR(VLOOKUP(AE38,'CRUCE OPORTUNIDADES'!$C$10:$D$31,2,FALSE),"")</f>
        <v/>
      </c>
      <c r="AG38" s="4" t="n">
        <v>11.15</v>
      </c>
      <c r="AH38" s="4">
        <f>IFERROR(VLOOKUP(AG38,'CRUCE OPORTUNIDADES'!$C$10:$D$31,2,FALSE),"")</f>
        <v/>
      </c>
      <c r="AI38" s="4" t="n">
        <v>12.15</v>
      </c>
      <c r="AJ38" s="4">
        <f>IFERROR(VLOOKUP(AI38,'CRUCE OPORTUNIDADES'!$C$10:$D$31,2,FALSE),"")</f>
        <v/>
      </c>
      <c r="AK38" s="4" t="n">
        <v>13.15</v>
      </c>
      <c r="AL38" s="4">
        <f>IFERROR(VLOOKUP(AK38,'CRUCE OPORTUNIDADES'!$C$10:$D$31,2,FALSE),"")</f>
        <v/>
      </c>
      <c r="AM38" s="4" t="n">
        <v>14.15</v>
      </c>
      <c r="AN38" s="4">
        <f>IFERROR(VLOOKUP(AM38,'CRUCE OPORTUNIDADES'!$C$10:$D$31,2,FALSE),"")</f>
        <v/>
      </c>
      <c r="AO38" s="4" t="n">
        <v>15.15</v>
      </c>
      <c r="AP38" s="4">
        <f>IFERROR(VLOOKUP(AO38,'CRUCE OPORTUNIDADES'!$C$10:$D$31,2,FALSE),"")</f>
        <v/>
      </c>
      <c r="AQ38" s="4" t="n">
        <v>16.15</v>
      </c>
      <c r="AR38" s="4">
        <f>IFERROR(VLOOKUP(AQ38,'CRUCE OPORTUNIDADES'!$C$10:$D$31,2,FALSE),"")</f>
        <v/>
      </c>
      <c r="AS38" s="4" t="n">
        <v>17.15</v>
      </c>
      <c r="AT38" s="4">
        <f>IFERROR(VLOOKUP(AS38,'CRUCE OPORTUNIDADES'!$C$10:$D$31,2,FALSE),"")</f>
        <v/>
      </c>
      <c r="AU38" s="4" t="n">
        <v>18.15</v>
      </c>
      <c r="AV38" s="4">
        <f>IFERROR(VLOOKUP(AU38,'CRUCE OPORTUNIDADES'!$C$10:$D$31,2,FALSE),"")</f>
        <v/>
      </c>
      <c r="AW38" s="4" t="n">
        <v>19.15</v>
      </c>
      <c r="AX38" s="4">
        <f>IFERROR(VLOOKUP(AW38,'CRUCE OPORTUNIDADES'!$C$10:$D$31,2,FALSE),"")</f>
        <v/>
      </c>
      <c r="AY38" s="4" t="n">
        <v>20.15</v>
      </c>
      <c r="AZ38" s="4">
        <f>IFERROR(VLOOKUP(AY38,'CRUCE OPORTUNIDADES'!$C$10:$D$31,2,FALSE),"")</f>
        <v/>
      </c>
      <c r="BA38" s="4" t="n">
        <v>21.15</v>
      </c>
      <c r="BB38" s="4">
        <f>IFERROR(VLOOKUP(BA38,'CRUCE OPORTUNIDADES'!$C$10:$D$31,2,FALSE),"")</f>
        <v/>
      </c>
      <c r="BC38" s="4" t="n">
        <v>22.15</v>
      </c>
      <c r="BD38" s="4">
        <f>IFERROR(VLOOKUP(BC38,'CRUCE OPORTUNIDADES'!$C$10:$D$31,2,FALSE),"")</f>
        <v/>
      </c>
      <c r="BE38" s="4" t="n">
        <v>23.15</v>
      </c>
      <c r="BF38" s="4">
        <f>IFERROR(VLOOKUP(BE38,'CRUCE OPORTUNIDADES'!$C$10:$D$31,2,FALSE),"")</f>
        <v/>
      </c>
      <c r="BG38" s="4" t="n">
        <v>24.15</v>
      </c>
      <c r="BH38" s="4">
        <f>IFERROR(VLOOKUP(BG38,'CRUCE OPORTUNIDADES'!$C$10:$D$31,2,FALSE),"")</f>
        <v/>
      </c>
      <c r="BI38" s="4" t="n">
        <v>25.15</v>
      </c>
      <c r="BJ38" s="4">
        <f>IFERROR(VLOOKUP(BI38,'CRUCE OPORTUNIDADES'!$C$10:$D$31,2,FALSE),"")</f>
        <v/>
      </c>
      <c r="BK38" s="3" t="n"/>
      <c r="BL38" s="3" t="n"/>
      <c r="BM38" s="3" t="n"/>
      <c r="BN38" s="3" t="n"/>
      <c r="BO38" s="3" t="n"/>
      <c r="BP38" s="3" t="n"/>
      <c r="BQ38" s="2" t="n"/>
      <c r="BR38" s="2" t="n"/>
      <c r="BS38" s="2" t="n"/>
      <c r="BT38" s="2" t="n"/>
      <c r="BU38" s="2" t="n"/>
      <c r="BV38" s="2" t="n"/>
      <c r="BW38" s="2" t="n"/>
      <c r="BX38" s="2" t="n"/>
      <c r="BY38" s="2" t="n"/>
      <c r="BZ38" s="2" t="n"/>
      <c r="CA38" s="2" t="n"/>
      <c r="CB38" s="2" t="n"/>
      <c r="CC38" s="2" t="n"/>
    </row>
    <row r="39">
      <c r="A39" s="2" t="n"/>
      <c r="B39" s="2" t="n"/>
      <c r="C39" s="2" t="n"/>
      <c r="D39" s="2" t="n"/>
      <c r="E39" s="2" t="n"/>
      <c r="F39" s="2" t="n"/>
      <c r="G39" s="2" t="n"/>
      <c r="H39" s="2" t="n"/>
      <c r="I39" s="2" t="n"/>
      <c r="J39" s="2" t="n"/>
      <c r="K39" s="3" t="n"/>
      <c r="L39" s="3" t="n"/>
      <c r="M39" s="4" t="n"/>
      <c r="N39" s="4">
        <f>IF(N40&lt;&gt;""," -O","")</f>
        <v/>
      </c>
      <c r="O39" s="4" t="n"/>
      <c r="P39" s="4">
        <f>IF(P40&lt;&gt;""," -O","")</f>
        <v/>
      </c>
      <c r="Q39" s="4" t="n"/>
      <c r="R39" s="4">
        <f>IF(R40&lt;&gt;""," -O","")</f>
        <v/>
      </c>
      <c r="S39" s="4" t="n"/>
      <c r="T39" s="4">
        <f>IF(T40&lt;&gt;""," -O","")</f>
        <v/>
      </c>
      <c r="U39" s="4" t="n"/>
      <c r="V39" s="4">
        <f>IF(V40&lt;&gt;""," -O","")</f>
        <v/>
      </c>
      <c r="W39" s="4" t="n"/>
      <c r="X39" s="4">
        <f>IF(X40&lt;&gt;""," -O","")</f>
        <v/>
      </c>
      <c r="Y39" s="4" t="n"/>
      <c r="Z39" s="4">
        <f>IF(Z40&lt;&gt;""," -O","")</f>
        <v/>
      </c>
      <c r="AA39" s="4" t="n"/>
      <c r="AB39" s="4">
        <f>IF(AB40&lt;&gt;""," -O","")</f>
        <v/>
      </c>
      <c r="AC39" s="4" t="n"/>
      <c r="AD39" s="4">
        <f>IF(AD40&lt;&gt;""," -O","")</f>
        <v/>
      </c>
      <c r="AE39" s="4" t="n"/>
      <c r="AF39" s="4">
        <f>IF(AF40&lt;&gt;""," -O","")</f>
        <v/>
      </c>
      <c r="AG39" s="4" t="n"/>
      <c r="AH39" s="4">
        <f>IF(AH40&lt;&gt;""," -O","")</f>
        <v/>
      </c>
      <c r="AI39" s="4" t="n"/>
      <c r="AJ39" s="4">
        <f>IF(AJ40&lt;&gt;""," -O","")</f>
        <v/>
      </c>
      <c r="AK39" s="4" t="n"/>
      <c r="AL39" s="4">
        <f>IF(AL40&lt;&gt;""," -O","")</f>
        <v/>
      </c>
      <c r="AM39" s="4" t="n"/>
      <c r="AN39" s="4">
        <f>IF(AN40&lt;&gt;""," -O","")</f>
        <v/>
      </c>
      <c r="AO39" s="4" t="n"/>
      <c r="AP39" s="4">
        <f>IF(AP40&lt;&gt;""," -O","")</f>
        <v/>
      </c>
      <c r="AQ39" s="4" t="n"/>
      <c r="AR39" s="4">
        <f>IF(AR40&lt;&gt;""," -O","")</f>
        <v/>
      </c>
      <c r="AS39" s="4" t="n"/>
      <c r="AT39" s="4">
        <f>IF(AT40&lt;&gt;""," -O","")</f>
        <v/>
      </c>
      <c r="AU39" s="4" t="n"/>
      <c r="AV39" s="4">
        <f>IF(AV40&lt;&gt;""," -O","")</f>
        <v/>
      </c>
      <c r="AW39" s="4" t="n"/>
      <c r="AX39" s="4">
        <f>IF(AX40&lt;&gt;""," -O","")</f>
        <v/>
      </c>
      <c r="AY39" s="4" t="n"/>
      <c r="AZ39" s="4">
        <f>IF(AZ40&lt;&gt;""," -O","")</f>
        <v/>
      </c>
      <c r="BA39" s="4" t="n"/>
      <c r="BB39" s="4">
        <f>IF(BB40&lt;&gt;""," -O","")</f>
        <v/>
      </c>
      <c r="BC39" s="4" t="n"/>
      <c r="BD39" s="4">
        <f>IF(BD40&lt;&gt;""," -O","")</f>
        <v/>
      </c>
      <c r="BE39" s="4" t="n"/>
      <c r="BF39" s="4">
        <f>IF(BF40&lt;&gt;""," -O","")</f>
        <v/>
      </c>
      <c r="BG39" s="4" t="n"/>
      <c r="BH39" s="4">
        <f>IF(BH40&lt;&gt;""," -O","")</f>
        <v/>
      </c>
      <c r="BI39" s="4" t="n"/>
      <c r="BJ39" s="4">
        <f>IF(BJ40&lt;&gt;""," -O","")</f>
        <v/>
      </c>
      <c r="BK39" s="3" t="n"/>
      <c r="BL39" s="3" t="n"/>
      <c r="BM39" s="3" t="n"/>
      <c r="BN39" s="3" t="n"/>
      <c r="BO39" s="3" t="n"/>
      <c r="BP39" s="3" t="n"/>
      <c r="BQ39" s="2" t="n"/>
      <c r="BR39" s="2" t="n"/>
      <c r="BS39" s="2" t="n"/>
      <c r="BT39" s="2" t="n"/>
      <c r="BU39" s="2" t="n"/>
      <c r="BV39" s="2" t="n"/>
      <c r="BW39" s="2" t="n"/>
      <c r="BX39" s="2" t="n"/>
      <c r="BY39" s="2" t="n"/>
      <c r="BZ39" s="2" t="n"/>
      <c r="CA39" s="2" t="n"/>
      <c r="CB39" s="2" t="n"/>
      <c r="CC39" s="2" t="n"/>
    </row>
    <row r="40">
      <c r="A40" s="2" t="n"/>
      <c r="B40" s="2" t="n"/>
      <c r="C40" s="2" t="n"/>
      <c r="D40" s="2" t="n"/>
      <c r="E40" s="2" t="n"/>
      <c r="F40" s="2" t="n"/>
      <c r="G40" s="2" t="n"/>
      <c r="H40" s="2" t="n"/>
      <c r="I40" s="2" t="n"/>
      <c r="J40" s="2" t="n"/>
      <c r="K40" s="3" t="n"/>
      <c r="L40" s="3" t="n"/>
      <c r="M40" s="4" t="n">
        <v>1.16</v>
      </c>
      <c r="N40" s="4">
        <f>IFERROR(VLOOKUP(M40,'CRUCE OPORTUNIDADES'!$C$10:$D$31,2,FALSE),"")</f>
        <v/>
      </c>
      <c r="O40" s="4" t="n">
        <v>2.16</v>
      </c>
      <c r="P40" s="4">
        <f>IFERROR(VLOOKUP(O40,'CRUCE OPORTUNIDADES'!$C$10:$D$31,2,FALSE),"")</f>
        <v/>
      </c>
      <c r="Q40" s="4" t="n">
        <v>3.16</v>
      </c>
      <c r="R40" s="4">
        <f>IFERROR(VLOOKUP(Q40,'CRUCE OPORTUNIDADES'!$C$10:$D$31,2,FALSE),"")</f>
        <v/>
      </c>
      <c r="S40" s="4" t="n">
        <v>4.16</v>
      </c>
      <c r="T40" s="4">
        <f>IFERROR(VLOOKUP(S40,'CRUCE OPORTUNIDADES'!$C$10:$D$31,2,FALSE),"")</f>
        <v/>
      </c>
      <c r="U40" s="4" t="n">
        <v>5.16</v>
      </c>
      <c r="V40" s="4">
        <f>IFERROR(VLOOKUP(U40,'CRUCE OPORTUNIDADES'!$C$10:$D$31,2,FALSE),"")</f>
        <v/>
      </c>
      <c r="W40" s="4" t="n">
        <v>6.16</v>
      </c>
      <c r="X40" s="4">
        <f>IFERROR(VLOOKUP(W40,'CRUCE OPORTUNIDADES'!$C$10:$D$31,2,FALSE),"")</f>
        <v/>
      </c>
      <c r="Y40" s="4" t="n">
        <v>7.16</v>
      </c>
      <c r="Z40" s="4">
        <f>IFERROR(VLOOKUP(Y40,'CRUCE OPORTUNIDADES'!$C$10:$D$31,2,FALSE),"")</f>
        <v/>
      </c>
      <c r="AA40" s="4" t="n">
        <v>8.16</v>
      </c>
      <c r="AB40" s="4">
        <f>IFERROR(VLOOKUP(AA40,'CRUCE OPORTUNIDADES'!$C$10:$D$31,2,FALSE),"")</f>
        <v/>
      </c>
      <c r="AC40" s="4" t="n">
        <v>9.16</v>
      </c>
      <c r="AD40" s="4">
        <f>IFERROR(VLOOKUP(AC40,'CRUCE OPORTUNIDADES'!$C$10:$D$31,2,FALSE),"")</f>
        <v/>
      </c>
      <c r="AE40" s="4" t="n">
        <v>10.16</v>
      </c>
      <c r="AF40" s="4">
        <f>IFERROR(VLOOKUP(AE40,'CRUCE OPORTUNIDADES'!$C$10:$D$31,2,FALSE),"")</f>
        <v/>
      </c>
      <c r="AG40" s="4" t="n">
        <v>11.16</v>
      </c>
      <c r="AH40" s="4">
        <f>IFERROR(VLOOKUP(AG40,'CRUCE OPORTUNIDADES'!$C$10:$D$31,2,FALSE),"")</f>
        <v/>
      </c>
      <c r="AI40" s="4" t="n">
        <v>12.16</v>
      </c>
      <c r="AJ40" s="4">
        <f>IFERROR(VLOOKUP(AI40,'CRUCE OPORTUNIDADES'!$C$10:$D$31,2,FALSE),"")</f>
        <v/>
      </c>
      <c r="AK40" s="4" t="n">
        <v>13.16</v>
      </c>
      <c r="AL40" s="4">
        <f>IFERROR(VLOOKUP(AK40,'CRUCE OPORTUNIDADES'!$C$10:$D$31,2,FALSE),"")</f>
        <v/>
      </c>
      <c r="AM40" s="4" t="n">
        <v>14.16</v>
      </c>
      <c r="AN40" s="4">
        <f>IFERROR(VLOOKUP(AM40,'CRUCE OPORTUNIDADES'!$C$10:$D$31,2,FALSE),"")</f>
        <v/>
      </c>
      <c r="AO40" s="4" t="n">
        <v>15.16</v>
      </c>
      <c r="AP40" s="4">
        <f>IFERROR(VLOOKUP(AO40,'CRUCE OPORTUNIDADES'!$C$10:$D$31,2,FALSE),"")</f>
        <v/>
      </c>
      <c r="AQ40" s="4" t="n">
        <v>16.16</v>
      </c>
      <c r="AR40" s="4">
        <f>IFERROR(VLOOKUP(AQ40,'CRUCE OPORTUNIDADES'!$C$10:$D$31,2,FALSE),"")</f>
        <v/>
      </c>
      <c r="AS40" s="4" t="n">
        <v>17.16</v>
      </c>
      <c r="AT40" s="4">
        <f>IFERROR(VLOOKUP(AS40,'CRUCE OPORTUNIDADES'!$C$10:$D$31,2,FALSE),"")</f>
        <v/>
      </c>
      <c r="AU40" s="4" t="n">
        <v>18.16</v>
      </c>
      <c r="AV40" s="4">
        <f>IFERROR(VLOOKUP(AU40,'CRUCE OPORTUNIDADES'!$C$10:$D$31,2,FALSE),"")</f>
        <v/>
      </c>
      <c r="AW40" s="4" t="n">
        <v>19.16</v>
      </c>
      <c r="AX40" s="4">
        <f>IFERROR(VLOOKUP(AW40,'CRUCE OPORTUNIDADES'!$C$10:$D$31,2,FALSE),"")</f>
        <v/>
      </c>
      <c r="AY40" s="4" t="n">
        <v>20.16</v>
      </c>
      <c r="AZ40" s="4">
        <f>IFERROR(VLOOKUP(AY40,'CRUCE OPORTUNIDADES'!$C$10:$D$31,2,FALSE),"")</f>
        <v/>
      </c>
      <c r="BA40" s="4" t="n">
        <v>21.16</v>
      </c>
      <c r="BB40" s="4">
        <f>IFERROR(VLOOKUP(BA40,'CRUCE OPORTUNIDADES'!$C$10:$D$31,2,FALSE),"")</f>
        <v/>
      </c>
      <c r="BC40" s="4" t="n">
        <v>22.16</v>
      </c>
      <c r="BD40" s="4">
        <f>IFERROR(VLOOKUP(BC40,'CRUCE OPORTUNIDADES'!$C$10:$D$31,2,FALSE),"")</f>
        <v/>
      </c>
      <c r="BE40" s="4" t="n">
        <v>23.16</v>
      </c>
      <c r="BF40" s="4">
        <f>IFERROR(VLOOKUP(BE40,'CRUCE OPORTUNIDADES'!$C$10:$D$31,2,FALSE),"")</f>
        <v/>
      </c>
      <c r="BG40" s="4" t="n">
        <v>24.16</v>
      </c>
      <c r="BH40" s="4">
        <f>IFERROR(VLOOKUP(BG40,'CRUCE OPORTUNIDADES'!$C$10:$D$31,2,FALSE),"")</f>
        <v/>
      </c>
      <c r="BI40" s="4" t="n">
        <v>25.16</v>
      </c>
      <c r="BJ40" s="4">
        <f>IFERROR(VLOOKUP(BI40,'CRUCE OPORTUNIDADES'!$C$10:$D$31,2,FALSE),"")</f>
        <v/>
      </c>
      <c r="BK40" s="3" t="n"/>
      <c r="BL40" s="3" t="n"/>
      <c r="BM40" s="3" t="n"/>
      <c r="BN40" s="3" t="n"/>
      <c r="BO40" s="3" t="n"/>
      <c r="BP40" s="3" t="n"/>
      <c r="BQ40" s="2" t="n"/>
      <c r="BR40" s="2" t="n"/>
      <c r="BS40" s="2" t="n"/>
      <c r="BT40" s="2" t="n"/>
      <c r="BU40" s="2" t="n"/>
      <c r="BV40" s="2" t="n"/>
      <c r="BW40" s="2" t="n"/>
      <c r="BX40" s="2" t="n"/>
      <c r="BY40" s="2" t="n"/>
      <c r="BZ40" s="2" t="n"/>
      <c r="CA40" s="2" t="n"/>
      <c r="CB40" s="2" t="n"/>
      <c r="CC40" s="2" t="n"/>
    </row>
    <row r="41">
      <c r="A41" s="2" t="n"/>
      <c r="B41" s="2" t="n"/>
      <c r="C41" s="2" t="n"/>
      <c r="D41" s="2" t="n"/>
      <c r="E41" s="2" t="n"/>
      <c r="F41" s="2" t="n"/>
      <c r="G41" s="2" t="n"/>
      <c r="H41" s="2" t="n"/>
      <c r="I41" s="2" t="n"/>
      <c r="J41" s="2" t="n"/>
      <c r="K41" s="3" t="n"/>
      <c r="L41" s="3" t="n"/>
      <c r="M41" s="4" t="n"/>
      <c r="N41" s="4">
        <f>IF(N42&lt;&gt;""," -O","")</f>
        <v/>
      </c>
      <c r="O41" s="4" t="n"/>
      <c r="P41" s="4">
        <f>IF(P42&lt;&gt;""," -O","")</f>
        <v/>
      </c>
      <c r="Q41" s="4" t="n"/>
      <c r="R41" s="4">
        <f>IF(R42&lt;&gt;""," -O","")</f>
        <v/>
      </c>
      <c r="S41" s="4" t="n"/>
      <c r="T41" s="4">
        <f>IF(T42&lt;&gt;""," -O","")</f>
        <v/>
      </c>
      <c r="U41" s="4" t="n"/>
      <c r="V41" s="4">
        <f>IF(V42&lt;&gt;""," -O","")</f>
        <v/>
      </c>
      <c r="W41" s="4" t="n"/>
      <c r="X41" s="4">
        <f>IF(X42&lt;&gt;""," -O","")</f>
        <v/>
      </c>
      <c r="Y41" s="4" t="n"/>
      <c r="Z41" s="4">
        <f>IF(Z42&lt;&gt;""," -O","")</f>
        <v/>
      </c>
      <c r="AA41" s="4" t="n"/>
      <c r="AB41" s="4">
        <f>IF(AB42&lt;&gt;""," -O","")</f>
        <v/>
      </c>
      <c r="AC41" s="4" t="n"/>
      <c r="AD41" s="4">
        <f>IF(AD42&lt;&gt;""," -O","")</f>
        <v/>
      </c>
      <c r="AE41" s="4" t="n"/>
      <c r="AF41" s="4">
        <f>IF(AF42&lt;&gt;""," -O","")</f>
        <v/>
      </c>
      <c r="AG41" s="4" t="n"/>
      <c r="AH41" s="4">
        <f>IF(AH42&lt;&gt;""," -O","")</f>
        <v/>
      </c>
      <c r="AI41" s="4" t="n"/>
      <c r="AJ41" s="4">
        <f>IF(AJ42&lt;&gt;""," -O","")</f>
        <v/>
      </c>
      <c r="AK41" s="4" t="n"/>
      <c r="AL41" s="4">
        <f>IF(AL42&lt;&gt;""," -O","")</f>
        <v/>
      </c>
      <c r="AM41" s="4" t="n"/>
      <c r="AN41" s="4">
        <f>IF(AN42&lt;&gt;""," -O","")</f>
        <v/>
      </c>
      <c r="AO41" s="4" t="n"/>
      <c r="AP41" s="4">
        <f>IF(AP42&lt;&gt;""," -O","")</f>
        <v/>
      </c>
      <c r="AQ41" s="4" t="n"/>
      <c r="AR41" s="4">
        <f>IF(AR42&lt;&gt;""," -O","")</f>
        <v/>
      </c>
      <c r="AS41" s="4" t="n"/>
      <c r="AT41" s="4">
        <f>IF(AT42&lt;&gt;""," -O","")</f>
        <v/>
      </c>
      <c r="AU41" s="4" t="n"/>
      <c r="AV41" s="4">
        <f>IF(AV42&lt;&gt;""," -O","")</f>
        <v/>
      </c>
      <c r="AW41" s="4" t="n"/>
      <c r="AX41" s="4">
        <f>IF(AX42&lt;&gt;""," -O","")</f>
        <v/>
      </c>
      <c r="AY41" s="4" t="n"/>
      <c r="AZ41" s="4">
        <f>IF(AZ42&lt;&gt;""," -O","")</f>
        <v/>
      </c>
      <c r="BA41" s="4" t="n"/>
      <c r="BB41" s="4">
        <f>IF(BB42&lt;&gt;""," -O","")</f>
        <v/>
      </c>
      <c r="BC41" s="4" t="n"/>
      <c r="BD41" s="4">
        <f>IF(BD42&lt;&gt;""," -O","")</f>
        <v/>
      </c>
      <c r="BE41" s="4" t="n"/>
      <c r="BF41" s="4">
        <f>IF(BF42&lt;&gt;""," -O","")</f>
        <v/>
      </c>
      <c r="BG41" s="4" t="n"/>
      <c r="BH41" s="4">
        <f>IF(BH42&lt;&gt;""," -O","")</f>
        <v/>
      </c>
      <c r="BI41" s="4" t="n"/>
      <c r="BJ41" s="4">
        <f>IF(BJ42&lt;&gt;""," -O","")</f>
        <v/>
      </c>
      <c r="BK41" s="3" t="n"/>
      <c r="BL41" s="3" t="n"/>
      <c r="BM41" s="3" t="n"/>
      <c r="BN41" s="3" t="n"/>
      <c r="BO41" s="3" t="n"/>
      <c r="BP41" s="3" t="n"/>
      <c r="BQ41" s="2" t="n"/>
      <c r="BR41" s="2" t="n"/>
      <c r="BS41" s="2" t="n"/>
      <c r="BT41" s="2" t="n"/>
      <c r="BU41" s="2" t="n"/>
      <c r="BV41" s="2" t="n"/>
      <c r="BW41" s="2" t="n"/>
      <c r="BX41" s="2" t="n"/>
      <c r="BY41" s="2" t="n"/>
      <c r="BZ41" s="2" t="n"/>
      <c r="CA41" s="2" t="n"/>
      <c r="CB41" s="2" t="n"/>
      <c r="CC41" s="2" t="n"/>
    </row>
    <row r="42">
      <c r="A42" s="2" t="n"/>
      <c r="B42" s="2" t="n"/>
      <c r="C42" s="2" t="n"/>
      <c r="D42" s="2" t="n"/>
      <c r="E42" s="2" t="n"/>
      <c r="F42" s="2" t="n"/>
      <c r="G42" s="2" t="n"/>
      <c r="H42" s="2" t="n"/>
      <c r="I42" s="2" t="n"/>
      <c r="J42" s="2" t="n"/>
      <c r="K42" s="3" t="n"/>
      <c r="L42" s="3" t="n"/>
      <c r="M42" s="4" t="n">
        <v>1.17</v>
      </c>
      <c r="N42" s="4">
        <f>IFERROR(VLOOKUP(M42,'CRUCE OPORTUNIDADES'!$C$10:$D$31,2,FALSE),"")</f>
        <v/>
      </c>
      <c r="O42" s="4" t="n">
        <v>2.17</v>
      </c>
      <c r="P42" s="4">
        <f>IFERROR(VLOOKUP(O42,'CRUCE OPORTUNIDADES'!$C$10:$D$31,2,FALSE),"")</f>
        <v/>
      </c>
      <c r="Q42" s="4" t="n">
        <v>3.17</v>
      </c>
      <c r="R42" s="4">
        <f>IFERROR(VLOOKUP(Q42,'CRUCE OPORTUNIDADES'!$C$10:$D$31,2,FALSE),"")</f>
        <v/>
      </c>
      <c r="S42" s="4" t="n">
        <v>4.17</v>
      </c>
      <c r="T42" s="4">
        <f>IFERROR(VLOOKUP(S42,'CRUCE OPORTUNIDADES'!$C$10:$D$31,2,FALSE),"")</f>
        <v/>
      </c>
      <c r="U42" s="4" t="n">
        <v>5.17</v>
      </c>
      <c r="V42" s="4">
        <f>IFERROR(VLOOKUP(U42,'CRUCE OPORTUNIDADES'!$C$10:$D$31,2,FALSE),"")</f>
        <v/>
      </c>
      <c r="W42" s="4" t="n">
        <v>6.17</v>
      </c>
      <c r="X42" s="4">
        <f>IFERROR(VLOOKUP(W42,'CRUCE OPORTUNIDADES'!$C$10:$D$31,2,FALSE),"")</f>
        <v/>
      </c>
      <c r="Y42" s="4" t="n">
        <v>7.17</v>
      </c>
      <c r="Z42" s="4">
        <f>IFERROR(VLOOKUP(Y42,'CRUCE OPORTUNIDADES'!$C$10:$D$31,2,FALSE),"")</f>
        <v/>
      </c>
      <c r="AA42" s="4" t="n">
        <v>8.17</v>
      </c>
      <c r="AB42" s="4">
        <f>IFERROR(VLOOKUP(AA42,'CRUCE OPORTUNIDADES'!$C$10:$D$31,2,FALSE),"")</f>
        <v/>
      </c>
      <c r="AC42" s="4" t="n">
        <v>9.17</v>
      </c>
      <c r="AD42" s="4">
        <f>IFERROR(VLOOKUP(AC42,'CRUCE OPORTUNIDADES'!$C$10:$D$31,2,FALSE),"")</f>
        <v/>
      </c>
      <c r="AE42" s="4" t="n">
        <v>10.17</v>
      </c>
      <c r="AF42" s="4">
        <f>IFERROR(VLOOKUP(AE42,'CRUCE OPORTUNIDADES'!$C$10:$D$31,2,FALSE),"")</f>
        <v/>
      </c>
      <c r="AG42" s="4" t="n">
        <v>11.17</v>
      </c>
      <c r="AH42" s="4">
        <f>IFERROR(VLOOKUP(AG42,'CRUCE OPORTUNIDADES'!$C$10:$D$31,2,FALSE),"")</f>
        <v/>
      </c>
      <c r="AI42" s="4" t="n">
        <v>12.17</v>
      </c>
      <c r="AJ42" s="4">
        <f>IFERROR(VLOOKUP(AI42,'CRUCE OPORTUNIDADES'!$C$10:$D$31,2,FALSE),"")</f>
        <v/>
      </c>
      <c r="AK42" s="4" t="n">
        <v>13.17</v>
      </c>
      <c r="AL42" s="4">
        <f>IFERROR(VLOOKUP(AK42,'CRUCE OPORTUNIDADES'!$C$10:$D$31,2,FALSE),"")</f>
        <v/>
      </c>
      <c r="AM42" s="4" t="n">
        <v>14.17</v>
      </c>
      <c r="AN42" s="4">
        <f>IFERROR(VLOOKUP(AM42,'CRUCE OPORTUNIDADES'!$C$10:$D$31,2,FALSE),"")</f>
        <v/>
      </c>
      <c r="AO42" s="4" t="n">
        <v>15.17</v>
      </c>
      <c r="AP42" s="4">
        <f>IFERROR(VLOOKUP(AO42,'CRUCE OPORTUNIDADES'!$C$10:$D$31,2,FALSE),"")</f>
        <v/>
      </c>
      <c r="AQ42" s="4" t="n">
        <v>16.17</v>
      </c>
      <c r="AR42" s="4">
        <f>IFERROR(VLOOKUP(AQ42,'CRUCE OPORTUNIDADES'!$C$10:$D$31,2,FALSE),"")</f>
        <v/>
      </c>
      <c r="AS42" s="4" t="n">
        <v>17.17</v>
      </c>
      <c r="AT42" s="4">
        <f>IFERROR(VLOOKUP(AS42,'CRUCE OPORTUNIDADES'!$C$10:$D$31,2,FALSE),"")</f>
        <v/>
      </c>
      <c r="AU42" s="4" t="n">
        <v>18.17</v>
      </c>
      <c r="AV42" s="4">
        <f>IFERROR(VLOOKUP(AU42,'CRUCE OPORTUNIDADES'!$C$10:$D$31,2,FALSE),"")</f>
        <v/>
      </c>
      <c r="AW42" s="4" t="n">
        <v>19.17</v>
      </c>
      <c r="AX42" s="4">
        <f>IFERROR(VLOOKUP(AW42,'CRUCE OPORTUNIDADES'!$C$10:$D$31,2,FALSE),"")</f>
        <v/>
      </c>
      <c r="AY42" s="4" t="n">
        <v>20.17</v>
      </c>
      <c r="AZ42" s="4">
        <f>IFERROR(VLOOKUP(AY42,'CRUCE OPORTUNIDADES'!$C$10:$D$31,2,FALSE),"")</f>
        <v/>
      </c>
      <c r="BA42" s="4" t="n">
        <v>21.17</v>
      </c>
      <c r="BB42" s="4">
        <f>IFERROR(VLOOKUP(BA42,'CRUCE OPORTUNIDADES'!$C$10:$D$31,2,FALSE),"")</f>
        <v/>
      </c>
      <c r="BC42" s="4" t="n">
        <v>22.17</v>
      </c>
      <c r="BD42" s="4">
        <f>IFERROR(VLOOKUP(BC42,'CRUCE OPORTUNIDADES'!$C$10:$D$31,2,FALSE),"")</f>
        <v/>
      </c>
      <c r="BE42" s="4" t="n">
        <v>23.17</v>
      </c>
      <c r="BF42" s="4">
        <f>IFERROR(VLOOKUP(BE42,'CRUCE OPORTUNIDADES'!$C$10:$D$31,2,FALSE),"")</f>
        <v/>
      </c>
      <c r="BG42" s="4" t="n">
        <v>24.17</v>
      </c>
      <c r="BH42" s="4">
        <f>IFERROR(VLOOKUP(BG42,'CRUCE OPORTUNIDADES'!$C$10:$D$31,2,FALSE),"")</f>
        <v/>
      </c>
      <c r="BI42" s="4" t="n">
        <v>25.17</v>
      </c>
      <c r="BJ42" s="4">
        <f>IFERROR(VLOOKUP(BI42,'CRUCE OPORTUNIDADES'!$C$10:$D$31,2,FALSE),"")</f>
        <v/>
      </c>
      <c r="BK42" s="3" t="n"/>
      <c r="BL42" s="3" t="n"/>
      <c r="BM42" s="3" t="n"/>
      <c r="BN42" s="3" t="n"/>
      <c r="BO42" s="3" t="n"/>
      <c r="BP42" s="3" t="n"/>
      <c r="BQ42" s="2" t="n"/>
      <c r="BR42" s="2" t="n"/>
      <c r="BS42" s="2" t="n"/>
      <c r="BT42" s="2" t="n"/>
      <c r="BU42" s="2" t="n"/>
      <c r="BV42" s="2" t="n"/>
      <c r="BW42" s="2" t="n"/>
      <c r="BX42" s="2" t="n"/>
      <c r="BY42" s="2" t="n"/>
      <c r="BZ42" s="2" t="n"/>
      <c r="CA42" s="2" t="n"/>
      <c r="CB42" s="2" t="n"/>
      <c r="CC42" s="2" t="n"/>
    </row>
    <row r="43">
      <c r="A43" s="2" t="n"/>
      <c r="B43" s="2" t="n"/>
      <c r="C43" s="2" t="n"/>
      <c r="D43" s="2" t="n"/>
      <c r="E43" s="2" t="n"/>
      <c r="F43" s="2" t="n"/>
      <c r="G43" s="2" t="n"/>
      <c r="H43" s="2" t="n"/>
      <c r="I43" s="2" t="n"/>
      <c r="J43" s="2" t="n"/>
      <c r="K43" s="3" t="n"/>
      <c r="L43" s="3" t="n"/>
      <c r="M43" s="4" t="n"/>
      <c r="N43" s="4">
        <f>IF(N44&lt;&gt;""," -O","")</f>
        <v/>
      </c>
      <c r="O43" s="4" t="n"/>
      <c r="P43" s="4">
        <f>IF(P44&lt;&gt;""," -O","")</f>
        <v/>
      </c>
      <c r="Q43" s="4" t="n"/>
      <c r="R43" s="4">
        <f>IF(R44&lt;&gt;""," -O","")</f>
        <v/>
      </c>
      <c r="S43" s="4" t="n"/>
      <c r="T43" s="4">
        <f>IF(T44&lt;&gt;""," -O","")</f>
        <v/>
      </c>
      <c r="U43" s="4" t="n"/>
      <c r="V43" s="4">
        <f>IF(V44&lt;&gt;""," -O","")</f>
        <v/>
      </c>
      <c r="W43" s="4" t="n"/>
      <c r="X43" s="4">
        <f>IF(X44&lt;&gt;""," -O","")</f>
        <v/>
      </c>
      <c r="Y43" s="4" t="n"/>
      <c r="Z43" s="4">
        <f>IF(Z44&lt;&gt;""," -O","")</f>
        <v/>
      </c>
      <c r="AA43" s="4" t="n"/>
      <c r="AB43" s="4">
        <f>IF(AB44&lt;&gt;""," -O","")</f>
        <v/>
      </c>
      <c r="AC43" s="4" t="n"/>
      <c r="AD43" s="4">
        <f>IF(AD44&lt;&gt;""," -O","")</f>
        <v/>
      </c>
      <c r="AE43" s="4" t="n"/>
      <c r="AF43" s="4">
        <f>IF(AF44&lt;&gt;""," -O","")</f>
        <v/>
      </c>
      <c r="AG43" s="4" t="n"/>
      <c r="AH43" s="4">
        <f>IF(AH44&lt;&gt;""," -O","")</f>
        <v/>
      </c>
      <c r="AI43" s="4" t="n"/>
      <c r="AJ43" s="4">
        <f>IF(AJ44&lt;&gt;""," -O","")</f>
        <v/>
      </c>
      <c r="AK43" s="4" t="n"/>
      <c r="AL43" s="4">
        <f>IF(AL44&lt;&gt;""," -O","")</f>
        <v/>
      </c>
      <c r="AM43" s="4" t="n"/>
      <c r="AN43" s="4">
        <f>IF(AN44&lt;&gt;""," -O","")</f>
        <v/>
      </c>
      <c r="AO43" s="4" t="n"/>
      <c r="AP43" s="4">
        <f>IF(AP44&lt;&gt;""," -O","")</f>
        <v/>
      </c>
      <c r="AQ43" s="4" t="n"/>
      <c r="AR43" s="4">
        <f>IF(AR44&lt;&gt;""," -O","")</f>
        <v/>
      </c>
      <c r="AS43" s="4" t="n"/>
      <c r="AT43" s="4">
        <f>IF(AT44&lt;&gt;""," -O","")</f>
        <v/>
      </c>
      <c r="AU43" s="4" t="n"/>
      <c r="AV43" s="4">
        <f>IF(AV44&lt;&gt;""," -O","")</f>
        <v/>
      </c>
      <c r="AW43" s="4" t="n"/>
      <c r="AX43" s="4">
        <f>IF(AX44&lt;&gt;""," -O","")</f>
        <v/>
      </c>
      <c r="AY43" s="4" t="n"/>
      <c r="AZ43" s="4">
        <f>IF(AZ44&lt;&gt;""," -O","")</f>
        <v/>
      </c>
      <c r="BA43" s="4" t="n"/>
      <c r="BB43" s="4">
        <f>IF(BB44&lt;&gt;""," -O","")</f>
        <v/>
      </c>
      <c r="BC43" s="4" t="n"/>
      <c r="BD43" s="4">
        <f>IF(BD44&lt;&gt;""," -O","")</f>
        <v/>
      </c>
      <c r="BE43" s="4" t="n"/>
      <c r="BF43" s="4">
        <f>IF(BF44&lt;&gt;""," -O","")</f>
        <v/>
      </c>
      <c r="BG43" s="4" t="n"/>
      <c r="BH43" s="4">
        <f>IF(BH44&lt;&gt;""," -O","")</f>
        <v/>
      </c>
      <c r="BI43" s="4" t="n"/>
      <c r="BJ43" s="4">
        <f>IF(BJ44&lt;&gt;""," -O","")</f>
        <v/>
      </c>
      <c r="BK43" s="3" t="n"/>
      <c r="BL43" s="3" t="n"/>
      <c r="BM43" s="3" t="n"/>
      <c r="BN43" s="3" t="n"/>
      <c r="BO43" s="3" t="n"/>
      <c r="BP43" s="3" t="n"/>
      <c r="BQ43" s="2" t="n"/>
      <c r="BR43" s="2" t="n"/>
      <c r="BS43" s="2" t="n"/>
      <c r="BT43" s="2" t="n"/>
      <c r="BU43" s="2" t="n"/>
      <c r="BV43" s="2" t="n"/>
      <c r="BW43" s="2" t="n"/>
      <c r="BX43" s="2" t="n"/>
      <c r="BY43" s="2" t="n"/>
      <c r="BZ43" s="2" t="n"/>
      <c r="CA43" s="2" t="n"/>
      <c r="CB43" s="2" t="n"/>
      <c r="CC43" s="2" t="n"/>
    </row>
    <row r="44">
      <c r="A44" s="2" t="n"/>
      <c r="B44" s="2" t="n"/>
      <c r="C44" s="2" t="n"/>
      <c r="D44" s="2" t="n"/>
      <c r="E44" s="2" t="n"/>
      <c r="F44" s="2" t="n"/>
      <c r="G44" s="2" t="n"/>
      <c r="H44" s="2" t="n"/>
      <c r="I44" s="2" t="n"/>
      <c r="J44" s="2" t="n"/>
      <c r="K44" s="3" t="n"/>
      <c r="L44" s="3" t="n"/>
      <c r="M44" s="4" t="n">
        <v>1.18</v>
      </c>
      <c r="N44" s="4">
        <f>IFERROR(VLOOKUP(M44,'CRUCE OPORTUNIDADES'!$C$10:$D$31,2,FALSE),"")</f>
        <v/>
      </c>
      <c r="O44" s="4" t="n">
        <v>2.18</v>
      </c>
      <c r="P44" s="4">
        <f>IFERROR(VLOOKUP(O44,'CRUCE OPORTUNIDADES'!$C$10:$D$31,2,FALSE),"")</f>
        <v/>
      </c>
      <c r="Q44" s="4" t="n">
        <v>3.18</v>
      </c>
      <c r="R44" s="4">
        <f>IFERROR(VLOOKUP(Q44,'CRUCE OPORTUNIDADES'!$C$10:$D$31,2,FALSE),"")</f>
        <v/>
      </c>
      <c r="S44" s="4" t="n">
        <v>4.18</v>
      </c>
      <c r="T44" s="4">
        <f>IFERROR(VLOOKUP(S44,'CRUCE OPORTUNIDADES'!$C$10:$D$31,2,FALSE),"")</f>
        <v/>
      </c>
      <c r="U44" s="4" t="n">
        <v>5.18</v>
      </c>
      <c r="V44" s="4">
        <f>IFERROR(VLOOKUP(U44,'CRUCE OPORTUNIDADES'!$C$10:$D$31,2,FALSE),"")</f>
        <v/>
      </c>
      <c r="W44" s="4" t="n">
        <v>6.18</v>
      </c>
      <c r="X44" s="4">
        <f>IFERROR(VLOOKUP(W44,'CRUCE OPORTUNIDADES'!$C$10:$D$31,2,FALSE),"")</f>
        <v/>
      </c>
      <c r="Y44" s="4" t="n">
        <v>7.18</v>
      </c>
      <c r="Z44" s="4">
        <f>IFERROR(VLOOKUP(Y44,'CRUCE OPORTUNIDADES'!$C$10:$D$31,2,FALSE),"")</f>
        <v/>
      </c>
      <c r="AA44" s="4" t="n">
        <v>8.18</v>
      </c>
      <c r="AB44" s="4">
        <f>IFERROR(VLOOKUP(AA44,'CRUCE OPORTUNIDADES'!$C$10:$D$31,2,FALSE),"")</f>
        <v/>
      </c>
      <c r="AC44" s="4" t="n">
        <v>9.18</v>
      </c>
      <c r="AD44" s="4">
        <f>IFERROR(VLOOKUP(AC44,'CRUCE OPORTUNIDADES'!$C$10:$D$31,2,FALSE),"")</f>
        <v/>
      </c>
      <c r="AE44" s="4" t="n">
        <v>10.18</v>
      </c>
      <c r="AF44" s="4">
        <f>IFERROR(VLOOKUP(AE44,'CRUCE OPORTUNIDADES'!$C$10:$D$31,2,FALSE),"")</f>
        <v/>
      </c>
      <c r="AG44" s="4" t="n">
        <v>11.18</v>
      </c>
      <c r="AH44" s="4">
        <f>IFERROR(VLOOKUP(AG44,'CRUCE OPORTUNIDADES'!$C$10:$D$31,2,FALSE),"")</f>
        <v/>
      </c>
      <c r="AI44" s="4" t="n">
        <v>12.18</v>
      </c>
      <c r="AJ44" s="4">
        <f>IFERROR(VLOOKUP(AI44,'CRUCE OPORTUNIDADES'!$C$10:$D$31,2,FALSE),"")</f>
        <v/>
      </c>
      <c r="AK44" s="4" t="n">
        <v>13.18</v>
      </c>
      <c r="AL44" s="4">
        <f>IFERROR(VLOOKUP(AK44,'CRUCE OPORTUNIDADES'!$C$10:$D$31,2,FALSE),"")</f>
        <v/>
      </c>
      <c r="AM44" s="4" t="n">
        <v>14.18</v>
      </c>
      <c r="AN44" s="4">
        <f>IFERROR(VLOOKUP(AM44,'CRUCE OPORTUNIDADES'!$C$10:$D$31,2,FALSE),"")</f>
        <v/>
      </c>
      <c r="AO44" s="4" t="n">
        <v>15.18</v>
      </c>
      <c r="AP44" s="4">
        <f>IFERROR(VLOOKUP(AO44,'CRUCE OPORTUNIDADES'!$C$10:$D$31,2,FALSE),"")</f>
        <v/>
      </c>
      <c r="AQ44" s="4" t="n">
        <v>16.18</v>
      </c>
      <c r="AR44" s="4">
        <f>IFERROR(VLOOKUP(AQ44,'CRUCE OPORTUNIDADES'!$C$10:$D$31,2,FALSE),"")</f>
        <v/>
      </c>
      <c r="AS44" s="4" t="n">
        <v>17.18</v>
      </c>
      <c r="AT44" s="4">
        <f>IFERROR(VLOOKUP(AS44,'CRUCE OPORTUNIDADES'!$C$10:$D$31,2,FALSE),"")</f>
        <v/>
      </c>
      <c r="AU44" s="4" t="n">
        <v>18.18</v>
      </c>
      <c r="AV44" s="4">
        <f>IFERROR(VLOOKUP(AU44,'CRUCE OPORTUNIDADES'!$C$10:$D$31,2,FALSE),"")</f>
        <v/>
      </c>
      <c r="AW44" s="4" t="n">
        <v>19.18</v>
      </c>
      <c r="AX44" s="4">
        <f>IFERROR(VLOOKUP(AW44,'CRUCE OPORTUNIDADES'!$C$10:$D$31,2,FALSE),"")</f>
        <v/>
      </c>
      <c r="AY44" s="4" t="n">
        <v>20.18</v>
      </c>
      <c r="AZ44" s="4">
        <f>IFERROR(VLOOKUP(AY44,'CRUCE OPORTUNIDADES'!$C$10:$D$31,2,FALSE),"")</f>
        <v/>
      </c>
      <c r="BA44" s="4" t="n">
        <v>21.18</v>
      </c>
      <c r="BB44" s="4">
        <f>IFERROR(VLOOKUP(BA44,'CRUCE OPORTUNIDADES'!$C$10:$D$31,2,FALSE),"")</f>
        <v/>
      </c>
      <c r="BC44" s="4" t="n">
        <v>22.18</v>
      </c>
      <c r="BD44" s="4">
        <f>IFERROR(VLOOKUP(BC44,'CRUCE OPORTUNIDADES'!$C$10:$D$31,2,FALSE),"")</f>
        <v/>
      </c>
      <c r="BE44" s="4" t="n">
        <v>23.18</v>
      </c>
      <c r="BF44" s="4">
        <f>IFERROR(VLOOKUP(BE44,'CRUCE OPORTUNIDADES'!$C$10:$D$31,2,FALSE),"")</f>
        <v/>
      </c>
      <c r="BG44" s="4" t="n">
        <v>24.18</v>
      </c>
      <c r="BH44" s="4">
        <f>IFERROR(VLOOKUP(BG44,'CRUCE OPORTUNIDADES'!$C$10:$D$31,2,FALSE),"")</f>
        <v/>
      </c>
      <c r="BI44" s="4" t="n">
        <v>25.18</v>
      </c>
      <c r="BJ44" s="4">
        <f>IFERROR(VLOOKUP(BI44,'CRUCE OPORTUNIDADES'!$C$10:$D$31,2,FALSE),"")</f>
        <v/>
      </c>
      <c r="BK44" s="3" t="n"/>
      <c r="BL44" s="3" t="n"/>
      <c r="BM44" s="3" t="n"/>
      <c r="BN44" s="3" t="n"/>
      <c r="BO44" s="3" t="n"/>
      <c r="BP44" s="3" t="n"/>
      <c r="BQ44" s="2" t="n"/>
      <c r="BR44" s="2" t="n"/>
      <c r="BS44" s="2" t="n"/>
      <c r="BT44" s="2" t="n"/>
      <c r="BU44" s="2" t="n"/>
      <c r="BV44" s="2" t="n"/>
      <c r="BW44" s="2" t="n"/>
      <c r="BX44" s="2" t="n"/>
      <c r="BY44" s="2" t="n"/>
      <c r="BZ44" s="2" t="n"/>
      <c r="CA44" s="2" t="n"/>
      <c r="CB44" s="2" t="n"/>
      <c r="CC44" s="2" t="n"/>
    </row>
    <row r="45">
      <c r="A45" s="2" t="n"/>
      <c r="B45" s="2" t="n"/>
      <c r="C45" s="2" t="n"/>
      <c r="D45" s="2" t="n"/>
      <c r="E45" s="2" t="n"/>
      <c r="F45" s="2" t="n"/>
      <c r="G45" s="2" t="n"/>
      <c r="H45" s="2" t="n"/>
      <c r="I45" s="2" t="n"/>
      <c r="J45" s="2" t="n"/>
      <c r="K45" s="3" t="n"/>
      <c r="L45" s="3" t="n"/>
      <c r="M45" s="4" t="n"/>
      <c r="N45" s="4">
        <f>IF(N46&lt;&gt;""," -O","")</f>
        <v/>
      </c>
      <c r="O45" s="4" t="n"/>
      <c r="P45" s="4">
        <f>IF(P46&lt;&gt;""," -O","")</f>
        <v/>
      </c>
      <c r="Q45" s="4" t="n"/>
      <c r="R45" s="4">
        <f>IF(R46&lt;&gt;""," -O","")</f>
        <v/>
      </c>
      <c r="S45" s="4" t="n"/>
      <c r="T45" s="4">
        <f>IF(T46&lt;&gt;""," -O","")</f>
        <v/>
      </c>
      <c r="U45" s="4" t="n"/>
      <c r="V45" s="4">
        <f>IF(V46&lt;&gt;""," -O","")</f>
        <v/>
      </c>
      <c r="W45" s="4" t="n"/>
      <c r="X45" s="4">
        <f>IF(X46&lt;&gt;""," -O","")</f>
        <v/>
      </c>
      <c r="Y45" s="4" t="n"/>
      <c r="Z45" s="4">
        <f>IF(Z46&lt;&gt;""," -O","")</f>
        <v/>
      </c>
      <c r="AA45" s="4" t="n"/>
      <c r="AB45" s="4">
        <f>IF(AB46&lt;&gt;""," -O","")</f>
        <v/>
      </c>
      <c r="AC45" s="4" t="n"/>
      <c r="AD45" s="4">
        <f>IF(AD46&lt;&gt;""," -O","")</f>
        <v/>
      </c>
      <c r="AE45" s="4" t="n"/>
      <c r="AF45" s="4">
        <f>IF(AF46&lt;&gt;""," -O","")</f>
        <v/>
      </c>
      <c r="AG45" s="4" t="n"/>
      <c r="AH45" s="4">
        <f>IF(AH46&lt;&gt;""," -O","")</f>
        <v/>
      </c>
      <c r="AI45" s="4" t="n"/>
      <c r="AJ45" s="4">
        <f>IF(AJ46&lt;&gt;""," -O","")</f>
        <v/>
      </c>
      <c r="AK45" s="4" t="n"/>
      <c r="AL45" s="4">
        <f>IF(AL46&lt;&gt;""," -O","")</f>
        <v/>
      </c>
      <c r="AM45" s="4" t="n"/>
      <c r="AN45" s="4">
        <f>IF(AN46&lt;&gt;""," -O","")</f>
        <v/>
      </c>
      <c r="AO45" s="4" t="n"/>
      <c r="AP45" s="4">
        <f>IF(AP46&lt;&gt;""," -O","")</f>
        <v/>
      </c>
      <c r="AQ45" s="4" t="n"/>
      <c r="AR45" s="4">
        <f>IF(AR46&lt;&gt;""," -O","")</f>
        <v/>
      </c>
      <c r="AS45" s="4" t="n"/>
      <c r="AT45" s="4">
        <f>IF(AT46&lt;&gt;""," -O","")</f>
        <v/>
      </c>
      <c r="AU45" s="4" t="n"/>
      <c r="AV45" s="4">
        <f>IF(AV46&lt;&gt;""," -O","")</f>
        <v/>
      </c>
      <c r="AW45" s="4" t="n"/>
      <c r="AX45" s="4">
        <f>IF(AX46&lt;&gt;""," -O","")</f>
        <v/>
      </c>
      <c r="AY45" s="4" t="n"/>
      <c r="AZ45" s="4">
        <f>IF(AZ46&lt;&gt;""," -O","")</f>
        <v/>
      </c>
      <c r="BA45" s="4" t="n"/>
      <c r="BB45" s="4">
        <f>IF(BB46&lt;&gt;""," -O","")</f>
        <v/>
      </c>
      <c r="BC45" s="4" t="n"/>
      <c r="BD45" s="4">
        <f>IF(BD46&lt;&gt;""," -O","")</f>
        <v/>
      </c>
      <c r="BE45" s="4" t="n"/>
      <c r="BF45" s="4">
        <f>IF(BF46&lt;&gt;""," -O","")</f>
        <v/>
      </c>
      <c r="BG45" s="4" t="n"/>
      <c r="BH45" s="4">
        <f>IF(BH46&lt;&gt;""," -O","")</f>
        <v/>
      </c>
      <c r="BI45" s="4" t="n"/>
      <c r="BJ45" s="4">
        <f>IF(BJ46&lt;&gt;""," -O","")</f>
        <v/>
      </c>
      <c r="BK45" s="3" t="n"/>
      <c r="BL45" s="3" t="n"/>
      <c r="BM45" s="3" t="n"/>
      <c r="BN45" s="3" t="n"/>
      <c r="BO45" s="3" t="n"/>
      <c r="BP45" s="3" t="n"/>
      <c r="BQ45" s="2" t="n"/>
      <c r="BR45" s="2" t="n"/>
      <c r="BS45" s="2" t="n"/>
      <c r="BT45" s="2" t="n"/>
      <c r="BU45" s="2" t="n"/>
      <c r="BV45" s="2" t="n"/>
      <c r="BW45" s="2" t="n"/>
      <c r="BX45" s="2" t="n"/>
      <c r="BY45" s="2" t="n"/>
      <c r="BZ45" s="2" t="n"/>
      <c r="CA45" s="2" t="n"/>
      <c r="CB45" s="2" t="n"/>
      <c r="CC45" s="2" t="n"/>
    </row>
    <row r="46">
      <c r="A46" s="2" t="n"/>
      <c r="B46" s="2" t="n"/>
      <c r="C46" s="2" t="n"/>
      <c r="D46" s="2" t="n"/>
      <c r="E46" s="2" t="n"/>
      <c r="F46" s="2" t="n"/>
      <c r="G46" s="2" t="n"/>
      <c r="H46" s="2" t="n"/>
      <c r="I46" s="2" t="n"/>
      <c r="J46" s="2" t="n"/>
      <c r="K46" s="3" t="n"/>
      <c r="L46" s="3" t="n"/>
      <c r="M46" s="4" t="n">
        <v>1.19</v>
      </c>
      <c r="N46" s="4">
        <f>IFERROR(VLOOKUP(M46,'CRUCE OPORTUNIDADES'!$C$10:$D$31,2,FALSE),"")</f>
        <v/>
      </c>
      <c r="O46" s="4" t="n">
        <v>2.19</v>
      </c>
      <c r="P46" s="4">
        <f>IFERROR(VLOOKUP(O46,'CRUCE OPORTUNIDADES'!$C$10:$D$31,2,FALSE),"")</f>
        <v/>
      </c>
      <c r="Q46" s="4" t="n">
        <v>3.19</v>
      </c>
      <c r="R46" s="4">
        <f>IFERROR(VLOOKUP(Q46,'CRUCE OPORTUNIDADES'!$C$10:$D$31,2,FALSE),"")</f>
        <v/>
      </c>
      <c r="S46" s="4" t="n">
        <v>4.19</v>
      </c>
      <c r="T46" s="4">
        <f>IFERROR(VLOOKUP(S46,'CRUCE OPORTUNIDADES'!$C$10:$D$31,2,FALSE),"")</f>
        <v/>
      </c>
      <c r="U46" s="4" t="n">
        <v>5.19</v>
      </c>
      <c r="V46" s="4">
        <f>IFERROR(VLOOKUP(U46,'CRUCE OPORTUNIDADES'!$C$10:$D$31,2,FALSE),"")</f>
        <v/>
      </c>
      <c r="W46" s="4" t="n">
        <v>6.19</v>
      </c>
      <c r="X46" s="4">
        <f>IFERROR(VLOOKUP(W46,'CRUCE OPORTUNIDADES'!$C$10:$D$31,2,FALSE),"")</f>
        <v/>
      </c>
      <c r="Y46" s="4" t="n">
        <v>7.19</v>
      </c>
      <c r="Z46" s="4">
        <f>IFERROR(VLOOKUP(Y46,'CRUCE OPORTUNIDADES'!$C$10:$D$31,2,FALSE),"")</f>
        <v/>
      </c>
      <c r="AA46" s="4" t="n">
        <v>8.19</v>
      </c>
      <c r="AB46" s="4">
        <f>IFERROR(VLOOKUP(AA46,'CRUCE OPORTUNIDADES'!$C$10:$D$31,2,FALSE),"")</f>
        <v/>
      </c>
      <c r="AC46" s="4" t="n">
        <v>9.19</v>
      </c>
      <c r="AD46" s="4">
        <f>IFERROR(VLOOKUP(AC46,'CRUCE OPORTUNIDADES'!$C$10:$D$31,2,FALSE),"")</f>
        <v/>
      </c>
      <c r="AE46" s="4" t="n">
        <v>10.19</v>
      </c>
      <c r="AF46" s="4">
        <f>IFERROR(VLOOKUP(AE46,'CRUCE OPORTUNIDADES'!$C$10:$D$31,2,FALSE),"")</f>
        <v/>
      </c>
      <c r="AG46" s="4" t="n">
        <v>11.19</v>
      </c>
      <c r="AH46" s="4">
        <f>IFERROR(VLOOKUP(AG46,'CRUCE OPORTUNIDADES'!$C$10:$D$31,2,FALSE),"")</f>
        <v/>
      </c>
      <c r="AI46" s="4" t="n">
        <v>12.19</v>
      </c>
      <c r="AJ46" s="4">
        <f>IFERROR(VLOOKUP(AI46,'CRUCE OPORTUNIDADES'!$C$10:$D$31,2,FALSE),"")</f>
        <v/>
      </c>
      <c r="AK46" s="4" t="n">
        <v>13.19</v>
      </c>
      <c r="AL46" s="4">
        <f>IFERROR(VLOOKUP(AK46,'CRUCE OPORTUNIDADES'!$C$10:$D$31,2,FALSE),"")</f>
        <v/>
      </c>
      <c r="AM46" s="4" t="n">
        <v>14.19</v>
      </c>
      <c r="AN46" s="4">
        <f>IFERROR(VLOOKUP(AM46,'CRUCE OPORTUNIDADES'!$C$10:$D$31,2,FALSE),"")</f>
        <v/>
      </c>
      <c r="AO46" s="4" t="n">
        <v>15.19</v>
      </c>
      <c r="AP46" s="4">
        <f>IFERROR(VLOOKUP(AO46,'CRUCE OPORTUNIDADES'!$C$10:$D$31,2,FALSE),"")</f>
        <v/>
      </c>
      <c r="AQ46" s="4" t="n">
        <v>16.19</v>
      </c>
      <c r="AR46" s="4">
        <f>IFERROR(VLOOKUP(AQ46,'CRUCE OPORTUNIDADES'!$C$10:$D$31,2,FALSE),"")</f>
        <v/>
      </c>
      <c r="AS46" s="4" t="n">
        <v>17.19</v>
      </c>
      <c r="AT46" s="4">
        <f>IFERROR(VLOOKUP(AS46,'CRUCE OPORTUNIDADES'!$C$10:$D$31,2,FALSE),"")</f>
        <v/>
      </c>
      <c r="AU46" s="4" t="n">
        <v>18.19</v>
      </c>
      <c r="AV46" s="4">
        <f>IFERROR(VLOOKUP(AU46,'CRUCE OPORTUNIDADES'!$C$10:$D$31,2,FALSE),"")</f>
        <v/>
      </c>
      <c r="AW46" s="4" t="n">
        <v>19.19</v>
      </c>
      <c r="AX46" s="4">
        <f>IFERROR(VLOOKUP(AW46,'CRUCE OPORTUNIDADES'!$C$10:$D$31,2,FALSE),"")</f>
        <v/>
      </c>
      <c r="AY46" s="4" t="n">
        <v>20.19</v>
      </c>
      <c r="AZ46" s="4">
        <f>IFERROR(VLOOKUP(AY46,'CRUCE OPORTUNIDADES'!$C$10:$D$31,2,FALSE),"")</f>
        <v/>
      </c>
      <c r="BA46" s="4" t="n">
        <v>21.19</v>
      </c>
      <c r="BB46" s="4">
        <f>IFERROR(VLOOKUP(BA46,'CRUCE OPORTUNIDADES'!$C$10:$D$31,2,FALSE),"")</f>
        <v/>
      </c>
      <c r="BC46" s="4" t="n">
        <v>22.19</v>
      </c>
      <c r="BD46" s="4">
        <f>IFERROR(VLOOKUP(BC46,'CRUCE OPORTUNIDADES'!$C$10:$D$31,2,FALSE),"")</f>
        <v/>
      </c>
      <c r="BE46" s="4" t="n">
        <v>23.19</v>
      </c>
      <c r="BF46" s="4">
        <f>IFERROR(VLOOKUP(BE46,'CRUCE OPORTUNIDADES'!$C$10:$D$31,2,FALSE),"")</f>
        <v/>
      </c>
      <c r="BG46" s="4" t="n">
        <v>24.19</v>
      </c>
      <c r="BH46" s="4">
        <f>IFERROR(VLOOKUP(BG46,'CRUCE OPORTUNIDADES'!$C$10:$D$31,2,FALSE),"")</f>
        <v/>
      </c>
      <c r="BI46" s="4" t="n">
        <v>25.19</v>
      </c>
      <c r="BJ46" s="4">
        <f>IFERROR(VLOOKUP(BI46,'CRUCE OPORTUNIDADES'!$C$10:$D$31,2,FALSE),"")</f>
        <v/>
      </c>
      <c r="BK46" s="3" t="n"/>
      <c r="BL46" s="3" t="n"/>
      <c r="BM46" s="3" t="n"/>
      <c r="BN46" s="3" t="n"/>
      <c r="BO46" s="3" t="n"/>
      <c r="BP46" s="3" t="n"/>
      <c r="BQ46" s="2" t="n"/>
      <c r="BR46" s="2" t="n"/>
      <c r="BS46" s="2" t="n"/>
      <c r="BT46" s="2" t="n"/>
      <c r="BU46" s="2" t="n"/>
      <c r="BV46" s="2" t="n"/>
      <c r="BW46" s="2" t="n"/>
      <c r="BX46" s="2" t="n"/>
      <c r="BY46" s="2" t="n"/>
      <c r="BZ46" s="2" t="n"/>
      <c r="CA46" s="2" t="n"/>
      <c r="CB46" s="2" t="n"/>
      <c r="CC46" s="2" t="n"/>
    </row>
    <row r="47">
      <c r="A47" s="2" t="n"/>
      <c r="B47" s="2" t="n"/>
      <c r="C47" s="2" t="n"/>
      <c r="D47" s="2" t="n"/>
      <c r="E47" s="2" t="n"/>
      <c r="F47" s="2" t="n"/>
      <c r="G47" s="2" t="n"/>
      <c r="H47" s="2" t="n"/>
      <c r="I47" s="2" t="n"/>
      <c r="J47" s="2" t="n"/>
      <c r="K47" s="3" t="n"/>
      <c r="L47" s="3" t="n"/>
      <c r="M47" s="4" t="n"/>
      <c r="N47" s="4">
        <f>IF(N48&lt;&gt;""," -O","")</f>
        <v/>
      </c>
      <c r="O47" s="4" t="n"/>
      <c r="P47" s="4">
        <f>IF(P48&lt;&gt;""," -O","")</f>
        <v/>
      </c>
      <c r="Q47" s="4" t="n"/>
      <c r="R47" s="4">
        <f>IF(R48&lt;&gt;""," -O","")</f>
        <v/>
      </c>
      <c r="S47" s="4" t="n"/>
      <c r="T47" s="4">
        <f>IF(T48&lt;&gt;""," -O","")</f>
        <v/>
      </c>
      <c r="U47" s="4" t="n"/>
      <c r="V47" s="4">
        <f>IF(V48&lt;&gt;""," -O","")</f>
        <v/>
      </c>
      <c r="W47" s="4" t="n"/>
      <c r="X47" s="4">
        <f>IF(X48&lt;&gt;""," -O","")</f>
        <v/>
      </c>
      <c r="Y47" s="4" t="n"/>
      <c r="Z47" s="4">
        <f>IF(Z48&lt;&gt;""," -O","")</f>
        <v/>
      </c>
      <c r="AA47" s="4" t="n"/>
      <c r="AB47" s="4">
        <f>IF(AB48&lt;&gt;""," -O","")</f>
        <v/>
      </c>
      <c r="AC47" s="4" t="n"/>
      <c r="AD47" s="4">
        <f>IF(AD48&lt;&gt;""," -O","")</f>
        <v/>
      </c>
      <c r="AE47" s="4" t="n"/>
      <c r="AF47" s="4">
        <f>IF(AF48&lt;&gt;""," -O","")</f>
        <v/>
      </c>
      <c r="AG47" s="4" t="n"/>
      <c r="AH47" s="4">
        <f>IF(AH48&lt;&gt;""," -O","")</f>
        <v/>
      </c>
      <c r="AI47" s="4" t="n"/>
      <c r="AJ47" s="4">
        <f>IF(AJ48&lt;&gt;""," -O","")</f>
        <v/>
      </c>
      <c r="AK47" s="4" t="n"/>
      <c r="AL47" s="4">
        <f>IF(AL48&lt;&gt;""," -O","")</f>
        <v/>
      </c>
      <c r="AM47" s="4" t="n"/>
      <c r="AN47" s="4">
        <f>IF(AN48&lt;&gt;""," -O","")</f>
        <v/>
      </c>
      <c r="AO47" s="4" t="n"/>
      <c r="AP47" s="4">
        <f>IF(AP48&lt;&gt;""," -O","")</f>
        <v/>
      </c>
      <c r="AQ47" s="4" t="n"/>
      <c r="AR47" s="4">
        <f>IF(AR48&lt;&gt;""," -O","")</f>
        <v/>
      </c>
      <c r="AS47" s="4" t="n"/>
      <c r="AT47" s="4">
        <f>IF(AT48&lt;&gt;""," -O","")</f>
        <v/>
      </c>
      <c r="AU47" s="4" t="n"/>
      <c r="AV47" s="4">
        <f>IF(AV48&lt;&gt;""," -O","")</f>
        <v/>
      </c>
      <c r="AW47" s="4" t="n"/>
      <c r="AX47" s="4">
        <f>IF(AX48&lt;&gt;""," -O","")</f>
        <v/>
      </c>
      <c r="AY47" s="4" t="n"/>
      <c r="AZ47" s="4">
        <f>IF(AZ48&lt;&gt;""," -O","")</f>
        <v/>
      </c>
      <c r="BA47" s="4" t="n"/>
      <c r="BB47" s="4">
        <f>IF(BB48&lt;&gt;""," -O","")</f>
        <v/>
      </c>
      <c r="BC47" s="4" t="n"/>
      <c r="BD47" s="4">
        <f>IF(BD48&lt;&gt;""," -O","")</f>
        <v/>
      </c>
      <c r="BE47" s="4" t="n"/>
      <c r="BF47" s="4">
        <f>IF(BF48&lt;&gt;""," -O","")</f>
        <v/>
      </c>
      <c r="BG47" s="4" t="n"/>
      <c r="BH47" s="4">
        <f>IF(BH48&lt;&gt;""," -O","")</f>
        <v/>
      </c>
      <c r="BI47" s="4" t="n"/>
      <c r="BJ47" s="4">
        <f>IF(BJ48&lt;&gt;""," -O","")</f>
        <v/>
      </c>
      <c r="BK47" s="3" t="n"/>
      <c r="BL47" s="3" t="n"/>
      <c r="BM47" s="3" t="n"/>
      <c r="BN47" s="3" t="n"/>
      <c r="BO47" s="3" t="n"/>
      <c r="BP47" s="3" t="n"/>
      <c r="BQ47" s="2" t="n"/>
      <c r="BR47" s="2" t="n"/>
      <c r="BS47" s="2" t="n"/>
      <c r="BT47" s="2" t="n"/>
      <c r="BU47" s="2" t="n"/>
      <c r="BV47" s="2" t="n"/>
      <c r="BW47" s="2" t="n"/>
      <c r="BX47" s="2" t="n"/>
      <c r="BY47" s="2" t="n"/>
      <c r="BZ47" s="2" t="n"/>
      <c r="CA47" s="2" t="n"/>
      <c r="CB47" s="2" t="n"/>
      <c r="CC47" s="2" t="n"/>
    </row>
    <row r="48">
      <c r="A48" s="2" t="n"/>
      <c r="B48" s="2" t="n"/>
      <c r="C48" s="2" t="n"/>
      <c r="D48" s="2" t="n"/>
      <c r="E48" s="2" t="n"/>
      <c r="F48" s="2" t="n"/>
      <c r="G48" s="2" t="n"/>
      <c r="H48" s="2" t="n"/>
      <c r="I48" s="2" t="n"/>
      <c r="J48" s="2" t="n"/>
      <c r="K48" s="3" t="n"/>
      <c r="L48" s="3" t="n"/>
      <c r="M48" s="4" t="n">
        <v>1.2</v>
      </c>
      <c r="N48" s="4">
        <f>IFERROR(VLOOKUP(M48,'CRUCE OPORTUNIDADES'!$C$10:$D$31,2,FALSE),"")</f>
        <v/>
      </c>
      <c r="O48" s="4" t="n">
        <v>2.2</v>
      </c>
      <c r="P48" s="4">
        <f>IFERROR(VLOOKUP(O48,'CRUCE OPORTUNIDADES'!$C$10:$D$31,2,FALSE),"")</f>
        <v/>
      </c>
      <c r="Q48" s="4" t="n">
        <v>3.2</v>
      </c>
      <c r="R48" s="4">
        <f>IFERROR(VLOOKUP(Q48,'CRUCE OPORTUNIDADES'!$C$10:$D$31,2,FALSE),"")</f>
        <v/>
      </c>
      <c r="S48" s="4" t="n">
        <v>4.2</v>
      </c>
      <c r="T48" s="4">
        <f>IFERROR(VLOOKUP(S48,'CRUCE OPORTUNIDADES'!$C$10:$D$31,2,FALSE),"")</f>
        <v/>
      </c>
      <c r="U48" s="4" t="n">
        <v>5.2</v>
      </c>
      <c r="V48" s="4">
        <f>IFERROR(VLOOKUP(U48,'CRUCE OPORTUNIDADES'!$C$10:$D$31,2,FALSE),"")</f>
        <v/>
      </c>
      <c r="W48" s="4" t="n">
        <v>6.2</v>
      </c>
      <c r="X48" s="4">
        <f>IFERROR(VLOOKUP(W48,'CRUCE OPORTUNIDADES'!$C$10:$D$31,2,FALSE),"")</f>
        <v/>
      </c>
      <c r="Y48" s="4" t="n">
        <v>7.2</v>
      </c>
      <c r="Z48" s="4">
        <f>IFERROR(VLOOKUP(Y48,'CRUCE OPORTUNIDADES'!$C$10:$D$31,2,FALSE),"")</f>
        <v/>
      </c>
      <c r="AA48" s="4" t="n">
        <v>8.199999999999999</v>
      </c>
      <c r="AB48" s="4">
        <f>IFERROR(VLOOKUP(AA48,'CRUCE OPORTUNIDADES'!$C$10:$D$31,2,FALSE),"")</f>
        <v/>
      </c>
      <c r="AC48" s="4" t="n">
        <v>9.199999999999999</v>
      </c>
      <c r="AD48" s="4">
        <f>IFERROR(VLOOKUP(AC48,'CRUCE OPORTUNIDADES'!$C$10:$D$31,2,FALSE),"")</f>
        <v/>
      </c>
      <c r="AE48" s="4" t="n">
        <v>10.2</v>
      </c>
      <c r="AF48" s="4">
        <f>IFERROR(VLOOKUP(AE48,'CRUCE OPORTUNIDADES'!$C$10:$D$31,2,FALSE),"")</f>
        <v/>
      </c>
      <c r="AG48" s="4" t="n">
        <v>11.2</v>
      </c>
      <c r="AH48" s="4">
        <f>IFERROR(VLOOKUP(AG48,'CRUCE OPORTUNIDADES'!$C$10:$D$31,2,FALSE),"")</f>
        <v/>
      </c>
      <c r="AI48" s="4" t="n">
        <v>12.2</v>
      </c>
      <c r="AJ48" s="4">
        <f>IFERROR(VLOOKUP(AI48,'CRUCE OPORTUNIDADES'!$C$10:$D$31,2,FALSE),"")</f>
        <v/>
      </c>
      <c r="AK48" s="4" t="n">
        <v>13.2</v>
      </c>
      <c r="AL48" s="4">
        <f>IFERROR(VLOOKUP(AK48,'CRUCE OPORTUNIDADES'!$C$10:$D$31,2,FALSE),"")</f>
        <v/>
      </c>
      <c r="AM48" s="4" t="n">
        <v>14.2</v>
      </c>
      <c r="AN48" s="4">
        <f>IFERROR(VLOOKUP(AM48,'CRUCE OPORTUNIDADES'!$C$10:$D$31,2,FALSE),"")</f>
        <v/>
      </c>
      <c r="AO48" s="4" t="n">
        <v>15.2</v>
      </c>
      <c r="AP48" s="4">
        <f>IFERROR(VLOOKUP(AO48,'CRUCE OPORTUNIDADES'!$C$10:$D$31,2,FALSE),"")</f>
        <v/>
      </c>
      <c r="AQ48" s="4" t="n">
        <v>16.2</v>
      </c>
      <c r="AR48" s="4">
        <f>IFERROR(VLOOKUP(AQ48,'CRUCE OPORTUNIDADES'!$C$10:$D$31,2,FALSE),"")</f>
        <v/>
      </c>
      <c r="AS48" s="4" t="n">
        <v>17.2</v>
      </c>
      <c r="AT48" s="4">
        <f>IFERROR(VLOOKUP(AS48,'CRUCE OPORTUNIDADES'!$C$10:$D$31,2,FALSE),"")</f>
        <v/>
      </c>
      <c r="AU48" s="4" t="n">
        <v>18.2</v>
      </c>
      <c r="AV48" s="4">
        <f>IFERROR(VLOOKUP(AU48,'CRUCE OPORTUNIDADES'!$C$10:$D$31,2,FALSE),"")</f>
        <v/>
      </c>
      <c r="AW48" s="4" t="n">
        <v>19.2</v>
      </c>
      <c r="AX48" s="4">
        <f>IFERROR(VLOOKUP(AW48,'CRUCE OPORTUNIDADES'!$C$10:$D$31,2,FALSE),"")</f>
        <v/>
      </c>
      <c r="AY48" s="4" t="n">
        <v>20.2</v>
      </c>
      <c r="AZ48" s="4">
        <f>IFERROR(VLOOKUP(AY48,'CRUCE OPORTUNIDADES'!$C$10:$D$31,2,FALSE),"")</f>
        <v/>
      </c>
      <c r="BA48" s="4" t="n">
        <v>21.2</v>
      </c>
      <c r="BB48" s="4">
        <f>IFERROR(VLOOKUP(BA48,'CRUCE OPORTUNIDADES'!$C$10:$D$31,2,FALSE),"")</f>
        <v/>
      </c>
      <c r="BC48" s="4" t="n">
        <v>22.2</v>
      </c>
      <c r="BD48" s="4">
        <f>IFERROR(VLOOKUP(BC48,'CRUCE OPORTUNIDADES'!$C$10:$D$31,2,FALSE),"")</f>
        <v/>
      </c>
      <c r="BE48" s="4" t="n">
        <v>23.2</v>
      </c>
      <c r="BF48" s="4">
        <f>IFERROR(VLOOKUP(BE48,'CRUCE OPORTUNIDADES'!$C$10:$D$31,2,FALSE),"")</f>
        <v/>
      </c>
      <c r="BG48" s="4" t="n">
        <v>24.2</v>
      </c>
      <c r="BH48" s="4">
        <f>IFERROR(VLOOKUP(BG48,'CRUCE OPORTUNIDADES'!$C$10:$D$31,2,FALSE),"")</f>
        <v/>
      </c>
      <c r="BI48" s="4" t="n">
        <v>25.2</v>
      </c>
      <c r="BJ48" s="4">
        <f>IFERROR(VLOOKUP(BI48,'CRUCE OPORTUNIDADES'!$C$10:$D$31,2,FALSE),"")</f>
        <v/>
      </c>
      <c r="BK48" s="3" t="n"/>
      <c r="BL48" s="3" t="n"/>
      <c r="BM48" s="3" t="n"/>
      <c r="BN48" s="3" t="n"/>
      <c r="BO48" s="3" t="n"/>
      <c r="BP48" s="3" t="n"/>
      <c r="BQ48" s="2" t="n"/>
      <c r="BR48" s="2" t="n"/>
      <c r="BS48" s="2" t="n"/>
      <c r="BT48" s="2" t="n"/>
      <c r="BU48" s="2" t="n"/>
      <c r="BV48" s="2" t="n"/>
      <c r="BW48" s="2" t="n"/>
      <c r="BX48" s="2" t="n"/>
      <c r="BY48" s="2" t="n"/>
      <c r="BZ48" s="2" t="n"/>
      <c r="CA48" s="2" t="n"/>
      <c r="CB48" s="2" t="n"/>
      <c r="CC48" s="2" t="n"/>
    </row>
    <row r="49">
      <c r="A49" s="2" t="n"/>
      <c r="B49" s="2" t="n"/>
      <c r="C49" s="2" t="n"/>
      <c r="D49" s="2" t="n"/>
      <c r="E49" s="2" t="n"/>
      <c r="F49" s="2" t="n"/>
      <c r="G49" s="2" t="n"/>
      <c r="H49" s="2" t="n"/>
      <c r="I49" s="2" t="n"/>
      <c r="J49" s="2" t="n"/>
      <c r="K49" s="3" t="n"/>
      <c r="L49" s="3" t="n"/>
      <c r="M49" s="4" t="n"/>
      <c r="N49" s="4">
        <f>IF(N50&lt;&gt;""," -O","")</f>
        <v/>
      </c>
      <c r="O49" s="4" t="n"/>
      <c r="P49" s="4">
        <f>IF(P50&lt;&gt;""," -O","")</f>
        <v/>
      </c>
      <c r="Q49" s="4" t="n"/>
      <c r="R49" s="4">
        <f>IF(R50&lt;&gt;""," -O","")</f>
        <v/>
      </c>
      <c r="S49" s="4" t="n"/>
      <c r="T49" s="4">
        <f>IF(T50&lt;&gt;""," -O","")</f>
        <v/>
      </c>
      <c r="U49" s="4" t="n"/>
      <c r="V49" s="4">
        <f>IF(V50&lt;&gt;""," -O","")</f>
        <v/>
      </c>
      <c r="W49" s="4" t="n"/>
      <c r="X49" s="4">
        <f>IF(X50&lt;&gt;""," -O","")</f>
        <v/>
      </c>
      <c r="Y49" s="4" t="n"/>
      <c r="Z49" s="4">
        <f>IF(Z50&lt;&gt;""," -O","")</f>
        <v/>
      </c>
      <c r="AA49" s="4" t="n"/>
      <c r="AB49" s="4">
        <f>IF(AB50&lt;&gt;""," -O","")</f>
        <v/>
      </c>
      <c r="AC49" s="4" t="n"/>
      <c r="AD49" s="4">
        <f>IF(AD50&lt;&gt;""," -O","")</f>
        <v/>
      </c>
      <c r="AE49" s="4" t="n"/>
      <c r="AF49" s="4">
        <f>IF(AF50&lt;&gt;""," -O","")</f>
        <v/>
      </c>
      <c r="AG49" s="4" t="n"/>
      <c r="AH49" s="4">
        <f>IF(AH50&lt;&gt;""," -O","")</f>
        <v/>
      </c>
      <c r="AI49" s="4" t="n"/>
      <c r="AJ49" s="4">
        <f>IF(AJ50&lt;&gt;""," -O","")</f>
        <v/>
      </c>
      <c r="AK49" s="4" t="n"/>
      <c r="AL49" s="4">
        <f>IF(AL50&lt;&gt;""," -O","")</f>
        <v/>
      </c>
      <c r="AM49" s="4" t="n"/>
      <c r="AN49" s="4">
        <f>IF(AN50&lt;&gt;""," -O","")</f>
        <v/>
      </c>
      <c r="AO49" s="4" t="n"/>
      <c r="AP49" s="4">
        <f>IF(AP50&lt;&gt;""," -O","")</f>
        <v/>
      </c>
      <c r="AQ49" s="4" t="n"/>
      <c r="AR49" s="4">
        <f>IF(AR50&lt;&gt;""," -O","")</f>
        <v/>
      </c>
      <c r="AS49" s="4" t="n"/>
      <c r="AT49" s="4">
        <f>IF(AT50&lt;&gt;""," -O","")</f>
        <v/>
      </c>
      <c r="AU49" s="4" t="n"/>
      <c r="AV49" s="4">
        <f>IF(AV50&lt;&gt;""," -O","")</f>
        <v/>
      </c>
      <c r="AW49" s="4" t="n"/>
      <c r="AX49" s="4">
        <f>IF(AX50&lt;&gt;""," -O","")</f>
        <v/>
      </c>
      <c r="AY49" s="4" t="n"/>
      <c r="AZ49" s="4">
        <f>IF(AZ50&lt;&gt;""," -O","")</f>
        <v/>
      </c>
      <c r="BA49" s="4" t="n"/>
      <c r="BB49" s="4">
        <f>IF(BB50&lt;&gt;""," -O","")</f>
        <v/>
      </c>
      <c r="BC49" s="4" t="n"/>
      <c r="BD49" s="4">
        <f>IF(BD50&lt;&gt;""," -O","")</f>
        <v/>
      </c>
      <c r="BE49" s="4" t="n"/>
      <c r="BF49" s="4">
        <f>IF(BF50&lt;&gt;""," -O","")</f>
        <v/>
      </c>
      <c r="BG49" s="4" t="n"/>
      <c r="BH49" s="4">
        <f>IF(BH50&lt;&gt;""," -O","")</f>
        <v/>
      </c>
      <c r="BI49" s="4" t="n"/>
      <c r="BJ49" s="4">
        <f>IF(BJ50&lt;&gt;""," -O","")</f>
        <v/>
      </c>
      <c r="BK49" s="3" t="n"/>
      <c r="BL49" s="3" t="n"/>
      <c r="BM49" s="3" t="n"/>
      <c r="BN49" s="3" t="n"/>
      <c r="BO49" s="3" t="n"/>
      <c r="BP49" s="3" t="n"/>
      <c r="BQ49" s="2" t="n"/>
      <c r="BR49" s="2" t="n"/>
      <c r="BS49" s="2" t="n"/>
      <c r="BT49" s="2" t="n"/>
      <c r="BU49" s="2" t="n"/>
      <c r="BV49" s="2" t="n"/>
      <c r="BW49" s="2" t="n"/>
      <c r="BX49" s="2" t="n"/>
      <c r="BY49" s="2" t="n"/>
      <c r="BZ49" s="2" t="n"/>
      <c r="CA49" s="2" t="n"/>
      <c r="CB49" s="2" t="n"/>
      <c r="CC49" s="2" t="n"/>
    </row>
    <row r="50">
      <c r="A50" s="2" t="n"/>
      <c r="B50" s="2" t="n"/>
      <c r="C50" s="2" t="n"/>
      <c r="D50" s="2" t="n"/>
      <c r="E50" s="2" t="n"/>
      <c r="F50" s="2" t="n"/>
      <c r="G50" s="2" t="n"/>
      <c r="H50" s="2" t="n"/>
      <c r="I50" s="2" t="n"/>
      <c r="J50" s="2" t="n"/>
      <c r="K50" s="3" t="n"/>
      <c r="L50" s="3" t="n"/>
      <c r="M50" s="4" t="n">
        <v>1.21</v>
      </c>
      <c r="N50" s="4">
        <f>IFERROR(VLOOKUP(M50,'CRUCE OPORTUNIDADES'!$C$10:$D$31,2,FALSE),"")</f>
        <v/>
      </c>
      <c r="O50" s="4" t="n">
        <v>2.21</v>
      </c>
      <c r="P50" s="4">
        <f>IFERROR(VLOOKUP(O50,'CRUCE OPORTUNIDADES'!$C$10:$D$31,2,FALSE),"")</f>
        <v/>
      </c>
      <c r="Q50" s="4" t="n">
        <v>3.21</v>
      </c>
      <c r="R50" s="4">
        <f>IFERROR(VLOOKUP(Q50,'CRUCE OPORTUNIDADES'!$C$10:$D$31,2,FALSE),"")</f>
        <v/>
      </c>
      <c r="S50" s="4" t="n">
        <v>4.21</v>
      </c>
      <c r="T50" s="4">
        <f>IFERROR(VLOOKUP(S50,'CRUCE OPORTUNIDADES'!$C$10:$D$31,2,FALSE),"")</f>
        <v/>
      </c>
      <c r="U50" s="4" t="n">
        <v>5.21</v>
      </c>
      <c r="V50" s="4">
        <f>IFERROR(VLOOKUP(U50,'CRUCE OPORTUNIDADES'!$C$10:$D$31,2,FALSE),"")</f>
        <v/>
      </c>
      <c r="W50" s="4" t="n">
        <v>6.21</v>
      </c>
      <c r="X50" s="4">
        <f>IFERROR(VLOOKUP(W50,'CRUCE OPORTUNIDADES'!$C$10:$D$31,2,FALSE),"")</f>
        <v/>
      </c>
      <c r="Y50" s="4" t="n">
        <v>7.21</v>
      </c>
      <c r="Z50" s="4">
        <f>IFERROR(VLOOKUP(Y50,'CRUCE OPORTUNIDADES'!$C$10:$D$31,2,FALSE),"")</f>
        <v/>
      </c>
      <c r="AA50" s="4" t="n">
        <v>8.210000000000001</v>
      </c>
      <c r="AB50" s="4">
        <f>IFERROR(VLOOKUP(AA50,'CRUCE OPORTUNIDADES'!$C$10:$D$31,2,FALSE),"")</f>
        <v/>
      </c>
      <c r="AC50" s="4" t="n">
        <v>9.210000000000001</v>
      </c>
      <c r="AD50" s="4">
        <f>IFERROR(VLOOKUP(AC50,'CRUCE OPORTUNIDADES'!$C$10:$D$31,2,FALSE),"")</f>
        <v/>
      </c>
      <c r="AE50" s="4" t="n">
        <v>10.21</v>
      </c>
      <c r="AF50" s="4">
        <f>IFERROR(VLOOKUP(AE50,'CRUCE OPORTUNIDADES'!$C$10:$D$31,2,FALSE),"")</f>
        <v/>
      </c>
      <c r="AG50" s="4" t="n">
        <v>11.21</v>
      </c>
      <c r="AH50" s="4">
        <f>IFERROR(VLOOKUP(AG50,'CRUCE OPORTUNIDADES'!$C$10:$D$31,2,FALSE),"")</f>
        <v/>
      </c>
      <c r="AI50" s="4" t="n">
        <v>12.21</v>
      </c>
      <c r="AJ50" s="4">
        <f>IFERROR(VLOOKUP(AI50,'CRUCE OPORTUNIDADES'!$C$10:$D$31,2,FALSE),"")</f>
        <v/>
      </c>
      <c r="AK50" s="4" t="n">
        <v>13.21</v>
      </c>
      <c r="AL50" s="4">
        <f>IFERROR(VLOOKUP(AK50,'CRUCE OPORTUNIDADES'!$C$10:$D$31,2,FALSE),"")</f>
        <v/>
      </c>
      <c r="AM50" s="4" t="n">
        <v>14.21</v>
      </c>
      <c r="AN50" s="4">
        <f>IFERROR(VLOOKUP(AM50,'CRUCE OPORTUNIDADES'!$C$10:$D$31,2,FALSE),"")</f>
        <v/>
      </c>
      <c r="AO50" s="4" t="n">
        <v>15.21</v>
      </c>
      <c r="AP50" s="4">
        <f>IFERROR(VLOOKUP(AO50,'CRUCE OPORTUNIDADES'!$C$10:$D$31,2,FALSE),"")</f>
        <v/>
      </c>
      <c r="AQ50" s="4" t="n">
        <v>16.21</v>
      </c>
      <c r="AR50" s="4">
        <f>IFERROR(VLOOKUP(AQ50,'CRUCE OPORTUNIDADES'!$C$10:$D$31,2,FALSE),"")</f>
        <v/>
      </c>
      <c r="AS50" s="4" t="n">
        <v>17.21</v>
      </c>
      <c r="AT50" s="4">
        <f>IFERROR(VLOOKUP(AS50,'CRUCE OPORTUNIDADES'!$C$10:$D$31,2,FALSE),"")</f>
        <v/>
      </c>
      <c r="AU50" s="4" t="n">
        <v>18.21</v>
      </c>
      <c r="AV50" s="4">
        <f>IFERROR(VLOOKUP(AU50,'CRUCE OPORTUNIDADES'!$C$10:$D$31,2,FALSE),"")</f>
        <v/>
      </c>
      <c r="AW50" s="4" t="n">
        <v>19.21</v>
      </c>
      <c r="AX50" s="4">
        <f>IFERROR(VLOOKUP(AW50,'CRUCE OPORTUNIDADES'!$C$10:$D$31,2,FALSE),"")</f>
        <v/>
      </c>
      <c r="AY50" s="4" t="n">
        <v>20.21</v>
      </c>
      <c r="AZ50" s="4">
        <f>IFERROR(VLOOKUP(AY50,'CRUCE OPORTUNIDADES'!$C$10:$D$31,2,FALSE),"")</f>
        <v/>
      </c>
      <c r="BA50" s="4" t="n">
        <v>21.21</v>
      </c>
      <c r="BB50" s="4">
        <f>IFERROR(VLOOKUP(BA50,'CRUCE OPORTUNIDADES'!$C$10:$D$31,2,FALSE),"")</f>
        <v/>
      </c>
      <c r="BC50" s="4" t="n">
        <v>22.21</v>
      </c>
      <c r="BD50" s="4">
        <f>IFERROR(VLOOKUP(BC50,'CRUCE OPORTUNIDADES'!$C$10:$D$31,2,FALSE),"")</f>
        <v/>
      </c>
      <c r="BE50" s="4" t="n">
        <v>23.21</v>
      </c>
      <c r="BF50" s="4">
        <f>IFERROR(VLOOKUP(BE50,'CRUCE OPORTUNIDADES'!$C$10:$D$31,2,FALSE),"")</f>
        <v/>
      </c>
      <c r="BG50" s="4" t="n">
        <v>24.21</v>
      </c>
      <c r="BH50" s="4">
        <f>IFERROR(VLOOKUP(BG50,'CRUCE OPORTUNIDADES'!$C$10:$D$31,2,FALSE),"")</f>
        <v/>
      </c>
      <c r="BI50" s="4" t="n">
        <v>25.21</v>
      </c>
      <c r="BJ50" s="4">
        <f>IFERROR(VLOOKUP(BI50,'CRUCE OPORTUNIDADES'!$C$10:$D$31,2,FALSE),"")</f>
        <v/>
      </c>
      <c r="BK50" s="3" t="n"/>
      <c r="BL50" s="3" t="n"/>
      <c r="BM50" s="3" t="n"/>
      <c r="BN50" s="3" t="n"/>
      <c r="BO50" s="3" t="n"/>
      <c r="BP50" s="3" t="n"/>
      <c r="BQ50" s="2" t="n"/>
      <c r="BR50" s="2" t="n"/>
      <c r="BS50" s="2" t="n"/>
      <c r="BT50" s="2" t="n"/>
      <c r="BU50" s="2" t="n"/>
      <c r="BV50" s="2" t="n"/>
      <c r="BW50" s="2" t="n"/>
      <c r="BX50" s="2" t="n"/>
      <c r="BY50" s="2" t="n"/>
      <c r="BZ50" s="2" t="n"/>
      <c r="CA50" s="2" t="n"/>
      <c r="CB50" s="2" t="n"/>
      <c r="CC50" s="2" t="n"/>
    </row>
    <row r="51">
      <c r="A51" s="2" t="n"/>
      <c r="B51" s="2" t="n"/>
      <c r="C51" s="2" t="n"/>
      <c r="D51" s="2" t="n"/>
      <c r="E51" s="2" t="n"/>
      <c r="F51" s="2" t="n"/>
      <c r="G51" s="2" t="n"/>
      <c r="H51" s="2" t="n"/>
      <c r="I51" s="2" t="n"/>
      <c r="J51" s="2" t="n"/>
      <c r="K51" s="3" t="n"/>
      <c r="L51" s="3" t="n"/>
      <c r="M51" s="4" t="n"/>
      <c r="N51" s="4">
        <f>IF(N52&lt;&gt;""," -O","")</f>
        <v/>
      </c>
      <c r="O51" s="4" t="n"/>
      <c r="P51" s="4">
        <f>IF(P52&lt;&gt;""," -O","")</f>
        <v/>
      </c>
      <c r="Q51" s="4" t="n"/>
      <c r="R51" s="4">
        <f>IF(R52&lt;&gt;""," -O","")</f>
        <v/>
      </c>
      <c r="S51" s="4" t="n"/>
      <c r="T51" s="4">
        <f>IF(T52&lt;&gt;""," -O","")</f>
        <v/>
      </c>
      <c r="U51" s="4" t="n"/>
      <c r="V51" s="4">
        <f>IF(V52&lt;&gt;""," -O","")</f>
        <v/>
      </c>
      <c r="W51" s="4" t="n"/>
      <c r="X51" s="4">
        <f>IF(X52&lt;&gt;""," -O","")</f>
        <v/>
      </c>
      <c r="Y51" s="4" t="n"/>
      <c r="Z51" s="4">
        <f>IF(Z52&lt;&gt;""," -O","")</f>
        <v/>
      </c>
      <c r="AA51" s="4" t="n"/>
      <c r="AB51" s="4">
        <f>IF(AB52&lt;&gt;""," -O","")</f>
        <v/>
      </c>
      <c r="AC51" s="4" t="n"/>
      <c r="AD51" s="4">
        <f>IF(AD52&lt;&gt;""," -O","")</f>
        <v/>
      </c>
      <c r="AE51" s="4" t="n"/>
      <c r="AF51" s="4">
        <f>IF(AF52&lt;&gt;""," -O","")</f>
        <v/>
      </c>
      <c r="AG51" s="4" t="n"/>
      <c r="AH51" s="4">
        <f>IF(AH52&lt;&gt;""," -O","")</f>
        <v/>
      </c>
      <c r="AI51" s="4" t="n"/>
      <c r="AJ51" s="4">
        <f>IF(AJ52&lt;&gt;""," -O","")</f>
        <v/>
      </c>
      <c r="AK51" s="4" t="n"/>
      <c r="AL51" s="4">
        <f>IF(AL52&lt;&gt;""," -O","")</f>
        <v/>
      </c>
      <c r="AM51" s="4" t="n"/>
      <c r="AN51" s="4">
        <f>IF(AN52&lt;&gt;""," -O","")</f>
        <v/>
      </c>
      <c r="AO51" s="4" t="n"/>
      <c r="AP51" s="4">
        <f>IF(AP52&lt;&gt;""," -O","")</f>
        <v/>
      </c>
      <c r="AQ51" s="4" t="n"/>
      <c r="AR51" s="4">
        <f>IF(AR52&lt;&gt;""," -O","")</f>
        <v/>
      </c>
      <c r="AS51" s="4" t="n"/>
      <c r="AT51" s="4">
        <f>IF(AT52&lt;&gt;""," -O","")</f>
        <v/>
      </c>
      <c r="AU51" s="4" t="n"/>
      <c r="AV51" s="4">
        <f>IF(AV52&lt;&gt;""," -O","")</f>
        <v/>
      </c>
      <c r="AW51" s="4" t="n"/>
      <c r="AX51" s="4">
        <f>IF(AX52&lt;&gt;""," -O","")</f>
        <v/>
      </c>
      <c r="AY51" s="4" t="n"/>
      <c r="AZ51" s="4">
        <f>IF(AZ52&lt;&gt;""," -O","")</f>
        <v/>
      </c>
      <c r="BA51" s="4" t="n"/>
      <c r="BB51" s="4">
        <f>IF(BB52&lt;&gt;""," -O","")</f>
        <v/>
      </c>
      <c r="BC51" s="4" t="n"/>
      <c r="BD51" s="4">
        <f>IF(BD52&lt;&gt;""," -O","")</f>
        <v/>
      </c>
      <c r="BE51" s="4" t="n"/>
      <c r="BF51" s="4">
        <f>IF(BF52&lt;&gt;""," -O","")</f>
        <v/>
      </c>
      <c r="BG51" s="4" t="n"/>
      <c r="BH51" s="4">
        <f>IF(BH52&lt;&gt;""," -O","")</f>
        <v/>
      </c>
      <c r="BI51" s="4" t="n"/>
      <c r="BJ51" s="4">
        <f>IF(BJ52&lt;&gt;""," -O","")</f>
        <v/>
      </c>
      <c r="BK51" s="3" t="n"/>
      <c r="BL51" s="3" t="n"/>
      <c r="BM51" s="3" t="n"/>
      <c r="BN51" s="3" t="n"/>
      <c r="BO51" s="3" t="n"/>
      <c r="BP51" s="3" t="n"/>
      <c r="BQ51" s="2" t="n"/>
      <c r="BR51" s="2" t="n"/>
      <c r="BS51" s="2" t="n"/>
      <c r="BT51" s="2" t="n"/>
      <c r="BU51" s="2" t="n"/>
      <c r="BV51" s="2" t="n"/>
      <c r="BW51" s="2" t="n"/>
      <c r="BX51" s="2" t="n"/>
      <c r="BY51" s="2" t="n"/>
      <c r="BZ51" s="2" t="n"/>
      <c r="CA51" s="2" t="n"/>
      <c r="CB51" s="2" t="n"/>
      <c r="CC51" s="2" t="n"/>
    </row>
    <row r="52">
      <c r="A52" s="2" t="n"/>
      <c r="B52" s="2" t="n"/>
      <c r="C52" s="2" t="n"/>
      <c r="D52" s="2" t="n"/>
      <c r="E52" s="2" t="n"/>
      <c r="F52" s="2" t="n"/>
      <c r="G52" s="2" t="n"/>
      <c r="H52" s="2" t="n"/>
      <c r="I52" s="2" t="n"/>
      <c r="J52" s="2" t="n"/>
      <c r="K52" s="3" t="n"/>
      <c r="L52" s="3" t="n"/>
      <c r="M52" s="4" t="n">
        <v>1.22</v>
      </c>
      <c r="N52" s="4">
        <f>IFERROR(VLOOKUP(M52,'CRUCE OPORTUNIDADES'!$C$10:$D$31,2,FALSE),"")</f>
        <v/>
      </c>
      <c r="O52" s="4" t="n">
        <v>2.22</v>
      </c>
      <c r="P52" s="4">
        <f>IFERROR(VLOOKUP(O52,'CRUCE OPORTUNIDADES'!$C$10:$D$31,2,FALSE),"")</f>
        <v/>
      </c>
      <c r="Q52" s="4" t="n">
        <v>3.22</v>
      </c>
      <c r="R52" s="4">
        <f>IFERROR(VLOOKUP(Q52,'CRUCE OPORTUNIDADES'!$C$10:$D$31,2,FALSE),"")</f>
        <v/>
      </c>
      <c r="S52" s="4" t="n">
        <v>4.22</v>
      </c>
      <c r="T52" s="4">
        <f>IFERROR(VLOOKUP(S52,'CRUCE OPORTUNIDADES'!$C$10:$D$31,2,FALSE),"")</f>
        <v/>
      </c>
      <c r="U52" s="4" t="n">
        <v>5.22</v>
      </c>
      <c r="V52" s="4">
        <f>IFERROR(VLOOKUP(U52,'CRUCE OPORTUNIDADES'!$C$10:$D$31,2,FALSE),"")</f>
        <v/>
      </c>
      <c r="W52" s="4" t="n">
        <v>6.22</v>
      </c>
      <c r="X52" s="4">
        <f>IFERROR(VLOOKUP(W52,'CRUCE OPORTUNIDADES'!$C$10:$D$31,2,FALSE),"")</f>
        <v/>
      </c>
      <c r="Y52" s="4" t="n">
        <v>7.22</v>
      </c>
      <c r="Z52" s="4">
        <f>IFERROR(VLOOKUP(Y52,'CRUCE OPORTUNIDADES'!$C$10:$D$31,2,FALSE),"")</f>
        <v/>
      </c>
      <c r="AA52" s="4" t="n">
        <v>8.220000000000001</v>
      </c>
      <c r="AB52" s="4">
        <f>IFERROR(VLOOKUP(AA52,'CRUCE OPORTUNIDADES'!$C$10:$D$31,2,FALSE),"")</f>
        <v/>
      </c>
      <c r="AC52" s="4" t="n">
        <v>9.220000000000001</v>
      </c>
      <c r="AD52" s="4">
        <f>IFERROR(VLOOKUP(AC52,'CRUCE OPORTUNIDADES'!$C$10:$D$31,2,FALSE),"")</f>
        <v/>
      </c>
      <c r="AE52" s="4" t="n">
        <v>10.22</v>
      </c>
      <c r="AF52" s="4">
        <f>IFERROR(VLOOKUP(AE52,'CRUCE OPORTUNIDADES'!$C$10:$D$31,2,FALSE),"")</f>
        <v/>
      </c>
      <c r="AG52" s="4" t="n">
        <v>11.22</v>
      </c>
      <c r="AH52" s="4">
        <f>IFERROR(VLOOKUP(AG52,'CRUCE OPORTUNIDADES'!$C$10:$D$31,2,FALSE),"")</f>
        <v/>
      </c>
      <c r="AI52" s="4" t="n">
        <v>12.22</v>
      </c>
      <c r="AJ52" s="4">
        <f>IFERROR(VLOOKUP(AI52,'CRUCE OPORTUNIDADES'!$C$10:$D$31,2,FALSE),"")</f>
        <v/>
      </c>
      <c r="AK52" s="4" t="n">
        <v>13.22</v>
      </c>
      <c r="AL52" s="4">
        <f>IFERROR(VLOOKUP(AK52,'CRUCE OPORTUNIDADES'!$C$10:$D$31,2,FALSE),"")</f>
        <v/>
      </c>
      <c r="AM52" s="4" t="n">
        <v>14.22</v>
      </c>
      <c r="AN52" s="4">
        <f>IFERROR(VLOOKUP(AM52,'CRUCE OPORTUNIDADES'!$C$10:$D$31,2,FALSE),"")</f>
        <v/>
      </c>
      <c r="AO52" s="4" t="n">
        <v>15.22</v>
      </c>
      <c r="AP52" s="4">
        <f>IFERROR(VLOOKUP(AO52,'CRUCE OPORTUNIDADES'!$C$10:$D$31,2,FALSE),"")</f>
        <v/>
      </c>
      <c r="AQ52" s="4" t="n">
        <v>16.22</v>
      </c>
      <c r="AR52" s="4">
        <f>IFERROR(VLOOKUP(AQ52,'CRUCE OPORTUNIDADES'!$C$10:$D$31,2,FALSE),"")</f>
        <v/>
      </c>
      <c r="AS52" s="4" t="n">
        <v>17.22</v>
      </c>
      <c r="AT52" s="4">
        <f>IFERROR(VLOOKUP(AS52,'CRUCE OPORTUNIDADES'!$C$10:$D$31,2,FALSE),"")</f>
        <v/>
      </c>
      <c r="AU52" s="4" t="n">
        <v>18.22</v>
      </c>
      <c r="AV52" s="4">
        <f>IFERROR(VLOOKUP(AU52,'CRUCE OPORTUNIDADES'!$C$10:$D$31,2,FALSE),"")</f>
        <v/>
      </c>
      <c r="AW52" s="4" t="n">
        <v>19.22</v>
      </c>
      <c r="AX52" s="4">
        <f>IFERROR(VLOOKUP(AW52,'CRUCE OPORTUNIDADES'!$C$10:$D$31,2,FALSE),"")</f>
        <v/>
      </c>
      <c r="AY52" s="4" t="n">
        <v>20.22</v>
      </c>
      <c r="AZ52" s="4">
        <f>IFERROR(VLOOKUP(AY52,'CRUCE OPORTUNIDADES'!$C$10:$D$31,2,FALSE),"")</f>
        <v/>
      </c>
      <c r="BA52" s="4" t="n">
        <v>21.22</v>
      </c>
      <c r="BB52" s="4">
        <f>IFERROR(VLOOKUP(BA52,'CRUCE OPORTUNIDADES'!$C$10:$D$31,2,FALSE),"")</f>
        <v/>
      </c>
      <c r="BC52" s="4" t="n">
        <v>22.22</v>
      </c>
      <c r="BD52" s="4">
        <f>IFERROR(VLOOKUP(BC52,'CRUCE OPORTUNIDADES'!$C$10:$D$31,2,FALSE),"")</f>
        <v/>
      </c>
      <c r="BE52" s="4" t="n">
        <v>23.22</v>
      </c>
      <c r="BF52" s="4">
        <f>IFERROR(VLOOKUP(BE52,'CRUCE OPORTUNIDADES'!$C$10:$D$31,2,FALSE),"")</f>
        <v/>
      </c>
      <c r="BG52" s="4" t="n">
        <v>24.22</v>
      </c>
      <c r="BH52" s="4">
        <f>IFERROR(VLOOKUP(BG52,'CRUCE OPORTUNIDADES'!$C$10:$D$31,2,FALSE),"")</f>
        <v/>
      </c>
      <c r="BI52" s="4" t="n">
        <v>25.22</v>
      </c>
      <c r="BJ52" s="4">
        <f>IFERROR(VLOOKUP(BI52,'CRUCE OPORTUNIDADES'!$C$10:$D$31,2,FALSE),"")</f>
        <v/>
      </c>
      <c r="BK52" s="3" t="n"/>
      <c r="BL52" s="3" t="n"/>
      <c r="BM52" s="3" t="n"/>
      <c r="BN52" s="3" t="n"/>
      <c r="BO52" s="3" t="n"/>
      <c r="BP52" s="3" t="n"/>
      <c r="BQ52" s="2" t="n"/>
      <c r="BR52" s="2" t="n"/>
      <c r="BS52" s="2" t="n"/>
      <c r="BT52" s="2" t="n"/>
      <c r="BU52" s="2" t="n"/>
      <c r="BV52" s="2" t="n"/>
      <c r="BW52" s="2" t="n"/>
      <c r="BX52" s="2" t="n"/>
      <c r="BY52" s="2" t="n"/>
      <c r="BZ52" s="2" t="n"/>
      <c r="CA52" s="2" t="n"/>
      <c r="CB52" s="2" t="n"/>
      <c r="CC52" s="2" t="n"/>
    </row>
    <row r="53">
      <c r="A53" s="2" t="n"/>
      <c r="B53" s="2" t="n"/>
      <c r="C53" s="2" t="n"/>
      <c r="D53" s="2" t="n"/>
      <c r="E53" s="2" t="n"/>
      <c r="F53" s="2" t="n"/>
      <c r="G53" s="2" t="n"/>
      <c r="H53" s="2" t="n"/>
      <c r="I53" s="2" t="n"/>
      <c r="J53" s="2" t="n"/>
      <c r="K53" s="3" t="n"/>
      <c r="L53" s="3" t="n"/>
      <c r="M53" s="4" t="n"/>
      <c r="N53" s="4">
        <f>IF(N54&lt;&gt;""," -O","")</f>
        <v/>
      </c>
      <c r="O53" s="4" t="n"/>
      <c r="P53" s="4">
        <f>IF(P54&lt;&gt;""," -O","")</f>
        <v/>
      </c>
      <c r="Q53" s="4" t="n"/>
      <c r="R53" s="4">
        <f>IF(R54&lt;&gt;""," -O","")</f>
        <v/>
      </c>
      <c r="S53" s="4" t="n"/>
      <c r="T53" s="4">
        <f>IF(T54&lt;&gt;""," -O","")</f>
        <v/>
      </c>
      <c r="U53" s="4" t="n"/>
      <c r="V53" s="4">
        <f>IF(V54&lt;&gt;""," -O","")</f>
        <v/>
      </c>
      <c r="W53" s="4" t="n"/>
      <c r="X53" s="4">
        <f>IF(X54&lt;&gt;""," -O","")</f>
        <v/>
      </c>
      <c r="Y53" s="4" t="n"/>
      <c r="Z53" s="4">
        <f>IF(Z54&lt;&gt;""," -O","")</f>
        <v/>
      </c>
      <c r="AA53" s="4" t="n"/>
      <c r="AB53" s="4">
        <f>IF(AB54&lt;&gt;""," -O","")</f>
        <v/>
      </c>
      <c r="AC53" s="4" t="n"/>
      <c r="AD53" s="4">
        <f>IF(AD54&lt;&gt;""," -O","")</f>
        <v/>
      </c>
      <c r="AE53" s="4" t="n"/>
      <c r="AF53" s="4">
        <f>IF(AF54&lt;&gt;""," -O","")</f>
        <v/>
      </c>
      <c r="AG53" s="4" t="n"/>
      <c r="AH53" s="4">
        <f>IF(AH54&lt;&gt;""," -O","")</f>
        <v/>
      </c>
      <c r="AI53" s="4" t="n"/>
      <c r="AJ53" s="4">
        <f>IF(AJ54&lt;&gt;""," -O","")</f>
        <v/>
      </c>
      <c r="AK53" s="4" t="n"/>
      <c r="AL53" s="4">
        <f>IF(AL54&lt;&gt;""," -O","")</f>
        <v/>
      </c>
      <c r="AM53" s="4" t="n"/>
      <c r="AN53" s="4">
        <f>IF(AN54&lt;&gt;""," -O","")</f>
        <v/>
      </c>
      <c r="AO53" s="4" t="n"/>
      <c r="AP53" s="4">
        <f>IF(AP54&lt;&gt;""," -O","")</f>
        <v/>
      </c>
      <c r="AQ53" s="4" t="n"/>
      <c r="AR53" s="4">
        <f>IF(AR54&lt;&gt;""," -O","")</f>
        <v/>
      </c>
      <c r="AS53" s="4" t="n"/>
      <c r="AT53" s="4">
        <f>IF(AT54&lt;&gt;""," -O","")</f>
        <v/>
      </c>
      <c r="AU53" s="4" t="n"/>
      <c r="AV53" s="4">
        <f>IF(AV54&lt;&gt;""," -O","")</f>
        <v/>
      </c>
      <c r="AW53" s="4" t="n"/>
      <c r="AX53" s="4">
        <f>IF(AX54&lt;&gt;""," -O","")</f>
        <v/>
      </c>
      <c r="AY53" s="4" t="n"/>
      <c r="AZ53" s="4">
        <f>IF(AZ54&lt;&gt;""," -O","")</f>
        <v/>
      </c>
      <c r="BA53" s="4" t="n"/>
      <c r="BB53" s="4">
        <f>IF(BB54&lt;&gt;""," -O","")</f>
        <v/>
      </c>
      <c r="BC53" s="4" t="n"/>
      <c r="BD53" s="4">
        <f>IF(BD54&lt;&gt;""," -O","")</f>
        <v/>
      </c>
      <c r="BE53" s="4" t="n"/>
      <c r="BF53" s="4">
        <f>IF(BF54&lt;&gt;""," -O","")</f>
        <v/>
      </c>
      <c r="BG53" s="4" t="n"/>
      <c r="BH53" s="4">
        <f>IF(BH54&lt;&gt;""," -O","")</f>
        <v/>
      </c>
      <c r="BI53" s="4" t="n"/>
      <c r="BJ53" s="4">
        <f>IF(BJ54&lt;&gt;""," -O","")</f>
        <v/>
      </c>
      <c r="BK53" s="3" t="n"/>
      <c r="BL53" s="3" t="n"/>
      <c r="BM53" s="3" t="n"/>
      <c r="BN53" s="3" t="n"/>
      <c r="BO53" s="3" t="n"/>
      <c r="BP53" s="3" t="n"/>
      <c r="BQ53" s="2" t="n"/>
      <c r="BR53" s="2" t="n"/>
      <c r="BS53" s="2" t="n"/>
      <c r="BT53" s="2" t="n"/>
      <c r="BU53" s="2" t="n"/>
      <c r="BV53" s="2" t="n"/>
      <c r="BW53" s="2" t="n"/>
      <c r="BX53" s="2" t="n"/>
      <c r="BY53" s="2" t="n"/>
      <c r="BZ53" s="2" t="n"/>
      <c r="CA53" s="2" t="n"/>
      <c r="CB53" s="2" t="n"/>
      <c r="CC53" s="2" t="n"/>
    </row>
    <row r="54">
      <c r="A54" s="2" t="n"/>
      <c r="B54" s="2" t="n"/>
      <c r="C54" s="2" t="n"/>
      <c r="D54" s="2" t="n"/>
      <c r="E54" s="2" t="n"/>
      <c r="F54" s="2" t="n"/>
      <c r="G54" s="2" t="n"/>
      <c r="H54" s="2" t="n"/>
      <c r="I54" s="2" t="n"/>
      <c r="J54" s="2" t="n"/>
      <c r="K54" s="3" t="n"/>
      <c r="L54" s="3" t="n"/>
      <c r="M54" s="4" t="n">
        <v>1.23</v>
      </c>
      <c r="N54" s="4">
        <f>IFERROR(VLOOKUP(M54,'CRUCE OPORTUNIDADES'!$C$10:$D$31,2,FALSE),"")</f>
        <v/>
      </c>
      <c r="O54" s="4" t="n">
        <v>2.23</v>
      </c>
      <c r="P54" s="4">
        <f>IFERROR(VLOOKUP(O54,'CRUCE OPORTUNIDADES'!$C$10:$D$31,2,FALSE),"")</f>
        <v/>
      </c>
      <c r="Q54" s="4" t="n">
        <v>3.23</v>
      </c>
      <c r="R54" s="4">
        <f>IFERROR(VLOOKUP(Q54,'CRUCE OPORTUNIDADES'!$C$10:$D$31,2,FALSE),"")</f>
        <v/>
      </c>
      <c r="S54" s="4" t="n">
        <v>4.23</v>
      </c>
      <c r="T54" s="4">
        <f>IFERROR(VLOOKUP(S54,'CRUCE OPORTUNIDADES'!$C$10:$D$31,2,FALSE),"")</f>
        <v/>
      </c>
      <c r="U54" s="4" t="n">
        <v>5.23</v>
      </c>
      <c r="V54" s="4">
        <f>IFERROR(VLOOKUP(U54,'CRUCE OPORTUNIDADES'!$C$10:$D$31,2,FALSE),"")</f>
        <v/>
      </c>
      <c r="W54" s="4" t="n">
        <v>6.23</v>
      </c>
      <c r="X54" s="4">
        <f>IFERROR(VLOOKUP(W54,'CRUCE OPORTUNIDADES'!$C$10:$D$31,2,FALSE),"")</f>
        <v/>
      </c>
      <c r="Y54" s="4" t="n">
        <v>7.23</v>
      </c>
      <c r="Z54" s="4">
        <f>IFERROR(VLOOKUP(Y54,'CRUCE OPORTUNIDADES'!$C$10:$D$31,2,FALSE),"")</f>
        <v/>
      </c>
      <c r="AA54" s="4" t="n">
        <v>8.23</v>
      </c>
      <c r="AB54" s="4">
        <f>IFERROR(VLOOKUP(AA54,'CRUCE OPORTUNIDADES'!$C$10:$D$31,2,FALSE),"")</f>
        <v/>
      </c>
      <c r="AC54" s="4" t="n">
        <v>9.23</v>
      </c>
      <c r="AD54" s="4">
        <f>IFERROR(VLOOKUP(AC54,'CRUCE OPORTUNIDADES'!$C$10:$D$31,2,FALSE),"")</f>
        <v/>
      </c>
      <c r="AE54" s="4" t="n">
        <v>10.23</v>
      </c>
      <c r="AF54" s="4">
        <f>IFERROR(VLOOKUP(AE54,'CRUCE OPORTUNIDADES'!$C$10:$D$31,2,FALSE),"")</f>
        <v/>
      </c>
      <c r="AG54" s="4" t="n">
        <v>11.23</v>
      </c>
      <c r="AH54" s="4">
        <f>IFERROR(VLOOKUP(AG54,'CRUCE OPORTUNIDADES'!$C$10:$D$31,2,FALSE),"")</f>
        <v/>
      </c>
      <c r="AI54" s="4" t="n">
        <v>12.23</v>
      </c>
      <c r="AJ54" s="4">
        <f>IFERROR(VLOOKUP(AI54,'CRUCE OPORTUNIDADES'!$C$10:$D$31,2,FALSE),"")</f>
        <v/>
      </c>
      <c r="AK54" s="4" t="n">
        <v>13.23</v>
      </c>
      <c r="AL54" s="4">
        <f>IFERROR(VLOOKUP(AK54,'CRUCE OPORTUNIDADES'!$C$10:$D$31,2,FALSE),"")</f>
        <v/>
      </c>
      <c r="AM54" s="4" t="n">
        <v>14.23</v>
      </c>
      <c r="AN54" s="4">
        <f>IFERROR(VLOOKUP(AM54,'CRUCE OPORTUNIDADES'!$C$10:$D$31,2,FALSE),"")</f>
        <v/>
      </c>
      <c r="AO54" s="4" t="n">
        <v>15.23</v>
      </c>
      <c r="AP54" s="4">
        <f>IFERROR(VLOOKUP(AO54,'CRUCE OPORTUNIDADES'!$C$10:$D$31,2,FALSE),"")</f>
        <v/>
      </c>
      <c r="AQ54" s="4" t="n">
        <v>16.23</v>
      </c>
      <c r="AR54" s="4">
        <f>IFERROR(VLOOKUP(AQ54,'CRUCE OPORTUNIDADES'!$C$10:$D$31,2,FALSE),"")</f>
        <v/>
      </c>
      <c r="AS54" s="4" t="n">
        <v>17.23</v>
      </c>
      <c r="AT54" s="4">
        <f>IFERROR(VLOOKUP(AS54,'CRUCE OPORTUNIDADES'!$C$10:$D$31,2,FALSE),"")</f>
        <v/>
      </c>
      <c r="AU54" s="4" t="n">
        <v>18.23</v>
      </c>
      <c r="AV54" s="4">
        <f>IFERROR(VLOOKUP(AU54,'CRUCE OPORTUNIDADES'!$C$10:$D$31,2,FALSE),"")</f>
        <v/>
      </c>
      <c r="AW54" s="4" t="n">
        <v>19.23</v>
      </c>
      <c r="AX54" s="4">
        <f>IFERROR(VLOOKUP(AW54,'CRUCE OPORTUNIDADES'!$C$10:$D$31,2,FALSE),"")</f>
        <v/>
      </c>
      <c r="AY54" s="4" t="n">
        <v>20.23</v>
      </c>
      <c r="AZ54" s="4">
        <f>IFERROR(VLOOKUP(AY54,'CRUCE OPORTUNIDADES'!$C$10:$D$31,2,FALSE),"")</f>
        <v/>
      </c>
      <c r="BA54" s="4" t="n">
        <v>21.23</v>
      </c>
      <c r="BB54" s="4">
        <f>IFERROR(VLOOKUP(BA54,'CRUCE OPORTUNIDADES'!$C$10:$D$31,2,FALSE),"")</f>
        <v/>
      </c>
      <c r="BC54" s="4" t="n">
        <v>22.23</v>
      </c>
      <c r="BD54" s="4">
        <f>IFERROR(VLOOKUP(BC54,'CRUCE OPORTUNIDADES'!$C$10:$D$31,2,FALSE),"")</f>
        <v/>
      </c>
      <c r="BE54" s="4" t="n">
        <v>23.23</v>
      </c>
      <c r="BF54" s="4">
        <f>IFERROR(VLOOKUP(BE54,'CRUCE OPORTUNIDADES'!$C$10:$D$31,2,FALSE),"")</f>
        <v/>
      </c>
      <c r="BG54" s="4" t="n">
        <v>24.23</v>
      </c>
      <c r="BH54" s="4">
        <f>IFERROR(VLOOKUP(BG54,'CRUCE OPORTUNIDADES'!$C$10:$D$31,2,FALSE),"")</f>
        <v/>
      </c>
      <c r="BI54" s="4" t="n">
        <v>25.23</v>
      </c>
      <c r="BJ54" s="4">
        <f>IFERROR(VLOOKUP(BI54,'CRUCE OPORTUNIDADES'!$C$10:$D$31,2,FALSE),"")</f>
        <v/>
      </c>
      <c r="BK54" s="3" t="n"/>
      <c r="BL54" s="3" t="n"/>
      <c r="BM54" s="3" t="n"/>
      <c r="BN54" s="3" t="n"/>
      <c r="BO54" s="3" t="n"/>
      <c r="BP54" s="3" t="n"/>
      <c r="BQ54" s="2" t="n"/>
      <c r="BR54" s="2" t="n"/>
      <c r="BS54" s="2" t="n"/>
      <c r="BT54" s="2" t="n"/>
      <c r="BU54" s="2" t="n"/>
      <c r="BV54" s="2" t="n"/>
      <c r="BW54" s="2" t="n"/>
      <c r="BX54" s="2" t="n"/>
      <c r="BY54" s="2" t="n"/>
      <c r="BZ54" s="2" t="n"/>
      <c r="CA54" s="2" t="n"/>
      <c r="CB54" s="2" t="n"/>
      <c r="CC54" s="2" t="n"/>
    </row>
    <row r="55">
      <c r="A55" s="2" t="n"/>
      <c r="B55" s="2" t="n"/>
      <c r="C55" s="2" t="n"/>
      <c r="D55" s="2" t="n"/>
      <c r="E55" s="2" t="n"/>
      <c r="F55" s="2" t="n"/>
      <c r="G55" s="2" t="n"/>
      <c r="H55" s="2" t="n"/>
      <c r="I55" s="2" t="n"/>
      <c r="J55" s="2" t="n"/>
      <c r="K55" s="3" t="n"/>
      <c r="L55" s="3" t="n"/>
      <c r="M55" s="4" t="n"/>
      <c r="N55" s="4">
        <f>IF(N56&lt;&gt;""," -O","")</f>
        <v/>
      </c>
      <c r="O55" s="4" t="n"/>
      <c r="P55" s="4">
        <f>IF(P56&lt;&gt;""," -O","")</f>
        <v/>
      </c>
      <c r="Q55" s="4" t="n"/>
      <c r="R55" s="4">
        <f>IF(R56&lt;&gt;""," -O","")</f>
        <v/>
      </c>
      <c r="S55" s="4" t="n"/>
      <c r="T55" s="4">
        <f>IF(T56&lt;&gt;""," -O","")</f>
        <v/>
      </c>
      <c r="U55" s="4" t="n"/>
      <c r="V55" s="4">
        <f>IF(V56&lt;&gt;""," -O","")</f>
        <v/>
      </c>
      <c r="W55" s="4" t="n"/>
      <c r="X55" s="4">
        <f>IF(X56&lt;&gt;""," -O","")</f>
        <v/>
      </c>
      <c r="Y55" s="4" t="n"/>
      <c r="Z55" s="4">
        <f>IF(Z56&lt;&gt;""," -O","")</f>
        <v/>
      </c>
      <c r="AA55" s="4" t="n"/>
      <c r="AB55" s="4">
        <f>IF(AB56&lt;&gt;""," -O","")</f>
        <v/>
      </c>
      <c r="AC55" s="4" t="n"/>
      <c r="AD55" s="4">
        <f>IF(AD56&lt;&gt;""," -O","")</f>
        <v/>
      </c>
      <c r="AE55" s="4" t="n"/>
      <c r="AF55" s="4">
        <f>IF(AF56&lt;&gt;""," -O","")</f>
        <v/>
      </c>
      <c r="AG55" s="4" t="n"/>
      <c r="AH55" s="4">
        <f>IF(AH56&lt;&gt;""," -O","")</f>
        <v/>
      </c>
      <c r="AI55" s="4" t="n"/>
      <c r="AJ55" s="4">
        <f>IF(AJ56&lt;&gt;""," -O","")</f>
        <v/>
      </c>
      <c r="AK55" s="4" t="n"/>
      <c r="AL55" s="4">
        <f>IF(AL56&lt;&gt;""," -O","")</f>
        <v/>
      </c>
      <c r="AM55" s="4" t="n"/>
      <c r="AN55" s="4">
        <f>IF(AN56&lt;&gt;""," -O","")</f>
        <v/>
      </c>
      <c r="AO55" s="4" t="n"/>
      <c r="AP55" s="4">
        <f>IF(AP56&lt;&gt;""," -O","")</f>
        <v/>
      </c>
      <c r="AQ55" s="4" t="n"/>
      <c r="AR55" s="4">
        <f>IF(AR56&lt;&gt;""," -O","")</f>
        <v/>
      </c>
      <c r="AS55" s="4" t="n"/>
      <c r="AT55" s="4">
        <f>IF(AT56&lt;&gt;""," -O","")</f>
        <v/>
      </c>
      <c r="AU55" s="4" t="n"/>
      <c r="AV55" s="4">
        <f>IF(AV56&lt;&gt;""," -O","")</f>
        <v/>
      </c>
      <c r="AW55" s="4" t="n"/>
      <c r="AX55" s="4">
        <f>IF(AX56&lt;&gt;""," -O","")</f>
        <v/>
      </c>
      <c r="AY55" s="4" t="n"/>
      <c r="AZ55" s="4">
        <f>IF(AZ56&lt;&gt;""," -O","")</f>
        <v/>
      </c>
      <c r="BA55" s="4" t="n"/>
      <c r="BB55" s="4">
        <f>IF(BB56&lt;&gt;""," -O","")</f>
        <v/>
      </c>
      <c r="BC55" s="4" t="n"/>
      <c r="BD55" s="4">
        <f>IF(BD56&lt;&gt;""," -O","")</f>
        <v/>
      </c>
      <c r="BE55" s="4" t="n"/>
      <c r="BF55" s="4">
        <f>IF(BF56&lt;&gt;""," -O","")</f>
        <v/>
      </c>
      <c r="BG55" s="4" t="n"/>
      <c r="BH55" s="4">
        <f>IF(BH56&lt;&gt;""," -O","")</f>
        <v/>
      </c>
      <c r="BI55" s="4" t="n"/>
      <c r="BJ55" s="4">
        <f>IF(BJ56&lt;&gt;""," -O","")</f>
        <v/>
      </c>
      <c r="BK55" s="3" t="n"/>
      <c r="BL55" s="3" t="n"/>
      <c r="BM55" s="3" t="n"/>
      <c r="BN55" s="3" t="n"/>
      <c r="BO55" s="3" t="n"/>
      <c r="BP55" s="3" t="n"/>
      <c r="BQ55" s="2" t="n"/>
      <c r="BR55" s="2" t="n"/>
      <c r="BS55" s="2" t="n"/>
      <c r="BT55" s="2" t="n"/>
      <c r="BU55" s="2" t="n"/>
      <c r="BV55" s="2" t="n"/>
      <c r="BW55" s="2" t="n"/>
      <c r="BX55" s="2" t="n"/>
      <c r="BY55" s="2" t="n"/>
      <c r="BZ55" s="2" t="n"/>
      <c r="CA55" s="2" t="n"/>
      <c r="CB55" s="2" t="n"/>
      <c r="CC55" s="2" t="n"/>
    </row>
    <row r="56">
      <c r="A56" s="2" t="n"/>
      <c r="B56" s="2" t="n"/>
      <c r="C56" s="2" t="n"/>
      <c r="D56" s="2" t="n"/>
      <c r="E56" s="2" t="n"/>
      <c r="F56" s="2" t="n"/>
      <c r="G56" s="2" t="n"/>
      <c r="H56" s="2" t="n"/>
      <c r="I56" s="2" t="n"/>
      <c r="J56" s="2" t="n"/>
      <c r="K56" s="3" t="n"/>
      <c r="L56" s="3" t="n"/>
      <c r="M56" s="4" t="n">
        <v>1.24</v>
      </c>
      <c r="N56" s="4">
        <f>IFERROR(VLOOKUP(M56,'CRUCE OPORTUNIDADES'!$C$10:$D$31,2,FALSE),"")</f>
        <v/>
      </c>
      <c r="O56" s="4" t="n">
        <v>2.24</v>
      </c>
      <c r="P56" s="4">
        <f>IFERROR(VLOOKUP(O56,'CRUCE OPORTUNIDADES'!$C$10:$D$31,2,FALSE),"")</f>
        <v/>
      </c>
      <c r="Q56" s="4" t="n">
        <v>3.24</v>
      </c>
      <c r="R56" s="4">
        <f>IFERROR(VLOOKUP(Q56,'CRUCE OPORTUNIDADES'!$C$10:$D$31,2,FALSE),"")</f>
        <v/>
      </c>
      <c r="S56" s="4" t="n">
        <v>4.24</v>
      </c>
      <c r="T56" s="4">
        <f>IFERROR(VLOOKUP(S56,'CRUCE OPORTUNIDADES'!$C$10:$D$31,2,FALSE),"")</f>
        <v/>
      </c>
      <c r="U56" s="4" t="n">
        <v>5.24</v>
      </c>
      <c r="V56" s="4">
        <f>IFERROR(VLOOKUP(U56,'CRUCE OPORTUNIDADES'!$C$10:$D$31,2,FALSE),"")</f>
        <v/>
      </c>
      <c r="W56" s="4" t="n">
        <v>6.24</v>
      </c>
      <c r="X56" s="4">
        <f>IFERROR(VLOOKUP(W56,'CRUCE OPORTUNIDADES'!$C$10:$D$31,2,FALSE),"")</f>
        <v/>
      </c>
      <c r="Y56" s="4" t="n">
        <v>7.24</v>
      </c>
      <c r="Z56" s="4">
        <f>IFERROR(VLOOKUP(Y56,'CRUCE OPORTUNIDADES'!$C$10:$D$31,2,FALSE),"")</f>
        <v/>
      </c>
      <c r="AA56" s="4" t="n">
        <v>8.24</v>
      </c>
      <c r="AB56" s="4">
        <f>IFERROR(VLOOKUP(AA56,'CRUCE OPORTUNIDADES'!$C$10:$D$31,2,FALSE),"")</f>
        <v/>
      </c>
      <c r="AC56" s="4" t="n">
        <v>9.24</v>
      </c>
      <c r="AD56" s="4">
        <f>IFERROR(VLOOKUP(AC56,'CRUCE OPORTUNIDADES'!$C$10:$D$31,2,FALSE),"")</f>
        <v/>
      </c>
      <c r="AE56" s="4" t="n">
        <v>10.24</v>
      </c>
      <c r="AF56" s="4">
        <f>IFERROR(VLOOKUP(AE56,'CRUCE OPORTUNIDADES'!$C$10:$D$31,2,FALSE),"")</f>
        <v/>
      </c>
      <c r="AG56" s="4" t="n">
        <v>11.24</v>
      </c>
      <c r="AH56" s="4">
        <f>IFERROR(VLOOKUP(AG56,'CRUCE OPORTUNIDADES'!$C$10:$D$31,2,FALSE),"")</f>
        <v/>
      </c>
      <c r="AI56" s="4" t="n">
        <v>12.24</v>
      </c>
      <c r="AJ56" s="4">
        <f>IFERROR(VLOOKUP(AI56,'CRUCE OPORTUNIDADES'!$C$10:$D$31,2,FALSE),"")</f>
        <v/>
      </c>
      <c r="AK56" s="4" t="n">
        <v>13.24</v>
      </c>
      <c r="AL56" s="4">
        <f>IFERROR(VLOOKUP(AK56,'CRUCE OPORTUNIDADES'!$C$10:$D$31,2,FALSE),"")</f>
        <v/>
      </c>
      <c r="AM56" s="4" t="n">
        <v>14.24</v>
      </c>
      <c r="AN56" s="4">
        <f>IFERROR(VLOOKUP(AM56,'CRUCE OPORTUNIDADES'!$C$10:$D$31,2,FALSE),"")</f>
        <v/>
      </c>
      <c r="AO56" s="4" t="n">
        <v>15.24</v>
      </c>
      <c r="AP56" s="4">
        <f>IFERROR(VLOOKUP(AO56,'CRUCE OPORTUNIDADES'!$C$10:$D$31,2,FALSE),"")</f>
        <v/>
      </c>
      <c r="AQ56" s="4" t="n">
        <v>16.24</v>
      </c>
      <c r="AR56" s="4">
        <f>IFERROR(VLOOKUP(AQ56,'CRUCE OPORTUNIDADES'!$C$10:$D$31,2,FALSE),"")</f>
        <v/>
      </c>
      <c r="AS56" s="4" t="n">
        <v>17.24</v>
      </c>
      <c r="AT56" s="4">
        <f>IFERROR(VLOOKUP(AS56,'CRUCE OPORTUNIDADES'!$C$10:$D$31,2,FALSE),"")</f>
        <v/>
      </c>
      <c r="AU56" s="4" t="n">
        <v>18.24</v>
      </c>
      <c r="AV56" s="4">
        <f>IFERROR(VLOOKUP(AU56,'CRUCE OPORTUNIDADES'!$C$10:$D$31,2,FALSE),"")</f>
        <v/>
      </c>
      <c r="AW56" s="4" t="n">
        <v>19.24</v>
      </c>
      <c r="AX56" s="4">
        <f>IFERROR(VLOOKUP(AW56,'CRUCE OPORTUNIDADES'!$C$10:$D$31,2,FALSE),"")</f>
        <v/>
      </c>
      <c r="AY56" s="4" t="n">
        <v>20.24</v>
      </c>
      <c r="AZ56" s="4">
        <f>IFERROR(VLOOKUP(AY56,'CRUCE OPORTUNIDADES'!$C$10:$D$31,2,FALSE),"")</f>
        <v/>
      </c>
      <c r="BA56" s="4" t="n">
        <v>21.24</v>
      </c>
      <c r="BB56" s="4">
        <f>IFERROR(VLOOKUP(BA56,'CRUCE OPORTUNIDADES'!$C$10:$D$31,2,FALSE),"")</f>
        <v/>
      </c>
      <c r="BC56" s="4" t="n">
        <v>22.24</v>
      </c>
      <c r="BD56" s="4">
        <f>IFERROR(VLOOKUP(BC56,'CRUCE OPORTUNIDADES'!$C$10:$D$31,2,FALSE),"")</f>
        <v/>
      </c>
      <c r="BE56" s="4" t="n">
        <v>23.24</v>
      </c>
      <c r="BF56" s="4">
        <f>IFERROR(VLOOKUP(BE56,'CRUCE OPORTUNIDADES'!$C$10:$D$31,2,FALSE),"")</f>
        <v/>
      </c>
      <c r="BG56" s="4" t="n">
        <v>24.24</v>
      </c>
      <c r="BH56" s="4">
        <f>IFERROR(VLOOKUP(BG56,'CRUCE OPORTUNIDADES'!$C$10:$D$31,2,FALSE),"")</f>
        <v/>
      </c>
      <c r="BI56" s="4" t="n">
        <v>25.24</v>
      </c>
      <c r="BJ56" s="4">
        <f>IFERROR(VLOOKUP(BI56,'CRUCE OPORTUNIDADES'!$C$10:$D$31,2,FALSE),"")</f>
        <v/>
      </c>
      <c r="BK56" s="3" t="n"/>
      <c r="BL56" s="3" t="n"/>
      <c r="BM56" s="3" t="n"/>
      <c r="BN56" s="3" t="n"/>
      <c r="BO56" s="3" t="n"/>
      <c r="BP56" s="3" t="n"/>
      <c r="BQ56" s="2" t="n"/>
      <c r="BR56" s="2" t="n"/>
      <c r="BS56" s="2" t="n"/>
      <c r="BT56" s="2" t="n"/>
      <c r="BU56" s="2" t="n"/>
      <c r="BV56" s="2" t="n"/>
      <c r="BW56" s="2" t="n"/>
      <c r="BX56" s="2" t="n"/>
      <c r="BY56" s="2" t="n"/>
      <c r="BZ56" s="2" t="n"/>
      <c r="CA56" s="2" t="n"/>
      <c r="CB56" s="2" t="n"/>
      <c r="CC56" s="2" t="n"/>
    </row>
    <row r="57">
      <c r="A57" s="2" t="n"/>
      <c r="B57" s="2" t="n"/>
      <c r="C57" s="2" t="n"/>
      <c r="D57" s="2" t="n"/>
      <c r="E57" s="2" t="n"/>
      <c r="F57" s="2" t="n"/>
      <c r="G57" s="2" t="n"/>
      <c r="H57" s="2" t="n"/>
      <c r="I57" s="2" t="n"/>
      <c r="J57" s="2" t="n"/>
      <c r="K57" s="3" t="n"/>
      <c r="L57" s="3" t="n"/>
      <c r="M57" s="4" t="n"/>
      <c r="N57" s="4">
        <f>IF(N58&lt;&gt;""," -O","")</f>
        <v/>
      </c>
      <c r="O57" s="4" t="n"/>
      <c r="P57" s="4">
        <f>IF(P58&lt;&gt;""," -O","")</f>
        <v/>
      </c>
      <c r="Q57" s="4" t="n"/>
      <c r="R57" s="4">
        <f>IF(R58&lt;&gt;""," -O","")</f>
        <v/>
      </c>
      <c r="S57" s="4" t="n"/>
      <c r="T57" s="4">
        <f>IF(T58&lt;&gt;""," -O","")</f>
        <v/>
      </c>
      <c r="U57" s="4" t="n"/>
      <c r="V57" s="4">
        <f>IF(V58&lt;&gt;""," -O","")</f>
        <v/>
      </c>
      <c r="W57" s="4" t="n"/>
      <c r="X57" s="4">
        <f>IF(X58&lt;&gt;""," -O","")</f>
        <v/>
      </c>
      <c r="Y57" s="4" t="n"/>
      <c r="Z57" s="4">
        <f>IF(Z58&lt;&gt;""," -O","")</f>
        <v/>
      </c>
      <c r="AA57" s="4" t="n"/>
      <c r="AB57" s="4">
        <f>IF(AB58&lt;&gt;""," -O","")</f>
        <v/>
      </c>
      <c r="AC57" s="4" t="n"/>
      <c r="AD57" s="4">
        <f>IF(AD58&lt;&gt;""," -O","")</f>
        <v/>
      </c>
      <c r="AE57" s="4" t="n"/>
      <c r="AF57" s="4">
        <f>IF(AF58&lt;&gt;""," -O","")</f>
        <v/>
      </c>
      <c r="AG57" s="4" t="n"/>
      <c r="AH57" s="4">
        <f>IF(AH58&lt;&gt;""," -O","")</f>
        <v/>
      </c>
      <c r="AI57" s="4" t="n"/>
      <c r="AJ57" s="4">
        <f>IF(AJ58&lt;&gt;""," -O","")</f>
        <v/>
      </c>
      <c r="AK57" s="4" t="n"/>
      <c r="AL57" s="4">
        <f>IF(AL58&lt;&gt;""," -O","")</f>
        <v/>
      </c>
      <c r="AM57" s="4" t="n"/>
      <c r="AN57" s="4">
        <f>IF(AN58&lt;&gt;""," -O","")</f>
        <v/>
      </c>
      <c r="AO57" s="4" t="n"/>
      <c r="AP57" s="4">
        <f>IF(AP58&lt;&gt;""," -O","")</f>
        <v/>
      </c>
      <c r="AQ57" s="4" t="n"/>
      <c r="AR57" s="4">
        <f>IF(AR58&lt;&gt;""," -O","")</f>
        <v/>
      </c>
      <c r="AS57" s="4" t="n"/>
      <c r="AT57" s="4">
        <f>IF(AT58&lt;&gt;""," -O","")</f>
        <v/>
      </c>
      <c r="AU57" s="4" t="n"/>
      <c r="AV57" s="4">
        <f>IF(AV58&lt;&gt;""," -O","")</f>
        <v/>
      </c>
      <c r="AW57" s="4" t="n"/>
      <c r="AX57" s="4">
        <f>IF(AX58&lt;&gt;""," -O","")</f>
        <v/>
      </c>
      <c r="AY57" s="4" t="n"/>
      <c r="AZ57" s="4">
        <f>IF(AZ58&lt;&gt;""," -O","")</f>
        <v/>
      </c>
      <c r="BA57" s="4" t="n"/>
      <c r="BB57" s="4">
        <f>IF(BB58&lt;&gt;""," -O","")</f>
        <v/>
      </c>
      <c r="BC57" s="4" t="n"/>
      <c r="BD57" s="4">
        <f>IF(BD58&lt;&gt;""," -O","")</f>
        <v/>
      </c>
      <c r="BE57" s="4" t="n"/>
      <c r="BF57" s="4">
        <f>IF(BF58&lt;&gt;""," -O","")</f>
        <v/>
      </c>
      <c r="BG57" s="4" t="n"/>
      <c r="BH57" s="4">
        <f>IF(BH58&lt;&gt;""," -O","")</f>
        <v/>
      </c>
      <c r="BI57" s="4" t="n"/>
      <c r="BJ57" s="4">
        <f>IF(BJ58&lt;&gt;""," -O","")</f>
        <v/>
      </c>
      <c r="BK57" s="3" t="n"/>
      <c r="BL57" s="3" t="n"/>
      <c r="BM57" s="3" t="n"/>
      <c r="BN57" s="3" t="n"/>
      <c r="BO57" s="3" t="n"/>
      <c r="BP57" s="3" t="n"/>
      <c r="BQ57" s="2" t="n"/>
      <c r="BR57" s="2" t="n"/>
      <c r="BS57" s="2" t="n"/>
      <c r="BT57" s="2" t="n"/>
      <c r="BU57" s="2" t="n"/>
      <c r="BV57" s="2" t="n"/>
      <c r="BW57" s="2" t="n"/>
      <c r="BX57" s="2" t="n"/>
      <c r="BY57" s="2" t="n"/>
      <c r="BZ57" s="2" t="n"/>
      <c r="CA57" s="2" t="n"/>
      <c r="CB57" s="2" t="n"/>
      <c r="CC57" s="2" t="n"/>
    </row>
    <row r="58">
      <c r="A58" s="2" t="n"/>
      <c r="B58" s="2" t="n"/>
      <c r="C58" s="2" t="n"/>
      <c r="D58" s="2" t="n"/>
      <c r="E58" s="2" t="n"/>
      <c r="F58" s="2" t="n"/>
      <c r="G58" s="2" t="n"/>
      <c r="H58" s="2" t="n"/>
      <c r="I58" s="2" t="n"/>
      <c r="J58" s="2" t="n"/>
      <c r="K58" s="3" t="n"/>
      <c r="L58" s="3" t="n"/>
      <c r="M58" s="4" t="n">
        <v>1.25</v>
      </c>
      <c r="N58" s="4">
        <f>IFERROR(VLOOKUP(M58,'CRUCE OPORTUNIDADES'!$C$10:$D$31,2,FALSE),"")</f>
        <v/>
      </c>
      <c r="O58" s="4" t="n">
        <v>2.25</v>
      </c>
      <c r="P58" s="4">
        <f>IFERROR(VLOOKUP(O58,'CRUCE OPORTUNIDADES'!$C$10:$D$31,2,FALSE),"")</f>
        <v/>
      </c>
      <c r="Q58" s="4" t="n">
        <v>3.25</v>
      </c>
      <c r="R58" s="4">
        <f>IFERROR(VLOOKUP(Q58,'CRUCE OPORTUNIDADES'!$C$10:$D$31,2,FALSE),"")</f>
        <v/>
      </c>
      <c r="S58" s="4" t="n">
        <v>4.25</v>
      </c>
      <c r="T58" s="4">
        <f>IFERROR(VLOOKUP(S58,'CRUCE OPORTUNIDADES'!$C$10:$D$31,2,FALSE),"")</f>
        <v/>
      </c>
      <c r="U58" s="4" t="n">
        <v>5.25</v>
      </c>
      <c r="V58" s="4">
        <f>IFERROR(VLOOKUP(U58,'CRUCE OPORTUNIDADES'!$C$10:$D$31,2,FALSE),"")</f>
        <v/>
      </c>
      <c r="W58" s="4" t="n">
        <v>6.25</v>
      </c>
      <c r="X58" s="4">
        <f>IFERROR(VLOOKUP(W58,'CRUCE OPORTUNIDADES'!$C$10:$D$31,2,FALSE),"")</f>
        <v/>
      </c>
      <c r="Y58" s="4" t="n">
        <v>7.25</v>
      </c>
      <c r="Z58" s="4">
        <f>IFERROR(VLOOKUP(Y58,'CRUCE OPORTUNIDADES'!$C$10:$D$31,2,FALSE),"")</f>
        <v/>
      </c>
      <c r="AA58" s="4" t="n">
        <v>8.25</v>
      </c>
      <c r="AB58" s="4">
        <f>IFERROR(VLOOKUP(AA58,'CRUCE OPORTUNIDADES'!$C$10:$D$31,2,FALSE),"")</f>
        <v/>
      </c>
      <c r="AC58" s="4" t="n">
        <v>9.25</v>
      </c>
      <c r="AD58" s="4">
        <f>IFERROR(VLOOKUP(AC58,'CRUCE OPORTUNIDADES'!$C$10:$D$31,2,FALSE),"")</f>
        <v/>
      </c>
      <c r="AE58" s="4" t="n">
        <v>10.25</v>
      </c>
      <c r="AF58" s="4">
        <f>IFERROR(VLOOKUP(AE58,'CRUCE OPORTUNIDADES'!$C$10:$D$31,2,FALSE),"")</f>
        <v/>
      </c>
      <c r="AG58" s="4" t="n">
        <v>11.25</v>
      </c>
      <c r="AH58" s="4">
        <f>IFERROR(VLOOKUP(AG58,'CRUCE OPORTUNIDADES'!$C$10:$D$31,2,FALSE),"")</f>
        <v/>
      </c>
      <c r="AI58" s="4" t="n">
        <v>12.25</v>
      </c>
      <c r="AJ58" s="4">
        <f>IFERROR(VLOOKUP(AI58,'CRUCE OPORTUNIDADES'!$C$10:$D$31,2,FALSE),"")</f>
        <v/>
      </c>
      <c r="AK58" s="4" t="n">
        <v>13.25</v>
      </c>
      <c r="AL58" s="4">
        <f>IFERROR(VLOOKUP(AK58,'CRUCE OPORTUNIDADES'!$C$10:$D$31,2,FALSE),"")</f>
        <v/>
      </c>
      <c r="AM58" s="4" t="n">
        <v>14.25</v>
      </c>
      <c r="AN58" s="4">
        <f>IFERROR(VLOOKUP(AM58,'CRUCE OPORTUNIDADES'!$C$10:$D$31,2,FALSE),"")</f>
        <v/>
      </c>
      <c r="AO58" s="4" t="n">
        <v>15.25</v>
      </c>
      <c r="AP58" s="4">
        <f>IFERROR(VLOOKUP(AO58,'CRUCE OPORTUNIDADES'!$C$10:$D$31,2,FALSE),"")</f>
        <v/>
      </c>
      <c r="AQ58" s="4" t="n">
        <v>16.25</v>
      </c>
      <c r="AR58" s="4">
        <f>IFERROR(VLOOKUP(AQ58,'CRUCE OPORTUNIDADES'!$C$10:$D$31,2,FALSE),"")</f>
        <v/>
      </c>
      <c r="AS58" s="4" t="n">
        <v>17.25</v>
      </c>
      <c r="AT58" s="4">
        <f>IFERROR(VLOOKUP(AS58,'CRUCE OPORTUNIDADES'!$C$10:$D$31,2,FALSE),"")</f>
        <v/>
      </c>
      <c r="AU58" s="4" t="n">
        <v>18.25</v>
      </c>
      <c r="AV58" s="4">
        <f>IFERROR(VLOOKUP(AU58,'CRUCE OPORTUNIDADES'!$C$10:$D$31,2,FALSE),"")</f>
        <v/>
      </c>
      <c r="AW58" s="4" t="n">
        <v>19.25</v>
      </c>
      <c r="AX58" s="4">
        <f>IFERROR(VLOOKUP(AW58,'CRUCE OPORTUNIDADES'!$C$10:$D$31,2,FALSE),"")</f>
        <v/>
      </c>
      <c r="AY58" s="4" t="n">
        <v>20.25</v>
      </c>
      <c r="AZ58" s="4">
        <f>IFERROR(VLOOKUP(AY58,'CRUCE OPORTUNIDADES'!$C$10:$D$31,2,FALSE),"")</f>
        <v/>
      </c>
      <c r="BA58" s="4" t="n">
        <v>21.25</v>
      </c>
      <c r="BB58" s="4">
        <f>IFERROR(VLOOKUP(BA58,'CRUCE OPORTUNIDADES'!$C$10:$D$31,2,FALSE),"")</f>
        <v/>
      </c>
      <c r="BC58" s="4" t="n">
        <v>22.25</v>
      </c>
      <c r="BD58" s="4">
        <f>IFERROR(VLOOKUP(BC58,'CRUCE OPORTUNIDADES'!$C$10:$D$31,2,FALSE),"")</f>
        <v/>
      </c>
      <c r="BE58" s="4" t="n">
        <v>23.25</v>
      </c>
      <c r="BF58" s="4">
        <f>IFERROR(VLOOKUP(BE58,'CRUCE OPORTUNIDADES'!$C$10:$D$31,2,FALSE),"")</f>
        <v/>
      </c>
      <c r="BG58" s="4" t="n">
        <v>24.25</v>
      </c>
      <c r="BH58" s="4">
        <f>IFERROR(VLOOKUP(BG58,'CRUCE OPORTUNIDADES'!$C$10:$D$31,2,FALSE),"")</f>
        <v/>
      </c>
      <c r="BI58" s="4" t="n">
        <v>25.25</v>
      </c>
      <c r="BJ58" s="4">
        <f>IFERROR(VLOOKUP(BI58,'CRUCE OPORTUNIDADES'!$C$10:$D$31,2,FALSE),"")</f>
        <v/>
      </c>
      <c r="BK58" s="3" t="n"/>
      <c r="BL58" s="3" t="n"/>
      <c r="BM58" s="3" t="n"/>
      <c r="BN58" s="3" t="n"/>
      <c r="BO58" s="3" t="n"/>
      <c r="BP58" s="3" t="n"/>
      <c r="BQ58" s="2" t="n"/>
      <c r="BR58" s="2" t="n"/>
      <c r="BS58" s="2" t="n"/>
      <c r="BT58" s="2" t="n"/>
      <c r="BU58" s="2" t="n"/>
      <c r="BV58" s="2" t="n"/>
      <c r="BW58" s="2" t="n"/>
      <c r="BX58" s="2" t="n"/>
      <c r="BY58" s="2" t="n"/>
      <c r="BZ58" s="2" t="n"/>
      <c r="CA58" s="2" t="n"/>
      <c r="CB58" s="2" t="n"/>
      <c r="CC58" s="2" t="n"/>
    </row>
    <row r="59">
      <c r="A59" s="2" t="n"/>
      <c r="B59" s="2" t="n"/>
      <c r="C59" s="2" t="n"/>
      <c r="D59" s="2" t="n"/>
      <c r="E59" s="2" t="n"/>
      <c r="F59" s="2" t="n"/>
      <c r="G59" s="2" t="n"/>
      <c r="H59" s="2" t="n"/>
      <c r="I59" s="2" t="n"/>
      <c r="J59" s="2" t="n"/>
      <c r="K59" s="3" t="n"/>
      <c r="L59" s="3" t="n"/>
      <c r="M59" s="4" t="n"/>
      <c r="N59" s="4">
        <f>IF(N60&lt;&gt;""," -O","")</f>
        <v/>
      </c>
      <c r="O59" s="4" t="n"/>
      <c r="P59" s="4">
        <f>IF(P60&lt;&gt;""," -O","")</f>
        <v/>
      </c>
      <c r="Q59" s="4" t="n"/>
      <c r="R59" s="4">
        <f>IF(R60&lt;&gt;""," -O","")</f>
        <v/>
      </c>
      <c r="S59" s="4" t="n"/>
      <c r="T59" s="4">
        <f>IF(T60&lt;&gt;""," -O","")</f>
        <v/>
      </c>
      <c r="U59" s="4" t="n"/>
      <c r="V59" s="4">
        <f>IF(V60&lt;&gt;""," -O","")</f>
        <v/>
      </c>
      <c r="W59" s="4" t="n"/>
      <c r="X59" s="4">
        <f>IF(X60&lt;&gt;""," -O","")</f>
        <v/>
      </c>
      <c r="Y59" s="4" t="n"/>
      <c r="Z59" s="4">
        <f>IF(Z60&lt;&gt;""," -O","")</f>
        <v/>
      </c>
      <c r="AA59" s="4" t="n"/>
      <c r="AB59" s="4">
        <f>IF(AB60&lt;&gt;""," -O","")</f>
        <v/>
      </c>
      <c r="AC59" s="4" t="n"/>
      <c r="AD59" s="4">
        <f>IF(AD60&lt;&gt;""," -O","")</f>
        <v/>
      </c>
      <c r="AE59" s="4" t="n"/>
      <c r="AF59" s="4">
        <f>IF(AF60&lt;&gt;""," -O","")</f>
        <v/>
      </c>
      <c r="AG59" s="4" t="n"/>
      <c r="AH59" s="4">
        <f>IF(AH60&lt;&gt;""," -O","")</f>
        <v/>
      </c>
      <c r="AI59" s="4" t="n"/>
      <c r="AJ59" s="4">
        <f>IF(AJ60&lt;&gt;""," -O","")</f>
        <v/>
      </c>
      <c r="AK59" s="4" t="n"/>
      <c r="AL59" s="4">
        <f>IF(AL60&lt;&gt;""," -O","")</f>
        <v/>
      </c>
      <c r="AM59" s="4" t="n"/>
      <c r="AN59" s="4">
        <f>IF(AN60&lt;&gt;""," -O","")</f>
        <v/>
      </c>
      <c r="AO59" s="4" t="n"/>
      <c r="AP59" s="4">
        <f>IF(AP60&lt;&gt;""," -O","")</f>
        <v/>
      </c>
      <c r="AQ59" s="4" t="n"/>
      <c r="AR59" s="4">
        <f>IF(AR60&lt;&gt;""," -O","")</f>
        <v/>
      </c>
      <c r="AS59" s="4" t="n"/>
      <c r="AT59" s="4">
        <f>IF(AT60&lt;&gt;""," -O","")</f>
        <v/>
      </c>
      <c r="AU59" s="4" t="n"/>
      <c r="AV59" s="4">
        <f>IF(AV60&lt;&gt;""," -O","")</f>
        <v/>
      </c>
      <c r="AW59" s="4" t="n"/>
      <c r="AX59" s="4">
        <f>IF(AX60&lt;&gt;""," -O","")</f>
        <v/>
      </c>
      <c r="AY59" s="4" t="n"/>
      <c r="AZ59" s="4">
        <f>IF(AZ60&lt;&gt;""," -O","")</f>
        <v/>
      </c>
      <c r="BA59" s="4" t="n"/>
      <c r="BB59" s="4">
        <f>IF(BB60&lt;&gt;""," -O","")</f>
        <v/>
      </c>
      <c r="BC59" s="4" t="n"/>
      <c r="BD59" s="4">
        <f>IF(BD60&lt;&gt;""," -O","")</f>
        <v/>
      </c>
      <c r="BE59" s="4" t="n"/>
      <c r="BF59" s="4">
        <f>IF(BF60&lt;&gt;""," -O","")</f>
        <v/>
      </c>
      <c r="BG59" s="4" t="n"/>
      <c r="BH59" s="4">
        <f>IF(BH60&lt;&gt;""," -O","")</f>
        <v/>
      </c>
      <c r="BI59" s="4" t="n"/>
      <c r="BJ59" s="4">
        <f>IF(BJ60&lt;&gt;""," -O","")</f>
        <v/>
      </c>
      <c r="BK59" s="3" t="n"/>
      <c r="BL59" s="3" t="n"/>
      <c r="BM59" s="3" t="n"/>
      <c r="BN59" s="3" t="n"/>
      <c r="BO59" s="3" t="n"/>
      <c r="BP59" s="3" t="n"/>
      <c r="BQ59" s="2" t="n"/>
      <c r="BR59" s="2" t="n"/>
      <c r="BS59" s="2" t="n"/>
      <c r="BT59" s="2" t="n"/>
      <c r="BU59" s="2" t="n"/>
      <c r="BV59" s="2" t="n"/>
      <c r="BW59" s="2" t="n"/>
      <c r="BX59" s="2" t="n"/>
      <c r="BY59" s="2" t="n"/>
      <c r="BZ59" s="2" t="n"/>
      <c r="CA59" s="2" t="n"/>
      <c r="CB59" s="2" t="n"/>
      <c r="CC59" s="2" t="n"/>
    </row>
    <row r="60">
      <c r="A60" s="2" t="n"/>
      <c r="B60" s="2" t="n"/>
      <c r="C60" s="2" t="n"/>
      <c r="D60" s="2" t="n"/>
      <c r="E60" s="2" t="n"/>
      <c r="F60" s="2" t="n"/>
      <c r="G60" s="2" t="n"/>
      <c r="H60" s="2" t="n"/>
      <c r="I60" s="2" t="n"/>
      <c r="J60" s="2" t="n"/>
      <c r="K60" s="3" t="n"/>
      <c r="L60" s="3" t="n"/>
      <c r="M60" s="4" t="n">
        <v>1.26</v>
      </c>
      <c r="N60" s="4">
        <f>IFERROR(VLOOKUP(M60,'CRUCE OPORTUNIDADES'!$C$10:$D$31,2,FALSE),"")</f>
        <v/>
      </c>
      <c r="O60" s="4" t="n">
        <v>2.26</v>
      </c>
      <c r="P60" s="4">
        <f>IFERROR(VLOOKUP(O60,'CRUCE OPORTUNIDADES'!$C$10:$D$31,2,FALSE),"")</f>
        <v/>
      </c>
      <c r="Q60" s="4" t="n">
        <v>3.26</v>
      </c>
      <c r="R60" s="4">
        <f>IFERROR(VLOOKUP(Q60,'CRUCE OPORTUNIDADES'!$C$10:$D$31,2,FALSE),"")</f>
        <v/>
      </c>
      <c r="S60" s="4" t="n">
        <v>4.26</v>
      </c>
      <c r="T60" s="4">
        <f>IFERROR(VLOOKUP(S60,'CRUCE OPORTUNIDADES'!$C$10:$D$31,2,FALSE),"")</f>
        <v/>
      </c>
      <c r="U60" s="4" t="n">
        <v>5.26</v>
      </c>
      <c r="V60" s="4">
        <f>IFERROR(VLOOKUP(U60,'CRUCE OPORTUNIDADES'!$C$10:$D$31,2,FALSE),"")</f>
        <v/>
      </c>
      <c r="W60" s="4" t="n">
        <v>6.26</v>
      </c>
      <c r="X60" s="4">
        <f>IFERROR(VLOOKUP(W60,'CRUCE OPORTUNIDADES'!$C$10:$D$31,2,FALSE),"")</f>
        <v/>
      </c>
      <c r="Y60" s="4" t="n">
        <v>7.26</v>
      </c>
      <c r="Z60" s="4">
        <f>IFERROR(VLOOKUP(Y60,'CRUCE OPORTUNIDADES'!$C$10:$D$31,2,FALSE),"")</f>
        <v/>
      </c>
      <c r="AA60" s="4" t="n">
        <v>8.26</v>
      </c>
      <c r="AB60" s="4">
        <f>IFERROR(VLOOKUP(AA60,'CRUCE OPORTUNIDADES'!$C$10:$D$31,2,FALSE),"")</f>
        <v/>
      </c>
      <c r="AC60" s="4" t="n">
        <v>9.26</v>
      </c>
      <c r="AD60" s="4">
        <f>IFERROR(VLOOKUP(AC60,'CRUCE OPORTUNIDADES'!$C$10:$D$31,2,FALSE),"")</f>
        <v/>
      </c>
      <c r="AE60" s="4" t="n">
        <v>10.26</v>
      </c>
      <c r="AF60" s="4">
        <f>IFERROR(VLOOKUP(AE60,'CRUCE OPORTUNIDADES'!$C$10:$D$31,2,FALSE),"")</f>
        <v/>
      </c>
      <c r="AG60" s="4" t="n">
        <v>11.26</v>
      </c>
      <c r="AH60" s="4">
        <f>IFERROR(VLOOKUP(AG60,'CRUCE OPORTUNIDADES'!$C$10:$D$31,2,FALSE),"")</f>
        <v/>
      </c>
      <c r="AI60" s="4" t="n">
        <v>12.26</v>
      </c>
      <c r="AJ60" s="4">
        <f>IFERROR(VLOOKUP(AI60,'CRUCE OPORTUNIDADES'!$C$10:$D$31,2,FALSE),"")</f>
        <v/>
      </c>
      <c r="AK60" s="4" t="n">
        <v>13.26</v>
      </c>
      <c r="AL60" s="4">
        <f>IFERROR(VLOOKUP(AK60,'CRUCE OPORTUNIDADES'!$C$10:$D$31,2,FALSE),"")</f>
        <v/>
      </c>
      <c r="AM60" s="4" t="n">
        <v>14.26</v>
      </c>
      <c r="AN60" s="4">
        <f>IFERROR(VLOOKUP(AM60,'CRUCE OPORTUNIDADES'!$C$10:$D$31,2,FALSE),"")</f>
        <v/>
      </c>
      <c r="AO60" s="4" t="n">
        <v>15.26</v>
      </c>
      <c r="AP60" s="4">
        <f>IFERROR(VLOOKUP(AO60,'CRUCE OPORTUNIDADES'!$C$10:$D$31,2,FALSE),"")</f>
        <v/>
      </c>
      <c r="AQ60" s="4" t="n">
        <v>16.26</v>
      </c>
      <c r="AR60" s="4">
        <f>IFERROR(VLOOKUP(AQ60,'CRUCE OPORTUNIDADES'!$C$10:$D$31,2,FALSE),"")</f>
        <v/>
      </c>
      <c r="AS60" s="4" t="n">
        <v>17.26</v>
      </c>
      <c r="AT60" s="4">
        <f>IFERROR(VLOOKUP(AS60,'CRUCE OPORTUNIDADES'!$C$10:$D$31,2,FALSE),"")</f>
        <v/>
      </c>
      <c r="AU60" s="4" t="n">
        <v>18.26</v>
      </c>
      <c r="AV60" s="4">
        <f>IFERROR(VLOOKUP(AU60,'CRUCE OPORTUNIDADES'!$C$10:$D$31,2,FALSE),"")</f>
        <v/>
      </c>
      <c r="AW60" s="4" t="n">
        <v>19.26</v>
      </c>
      <c r="AX60" s="4">
        <f>IFERROR(VLOOKUP(AW60,'CRUCE OPORTUNIDADES'!$C$10:$D$31,2,FALSE),"")</f>
        <v/>
      </c>
      <c r="AY60" s="4" t="n">
        <v>20.26</v>
      </c>
      <c r="AZ60" s="4">
        <f>IFERROR(VLOOKUP(AY60,'CRUCE OPORTUNIDADES'!$C$10:$D$31,2,FALSE),"")</f>
        <v/>
      </c>
      <c r="BA60" s="4" t="n">
        <v>21.26</v>
      </c>
      <c r="BB60" s="4">
        <f>IFERROR(VLOOKUP(BA60,'CRUCE OPORTUNIDADES'!$C$10:$D$31,2,FALSE),"")</f>
        <v/>
      </c>
      <c r="BC60" s="4" t="n">
        <v>22.26</v>
      </c>
      <c r="BD60" s="4">
        <f>IFERROR(VLOOKUP(BC60,'CRUCE OPORTUNIDADES'!$C$10:$D$31,2,FALSE),"")</f>
        <v/>
      </c>
      <c r="BE60" s="4" t="n">
        <v>23.26</v>
      </c>
      <c r="BF60" s="4">
        <f>IFERROR(VLOOKUP(BE60,'CRUCE OPORTUNIDADES'!$C$10:$D$31,2,FALSE),"")</f>
        <v/>
      </c>
      <c r="BG60" s="4" t="n">
        <v>24.26</v>
      </c>
      <c r="BH60" s="4">
        <f>IFERROR(VLOOKUP(BG60,'CRUCE OPORTUNIDADES'!$C$10:$D$31,2,FALSE),"")</f>
        <v/>
      </c>
      <c r="BI60" s="4" t="n">
        <v>25.26</v>
      </c>
      <c r="BJ60" s="4">
        <f>IFERROR(VLOOKUP(BI60,'CRUCE OPORTUNIDADES'!$C$10:$D$31,2,FALSE),"")</f>
        <v/>
      </c>
      <c r="BK60" s="3" t="n"/>
      <c r="BL60" s="3" t="n"/>
      <c r="BM60" s="3" t="n"/>
      <c r="BN60" s="3" t="n"/>
      <c r="BO60" s="3" t="n"/>
      <c r="BP60" s="3" t="n"/>
      <c r="BQ60" s="2" t="n"/>
      <c r="BR60" s="2" t="n"/>
      <c r="BS60" s="2" t="n"/>
      <c r="BT60" s="2" t="n"/>
      <c r="BU60" s="2" t="n"/>
      <c r="BV60" s="2" t="n"/>
      <c r="BW60" s="2" t="n"/>
      <c r="BX60" s="2" t="n"/>
      <c r="BY60" s="2" t="n"/>
      <c r="BZ60" s="2" t="n"/>
      <c r="CA60" s="2" t="n"/>
      <c r="CB60" s="2" t="n"/>
      <c r="CC60" s="2" t="n"/>
    </row>
    <row r="61">
      <c r="A61" s="2" t="n"/>
      <c r="B61" s="2" t="n"/>
      <c r="C61" s="2" t="n"/>
      <c r="D61" s="2" t="n"/>
      <c r="E61" s="2" t="n"/>
      <c r="F61" s="2" t="n"/>
      <c r="G61" s="2" t="n"/>
      <c r="H61" s="2" t="n"/>
      <c r="I61" s="2" t="n"/>
      <c r="J61" s="2" t="n"/>
      <c r="K61" s="3" t="n"/>
      <c r="L61" s="3" t="n"/>
      <c r="M61" s="4" t="n"/>
      <c r="N61" s="4">
        <f>IF(N62&lt;&gt;""," -O","")</f>
        <v/>
      </c>
      <c r="O61" s="4" t="n"/>
      <c r="P61" s="4">
        <f>IF(P62&lt;&gt;""," -O","")</f>
        <v/>
      </c>
      <c r="Q61" s="4" t="n"/>
      <c r="R61" s="4">
        <f>IF(R62&lt;&gt;""," -O","")</f>
        <v/>
      </c>
      <c r="S61" s="4" t="n"/>
      <c r="T61" s="4">
        <f>IF(T62&lt;&gt;""," -O","")</f>
        <v/>
      </c>
      <c r="U61" s="4" t="n"/>
      <c r="V61" s="4">
        <f>IF(V62&lt;&gt;""," -O","")</f>
        <v/>
      </c>
      <c r="W61" s="4" t="n"/>
      <c r="X61" s="4">
        <f>IF(X62&lt;&gt;""," -O","")</f>
        <v/>
      </c>
      <c r="Y61" s="4" t="n"/>
      <c r="Z61" s="4">
        <f>IF(Z62&lt;&gt;""," -O","")</f>
        <v/>
      </c>
      <c r="AA61" s="4" t="n"/>
      <c r="AB61" s="4">
        <f>IF(AB62&lt;&gt;""," -O","")</f>
        <v/>
      </c>
      <c r="AC61" s="4" t="n"/>
      <c r="AD61" s="4">
        <f>IF(AD62&lt;&gt;""," -O","")</f>
        <v/>
      </c>
      <c r="AE61" s="4" t="n"/>
      <c r="AF61" s="4">
        <f>IF(AF62&lt;&gt;""," -O","")</f>
        <v/>
      </c>
      <c r="AG61" s="4" t="n"/>
      <c r="AH61" s="4">
        <f>IF(AH62&lt;&gt;""," -O","")</f>
        <v/>
      </c>
      <c r="AI61" s="4" t="n"/>
      <c r="AJ61" s="4">
        <f>IF(AJ62&lt;&gt;""," -O","")</f>
        <v/>
      </c>
      <c r="AK61" s="4" t="n"/>
      <c r="AL61" s="4">
        <f>IF(AL62&lt;&gt;""," -O","")</f>
        <v/>
      </c>
      <c r="AM61" s="4" t="n"/>
      <c r="AN61" s="4">
        <f>IF(AN62&lt;&gt;""," -O","")</f>
        <v/>
      </c>
      <c r="AO61" s="4" t="n"/>
      <c r="AP61" s="4">
        <f>IF(AP62&lt;&gt;""," -O","")</f>
        <v/>
      </c>
      <c r="AQ61" s="4" t="n"/>
      <c r="AR61" s="4">
        <f>IF(AR62&lt;&gt;""," -O","")</f>
        <v/>
      </c>
      <c r="AS61" s="4" t="n"/>
      <c r="AT61" s="4">
        <f>IF(AT62&lt;&gt;""," -O","")</f>
        <v/>
      </c>
      <c r="AU61" s="4" t="n"/>
      <c r="AV61" s="4">
        <f>IF(AV62&lt;&gt;""," -O","")</f>
        <v/>
      </c>
      <c r="AW61" s="4" t="n"/>
      <c r="AX61" s="4">
        <f>IF(AX62&lt;&gt;""," -O","")</f>
        <v/>
      </c>
      <c r="AY61" s="4" t="n"/>
      <c r="AZ61" s="4">
        <f>IF(AZ62&lt;&gt;""," -O","")</f>
        <v/>
      </c>
      <c r="BA61" s="4" t="n"/>
      <c r="BB61" s="4">
        <f>IF(BB62&lt;&gt;""," -O","")</f>
        <v/>
      </c>
      <c r="BC61" s="4" t="n"/>
      <c r="BD61" s="4">
        <f>IF(BD62&lt;&gt;""," -O","")</f>
        <v/>
      </c>
      <c r="BE61" s="4" t="n"/>
      <c r="BF61" s="4">
        <f>IF(BF62&lt;&gt;""," -O","")</f>
        <v/>
      </c>
      <c r="BG61" s="4" t="n"/>
      <c r="BH61" s="4">
        <f>IF(BH62&lt;&gt;""," -O","")</f>
        <v/>
      </c>
      <c r="BI61" s="4" t="n"/>
      <c r="BJ61" s="4">
        <f>IF(BJ62&lt;&gt;""," -O","")</f>
        <v/>
      </c>
      <c r="BK61" s="3" t="n"/>
      <c r="BL61" s="3" t="n"/>
      <c r="BM61" s="3" t="n"/>
      <c r="BN61" s="3" t="n"/>
      <c r="BO61" s="3" t="n"/>
      <c r="BP61" s="3" t="n"/>
      <c r="BQ61" s="2" t="n"/>
      <c r="BR61" s="2" t="n"/>
      <c r="BS61" s="2" t="n"/>
      <c r="BT61" s="2" t="n"/>
      <c r="BU61" s="2" t="n"/>
      <c r="BV61" s="2" t="n"/>
      <c r="BW61" s="2" t="n"/>
      <c r="BX61" s="2" t="n"/>
      <c r="BY61" s="2" t="n"/>
      <c r="BZ61" s="2" t="n"/>
      <c r="CA61" s="2" t="n"/>
      <c r="CB61" s="2" t="n"/>
      <c r="CC61" s="2" t="n"/>
    </row>
    <row r="62">
      <c r="A62" s="2" t="n"/>
      <c r="B62" s="2" t="n"/>
      <c r="C62" s="2" t="n"/>
      <c r="D62" s="2" t="n"/>
      <c r="E62" s="2" t="n"/>
      <c r="F62" s="2" t="n"/>
      <c r="G62" s="2" t="n"/>
      <c r="H62" s="2" t="n"/>
      <c r="I62" s="2" t="n"/>
      <c r="J62" s="2" t="n"/>
      <c r="K62" s="3" t="n"/>
      <c r="L62" s="3" t="n"/>
      <c r="M62" s="4" t="n">
        <v>1.27</v>
      </c>
      <c r="N62" s="4">
        <f>IFERROR(VLOOKUP(M62,'CRUCE OPORTUNIDADES'!$C$10:$D$31,2,FALSE),"")</f>
        <v/>
      </c>
      <c r="O62" s="4" t="n">
        <v>2.27000000000001</v>
      </c>
      <c r="P62" s="4">
        <f>IFERROR(VLOOKUP(O62,'CRUCE OPORTUNIDADES'!$C$10:$D$31,2,FALSE),"")</f>
        <v/>
      </c>
      <c r="Q62" s="4" t="n">
        <v>3.27000000000002</v>
      </c>
      <c r="R62" s="4">
        <f>IFERROR(VLOOKUP(Q62,'CRUCE OPORTUNIDADES'!$C$10:$D$31,2,FALSE),"")</f>
        <v/>
      </c>
      <c r="S62" s="4" t="n">
        <v>4.27000000000003</v>
      </c>
      <c r="T62" s="4">
        <f>IFERROR(VLOOKUP(S62,'CRUCE OPORTUNIDADES'!$C$10:$D$31,2,FALSE),"")</f>
        <v/>
      </c>
      <c r="U62" s="4" t="n">
        <v>5.27000000000004</v>
      </c>
      <c r="V62" s="4">
        <f>IFERROR(VLOOKUP(U62,'CRUCE OPORTUNIDADES'!$C$10:$D$31,2,FALSE),"")</f>
        <v/>
      </c>
      <c r="W62" s="4" t="n">
        <v>6.27000000000005</v>
      </c>
      <c r="X62" s="4">
        <f>IFERROR(VLOOKUP(W62,'CRUCE OPORTUNIDADES'!$C$10:$D$31,2,FALSE),"")</f>
        <v/>
      </c>
      <c r="Y62" s="4" t="n">
        <v>7.27000000000006</v>
      </c>
      <c r="Z62" s="4">
        <f>IFERROR(VLOOKUP(Y62,'CRUCE OPORTUNIDADES'!$C$10:$D$31,2,FALSE),"")</f>
        <v/>
      </c>
      <c r="AA62" s="4" t="n">
        <v>8.270000000000071</v>
      </c>
      <c r="AB62" s="4">
        <f>IFERROR(VLOOKUP(AA62,'CRUCE OPORTUNIDADES'!$C$10:$D$31,2,FALSE),"")</f>
        <v/>
      </c>
      <c r="AC62" s="4" t="n">
        <v>9.27000000000008</v>
      </c>
      <c r="AD62" s="4">
        <f>IFERROR(VLOOKUP(AC62,'CRUCE OPORTUNIDADES'!$C$10:$D$31,2,FALSE),"")</f>
        <v/>
      </c>
      <c r="AE62" s="4" t="n">
        <v>10.2700000000001</v>
      </c>
      <c r="AF62" s="4">
        <f>IFERROR(VLOOKUP(AE62,'CRUCE OPORTUNIDADES'!$C$10:$D$31,2,FALSE),"")</f>
        <v/>
      </c>
      <c r="AG62" s="4" t="n">
        <v>11.2700000000001</v>
      </c>
      <c r="AH62" s="4">
        <f>IFERROR(VLOOKUP(AG62,'CRUCE OPORTUNIDADES'!$C$10:$D$31,2,FALSE),"")</f>
        <v/>
      </c>
      <c r="AI62" s="4" t="n">
        <v>12.2700000000001</v>
      </c>
      <c r="AJ62" s="4">
        <f>IFERROR(VLOOKUP(AI62,'CRUCE OPORTUNIDADES'!$C$10:$D$31,2,FALSE),"")</f>
        <v/>
      </c>
      <c r="AK62" s="4" t="n">
        <v>13.2700000000001</v>
      </c>
      <c r="AL62" s="4">
        <f>IFERROR(VLOOKUP(AK62,'CRUCE OPORTUNIDADES'!$C$10:$D$31,2,FALSE),"")</f>
        <v/>
      </c>
      <c r="AM62" s="4" t="n">
        <v>14.2700000000001</v>
      </c>
      <c r="AN62" s="4">
        <f>IFERROR(VLOOKUP(AM62,'CRUCE OPORTUNIDADES'!$C$10:$D$31,2,FALSE),"")</f>
        <v/>
      </c>
      <c r="AO62" s="4" t="n">
        <v>15.2700000000001</v>
      </c>
      <c r="AP62" s="4">
        <f>IFERROR(VLOOKUP(AO62,'CRUCE OPORTUNIDADES'!$C$10:$D$31,2,FALSE),"")</f>
        <v/>
      </c>
      <c r="AQ62" s="4" t="n">
        <v>16.2700000000001</v>
      </c>
      <c r="AR62" s="4">
        <f>IFERROR(VLOOKUP(AQ62,'CRUCE OPORTUNIDADES'!$C$10:$D$31,2,FALSE),"")</f>
        <v/>
      </c>
      <c r="AS62" s="4" t="n">
        <v>17.2700000000002</v>
      </c>
      <c r="AT62" s="4">
        <f>IFERROR(VLOOKUP(AS62,'CRUCE OPORTUNIDADES'!$C$10:$D$31,2,FALSE),"")</f>
        <v/>
      </c>
      <c r="AU62" s="4" t="n">
        <v>18.2700000000002</v>
      </c>
      <c r="AV62" s="4">
        <f>IFERROR(VLOOKUP(AU62,'CRUCE OPORTUNIDADES'!$C$10:$D$31,2,FALSE),"")</f>
        <v/>
      </c>
      <c r="AW62" s="4" t="n">
        <v>19.2700000000002</v>
      </c>
      <c r="AX62" s="4">
        <f>IFERROR(VLOOKUP(AW62,'CRUCE OPORTUNIDADES'!$C$10:$D$31,2,FALSE),"")</f>
        <v/>
      </c>
      <c r="AY62" s="4" t="n">
        <v>20.2700000000002</v>
      </c>
      <c r="AZ62" s="4">
        <f>IFERROR(VLOOKUP(AY62,'CRUCE OPORTUNIDADES'!$C$10:$D$31,2,FALSE),"")</f>
        <v/>
      </c>
      <c r="BA62" s="4" t="n">
        <v>21.2700000000002</v>
      </c>
      <c r="BB62" s="4">
        <f>IFERROR(VLOOKUP(BA62,'CRUCE OPORTUNIDADES'!$C$10:$D$31,2,FALSE),"")</f>
        <v/>
      </c>
      <c r="BC62" s="4" t="n">
        <v>22.2700000000002</v>
      </c>
      <c r="BD62" s="4">
        <f>IFERROR(VLOOKUP(BC62,'CRUCE OPORTUNIDADES'!$C$10:$D$31,2,FALSE),"")</f>
        <v/>
      </c>
      <c r="BE62" s="4" t="n">
        <v>23.2700000000002</v>
      </c>
      <c r="BF62" s="4">
        <f>IFERROR(VLOOKUP(BE62,'CRUCE OPORTUNIDADES'!$C$10:$D$31,2,FALSE),"")</f>
        <v/>
      </c>
      <c r="BG62" s="4" t="n">
        <v>24.2700000000002</v>
      </c>
      <c r="BH62" s="4">
        <f>IFERROR(VLOOKUP(BG62,'CRUCE OPORTUNIDADES'!$C$10:$D$31,2,FALSE),"")</f>
        <v/>
      </c>
      <c r="BI62" s="4" t="n">
        <v>25.2700000000002</v>
      </c>
      <c r="BJ62" s="4">
        <f>IFERROR(VLOOKUP(BI62,'CRUCE OPORTUNIDADES'!$C$10:$D$31,2,FALSE),"")</f>
        <v/>
      </c>
      <c r="BK62" s="3" t="n"/>
      <c r="BL62" s="3" t="n"/>
      <c r="BM62" s="3" t="n"/>
      <c r="BN62" s="3" t="n"/>
      <c r="BO62" s="3" t="n"/>
      <c r="BP62" s="3" t="n"/>
      <c r="BQ62" s="2" t="n"/>
      <c r="BR62" s="2" t="n"/>
      <c r="BS62" s="2" t="n"/>
      <c r="BT62" s="2" t="n"/>
      <c r="BU62" s="2" t="n"/>
      <c r="BV62" s="2" t="n"/>
      <c r="BW62" s="2" t="n"/>
      <c r="BX62" s="2" t="n"/>
      <c r="BY62" s="2" t="n"/>
      <c r="BZ62" s="2" t="n"/>
      <c r="CA62" s="2" t="n"/>
      <c r="CB62" s="2" t="n"/>
      <c r="CC62" s="2" t="n"/>
    </row>
    <row r="63">
      <c r="A63" s="2" t="n"/>
      <c r="B63" s="2" t="n"/>
      <c r="C63" s="2" t="n"/>
      <c r="D63" s="2" t="n"/>
      <c r="E63" s="2" t="n"/>
      <c r="F63" s="2" t="n"/>
      <c r="G63" s="2" t="n"/>
      <c r="H63" s="2" t="n"/>
      <c r="I63" s="2" t="n"/>
      <c r="J63" s="2" t="n"/>
      <c r="K63" s="3" t="n"/>
      <c r="L63" s="3" t="n"/>
      <c r="M63" s="4" t="n"/>
      <c r="N63" s="4">
        <f>IF(N64&lt;&gt;""," -O","")</f>
        <v/>
      </c>
      <c r="O63" s="4" t="n"/>
      <c r="P63" s="4">
        <f>IF(P64&lt;&gt;""," -O","")</f>
        <v/>
      </c>
      <c r="Q63" s="4" t="n"/>
      <c r="R63" s="4">
        <f>IF(R64&lt;&gt;""," -O","")</f>
        <v/>
      </c>
      <c r="S63" s="4" t="n"/>
      <c r="T63" s="4">
        <f>IF(T64&lt;&gt;""," -O","")</f>
        <v/>
      </c>
      <c r="U63" s="4" t="n"/>
      <c r="V63" s="4">
        <f>IF(V64&lt;&gt;""," -O","")</f>
        <v/>
      </c>
      <c r="W63" s="4" t="n"/>
      <c r="X63" s="4">
        <f>IF(X64&lt;&gt;""," -O","")</f>
        <v/>
      </c>
      <c r="Y63" s="4" t="n"/>
      <c r="Z63" s="4">
        <f>IF(Z64&lt;&gt;""," -O","")</f>
        <v/>
      </c>
      <c r="AA63" s="4" t="n"/>
      <c r="AB63" s="4">
        <f>IF(AB64&lt;&gt;""," -O","")</f>
        <v/>
      </c>
      <c r="AC63" s="4" t="n"/>
      <c r="AD63" s="4">
        <f>IF(AD64&lt;&gt;""," -O","")</f>
        <v/>
      </c>
      <c r="AE63" s="4" t="n"/>
      <c r="AF63" s="4">
        <f>IF(AF64&lt;&gt;""," -O","")</f>
        <v/>
      </c>
      <c r="AG63" s="4" t="n"/>
      <c r="AH63" s="4">
        <f>IF(AH64&lt;&gt;""," -O","")</f>
        <v/>
      </c>
      <c r="AI63" s="4" t="n"/>
      <c r="AJ63" s="4">
        <f>IF(AJ64&lt;&gt;""," -O","")</f>
        <v/>
      </c>
      <c r="AK63" s="4" t="n"/>
      <c r="AL63" s="4">
        <f>IF(AL64&lt;&gt;""," -O","")</f>
        <v/>
      </c>
      <c r="AM63" s="4" t="n"/>
      <c r="AN63" s="4">
        <f>IF(AN64&lt;&gt;""," -O","")</f>
        <v/>
      </c>
      <c r="AO63" s="4" t="n"/>
      <c r="AP63" s="4">
        <f>IF(AP64&lt;&gt;""," -O","")</f>
        <v/>
      </c>
      <c r="AQ63" s="4" t="n"/>
      <c r="AR63" s="4">
        <f>IF(AR64&lt;&gt;""," -O","")</f>
        <v/>
      </c>
      <c r="AS63" s="4" t="n"/>
      <c r="AT63" s="4">
        <f>IF(AT64&lt;&gt;""," -O","")</f>
        <v/>
      </c>
      <c r="AU63" s="4" t="n"/>
      <c r="AV63" s="4">
        <f>IF(AV64&lt;&gt;""," -O","")</f>
        <v/>
      </c>
      <c r="AW63" s="4" t="n"/>
      <c r="AX63" s="4">
        <f>IF(AX64&lt;&gt;""," -O","")</f>
        <v/>
      </c>
      <c r="AY63" s="4" t="n"/>
      <c r="AZ63" s="4">
        <f>IF(AZ64&lt;&gt;""," -O","")</f>
        <v/>
      </c>
      <c r="BA63" s="4" t="n"/>
      <c r="BB63" s="4">
        <f>IF(BB64&lt;&gt;""," -O","")</f>
        <v/>
      </c>
      <c r="BC63" s="4" t="n"/>
      <c r="BD63" s="4">
        <f>IF(BD64&lt;&gt;""," -O","")</f>
        <v/>
      </c>
      <c r="BE63" s="4" t="n"/>
      <c r="BF63" s="4">
        <f>IF(BF64&lt;&gt;""," -O","")</f>
        <v/>
      </c>
      <c r="BG63" s="4" t="n"/>
      <c r="BH63" s="4">
        <f>IF(BH64&lt;&gt;""," -O","")</f>
        <v/>
      </c>
      <c r="BI63" s="4" t="n"/>
      <c r="BJ63" s="4">
        <f>IF(BJ64&lt;&gt;""," -O","")</f>
        <v/>
      </c>
      <c r="BK63" s="3" t="n"/>
      <c r="BL63" s="3" t="n"/>
      <c r="BM63" s="3" t="n"/>
      <c r="BN63" s="3" t="n"/>
      <c r="BO63" s="3" t="n"/>
      <c r="BP63" s="3" t="n"/>
      <c r="BQ63" s="2" t="n"/>
      <c r="BR63" s="2" t="n"/>
      <c r="BS63" s="2" t="n"/>
      <c r="BT63" s="2" t="n"/>
      <c r="BU63" s="2" t="n"/>
      <c r="BV63" s="2" t="n"/>
      <c r="BW63" s="2" t="n"/>
      <c r="BX63" s="2" t="n"/>
      <c r="BY63" s="2" t="n"/>
      <c r="BZ63" s="2" t="n"/>
      <c r="CA63" s="2" t="n"/>
      <c r="CB63" s="2" t="n"/>
      <c r="CC63" s="2" t="n"/>
    </row>
    <row r="64">
      <c r="A64" s="2" t="n"/>
      <c r="B64" s="2" t="n"/>
      <c r="C64" s="2" t="n"/>
      <c r="D64" s="2" t="n"/>
      <c r="E64" s="2" t="n"/>
      <c r="F64" s="2" t="n"/>
      <c r="G64" s="2" t="n"/>
      <c r="H64" s="2" t="n"/>
      <c r="I64" s="2" t="n"/>
      <c r="J64" s="2" t="n"/>
      <c r="K64" s="3" t="n"/>
      <c r="L64" s="3" t="n"/>
      <c r="M64" s="4" t="n">
        <v>1.28</v>
      </c>
      <c r="N64" s="4">
        <f>IFERROR(VLOOKUP(M64,'CRUCE OPORTUNIDADES'!$C$10:$D$31,2,FALSE),"")</f>
        <v/>
      </c>
      <c r="O64" s="4" t="n">
        <v>2.28000000000001</v>
      </c>
      <c r="P64" s="4">
        <f>IFERROR(VLOOKUP(O64,'CRUCE OPORTUNIDADES'!$C$10:$D$31,2,FALSE),"")</f>
        <v/>
      </c>
      <c r="Q64" s="4" t="n">
        <v>3.28000000000002</v>
      </c>
      <c r="R64" s="4">
        <f>IFERROR(VLOOKUP(Q64,'CRUCE OPORTUNIDADES'!$C$10:$D$31,2,FALSE),"")</f>
        <v/>
      </c>
      <c r="S64" s="4" t="n">
        <v>4.28000000000003</v>
      </c>
      <c r="T64" s="4">
        <f>IFERROR(VLOOKUP(S64,'CRUCE OPORTUNIDADES'!$C$10:$D$31,2,FALSE),"")</f>
        <v/>
      </c>
      <c r="U64" s="4" t="n">
        <v>5.28000000000004</v>
      </c>
      <c r="V64" s="4">
        <f>IFERROR(VLOOKUP(U64,'CRUCE OPORTUNIDADES'!$C$10:$D$31,2,FALSE),"")</f>
        <v/>
      </c>
      <c r="W64" s="4" t="n">
        <v>6.28000000000005</v>
      </c>
      <c r="X64" s="4">
        <f>IFERROR(VLOOKUP(W64,'CRUCE OPORTUNIDADES'!$C$10:$D$31,2,FALSE),"")</f>
        <v/>
      </c>
      <c r="Y64" s="4" t="n">
        <v>7.28000000000006</v>
      </c>
      <c r="Z64" s="4">
        <f>IFERROR(VLOOKUP(Y64,'CRUCE OPORTUNIDADES'!$C$10:$D$31,2,FALSE),"")</f>
        <v/>
      </c>
      <c r="AA64" s="4" t="n">
        <v>8.28000000000007</v>
      </c>
      <c r="AB64" s="4">
        <f>IFERROR(VLOOKUP(AA64,'CRUCE OPORTUNIDADES'!$C$10:$D$31,2,FALSE),"")</f>
        <v/>
      </c>
      <c r="AC64" s="4" t="n">
        <v>9.280000000000079</v>
      </c>
      <c r="AD64" s="4">
        <f>IFERROR(VLOOKUP(AC64,'CRUCE OPORTUNIDADES'!$C$10:$D$31,2,FALSE),"")</f>
        <v/>
      </c>
      <c r="AE64" s="4" t="n">
        <v>10.2800000000001</v>
      </c>
      <c r="AF64" s="4">
        <f>IFERROR(VLOOKUP(AE64,'CRUCE OPORTUNIDADES'!$C$10:$D$31,2,FALSE),"")</f>
        <v/>
      </c>
      <c r="AG64" s="4" t="n">
        <v>11.2800000000001</v>
      </c>
      <c r="AH64" s="4">
        <f>IFERROR(VLOOKUP(AG64,'CRUCE OPORTUNIDADES'!$C$10:$D$31,2,FALSE),"")</f>
        <v/>
      </c>
      <c r="AI64" s="4" t="n">
        <v>12.2800000000001</v>
      </c>
      <c r="AJ64" s="4">
        <f>IFERROR(VLOOKUP(AI64,'CRUCE OPORTUNIDADES'!$C$10:$D$31,2,FALSE),"")</f>
        <v/>
      </c>
      <c r="AK64" s="4" t="n">
        <v>13.2800000000001</v>
      </c>
      <c r="AL64" s="4">
        <f>IFERROR(VLOOKUP(AK64,'CRUCE OPORTUNIDADES'!$C$10:$D$31,2,FALSE),"")</f>
        <v/>
      </c>
      <c r="AM64" s="4" t="n">
        <v>14.2800000000001</v>
      </c>
      <c r="AN64" s="4">
        <f>IFERROR(VLOOKUP(AM64,'CRUCE OPORTUNIDADES'!$C$10:$D$31,2,FALSE),"")</f>
        <v/>
      </c>
      <c r="AO64" s="4" t="n">
        <v>15.2800000000001</v>
      </c>
      <c r="AP64" s="4">
        <f>IFERROR(VLOOKUP(AO64,'CRUCE OPORTUNIDADES'!$C$10:$D$31,2,FALSE),"")</f>
        <v/>
      </c>
      <c r="AQ64" s="4" t="n">
        <v>16.2800000000001</v>
      </c>
      <c r="AR64" s="4">
        <f>IFERROR(VLOOKUP(AQ64,'CRUCE OPORTUNIDADES'!$C$10:$D$31,2,FALSE),"")</f>
        <v/>
      </c>
      <c r="AS64" s="4" t="n">
        <v>17.2800000000002</v>
      </c>
      <c r="AT64" s="4">
        <f>IFERROR(VLOOKUP(AS64,'CRUCE OPORTUNIDADES'!$C$10:$D$31,2,FALSE),"")</f>
        <v/>
      </c>
      <c r="AU64" s="4" t="n">
        <v>18.2800000000002</v>
      </c>
      <c r="AV64" s="4">
        <f>IFERROR(VLOOKUP(AU64,'CRUCE OPORTUNIDADES'!$C$10:$D$31,2,FALSE),"")</f>
        <v/>
      </c>
      <c r="AW64" s="4" t="n">
        <v>19.2800000000002</v>
      </c>
      <c r="AX64" s="4">
        <f>IFERROR(VLOOKUP(AW64,'CRUCE OPORTUNIDADES'!$C$10:$D$31,2,FALSE),"")</f>
        <v/>
      </c>
      <c r="AY64" s="4" t="n">
        <v>20.2800000000002</v>
      </c>
      <c r="AZ64" s="4">
        <f>IFERROR(VLOOKUP(AY64,'CRUCE OPORTUNIDADES'!$C$10:$D$31,2,FALSE),"")</f>
        <v/>
      </c>
      <c r="BA64" s="4" t="n">
        <v>21.2800000000002</v>
      </c>
      <c r="BB64" s="4">
        <f>IFERROR(VLOOKUP(BA64,'CRUCE OPORTUNIDADES'!$C$10:$D$31,2,FALSE),"")</f>
        <v/>
      </c>
      <c r="BC64" s="4" t="n">
        <v>22.2800000000002</v>
      </c>
      <c r="BD64" s="4">
        <f>IFERROR(VLOOKUP(BC64,'CRUCE OPORTUNIDADES'!$C$10:$D$31,2,FALSE),"")</f>
        <v/>
      </c>
      <c r="BE64" s="4" t="n">
        <v>23.2800000000002</v>
      </c>
      <c r="BF64" s="4">
        <f>IFERROR(VLOOKUP(BE64,'CRUCE OPORTUNIDADES'!$C$10:$D$31,2,FALSE),"")</f>
        <v/>
      </c>
      <c r="BG64" s="4" t="n">
        <v>24.2800000000002</v>
      </c>
      <c r="BH64" s="4">
        <f>IFERROR(VLOOKUP(BG64,'CRUCE OPORTUNIDADES'!$C$10:$D$31,2,FALSE),"")</f>
        <v/>
      </c>
      <c r="BI64" s="4" t="n">
        <v>25.2800000000002</v>
      </c>
      <c r="BJ64" s="4">
        <f>IFERROR(VLOOKUP(BI64,'CRUCE OPORTUNIDADES'!$C$10:$D$31,2,FALSE),"")</f>
        <v/>
      </c>
      <c r="BK64" s="3" t="n"/>
      <c r="BL64" s="3" t="n"/>
      <c r="BM64" s="3" t="n"/>
      <c r="BN64" s="3" t="n"/>
      <c r="BO64" s="3" t="n"/>
      <c r="BP64" s="3" t="n"/>
      <c r="BQ64" s="2" t="n"/>
      <c r="BR64" s="2" t="n"/>
      <c r="BS64" s="2" t="n"/>
      <c r="BT64" s="2" t="n"/>
      <c r="BU64" s="2" t="n"/>
      <c r="BV64" s="2" t="n"/>
      <c r="BW64" s="2" t="n"/>
      <c r="BX64" s="2" t="n"/>
      <c r="BY64" s="2" t="n"/>
      <c r="BZ64" s="2" t="n"/>
      <c r="CA64" s="2" t="n"/>
      <c r="CB64" s="2" t="n"/>
      <c r="CC64" s="2" t="n"/>
    </row>
    <row r="65">
      <c r="A65" s="2" t="n"/>
      <c r="B65" s="2" t="n"/>
      <c r="C65" s="2" t="n"/>
      <c r="D65" s="2" t="n"/>
      <c r="E65" s="2" t="n"/>
      <c r="F65" s="2" t="n"/>
      <c r="G65" s="2" t="n"/>
      <c r="H65" s="2" t="n"/>
      <c r="I65" s="2" t="n"/>
      <c r="J65" s="2" t="n"/>
      <c r="K65" s="3" t="n"/>
      <c r="L65" s="3" t="n"/>
      <c r="M65" s="4" t="n"/>
      <c r="N65" s="4">
        <f>IF(N66&lt;&gt;""," -O","")</f>
        <v/>
      </c>
      <c r="O65" s="4" t="n"/>
      <c r="P65" s="4">
        <f>IF(P66&lt;&gt;""," -O","")</f>
        <v/>
      </c>
      <c r="Q65" s="4" t="n"/>
      <c r="R65" s="4">
        <f>IF(R66&lt;&gt;""," -O","")</f>
        <v/>
      </c>
      <c r="S65" s="4" t="n"/>
      <c r="T65" s="4">
        <f>IF(T66&lt;&gt;""," -O","")</f>
        <v/>
      </c>
      <c r="U65" s="4" t="n"/>
      <c r="V65" s="4">
        <f>IF(V66&lt;&gt;""," -O","")</f>
        <v/>
      </c>
      <c r="W65" s="4" t="n"/>
      <c r="X65" s="4">
        <f>IF(X66&lt;&gt;""," -O","")</f>
        <v/>
      </c>
      <c r="Y65" s="4" t="n"/>
      <c r="Z65" s="4">
        <f>IF(Z66&lt;&gt;""," -O","")</f>
        <v/>
      </c>
      <c r="AA65" s="4" t="n"/>
      <c r="AB65" s="4">
        <f>IF(AB66&lt;&gt;""," -O","")</f>
        <v/>
      </c>
      <c r="AC65" s="4" t="n"/>
      <c r="AD65" s="4">
        <f>IF(AD66&lt;&gt;""," -O","")</f>
        <v/>
      </c>
      <c r="AE65" s="4" t="n"/>
      <c r="AF65" s="4">
        <f>IF(AF66&lt;&gt;""," -O","")</f>
        <v/>
      </c>
      <c r="AG65" s="4" t="n"/>
      <c r="AH65" s="4">
        <f>IF(AH66&lt;&gt;""," -O","")</f>
        <v/>
      </c>
      <c r="AI65" s="4" t="n"/>
      <c r="AJ65" s="4">
        <f>IF(AJ66&lt;&gt;""," -O","")</f>
        <v/>
      </c>
      <c r="AK65" s="4" t="n"/>
      <c r="AL65" s="4">
        <f>IF(AL66&lt;&gt;""," -O","")</f>
        <v/>
      </c>
      <c r="AM65" s="4" t="n"/>
      <c r="AN65" s="4">
        <f>IF(AN66&lt;&gt;""," -O","")</f>
        <v/>
      </c>
      <c r="AO65" s="4" t="n"/>
      <c r="AP65" s="4">
        <f>IF(AP66&lt;&gt;""," -O","")</f>
        <v/>
      </c>
      <c r="AQ65" s="4" t="n"/>
      <c r="AR65" s="4">
        <f>IF(AR66&lt;&gt;""," -O","")</f>
        <v/>
      </c>
      <c r="AS65" s="4" t="n"/>
      <c r="AT65" s="4">
        <f>IF(AT66&lt;&gt;""," -O","")</f>
        <v/>
      </c>
      <c r="AU65" s="4" t="n"/>
      <c r="AV65" s="4">
        <f>IF(AV66&lt;&gt;""," -O","")</f>
        <v/>
      </c>
      <c r="AW65" s="4" t="n"/>
      <c r="AX65" s="4">
        <f>IF(AX66&lt;&gt;""," -O","")</f>
        <v/>
      </c>
      <c r="AY65" s="4" t="n"/>
      <c r="AZ65" s="4">
        <f>IF(AZ66&lt;&gt;""," -O","")</f>
        <v/>
      </c>
      <c r="BA65" s="4" t="n"/>
      <c r="BB65" s="4">
        <f>IF(BB66&lt;&gt;""," -O","")</f>
        <v/>
      </c>
      <c r="BC65" s="4" t="n"/>
      <c r="BD65" s="4">
        <f>IF(BD66&lt;&gt;""," -O","")</f>
        <v/>
      </c>
      <c r="BE65" s="4" t="n"/>
      <c r="BF65" s="4">
        <f>IF(BF66&lt;&gt;""," -O","")</f>
        <v/>
      </c>
      <c r="BG65" s="4" t="n"/>
      <c r="BH65" s="4">
        <f>IF(BH66&lt;&gt;""," -O","")</f>
        <v/>
      </c>
      <c r="BI65" s="4" t="n"/>
      <c r="BJ65" s="4">
        <f>IF(BJ66&lt;&gt;""," -O","")</f>
        <v/>
      </c>
      <c r="BK65" s="3" t="n"/>
      <c r="BL65" s="3" t="n"/>
      <c r="BM65" s="3" t="n"/>
      <c r="BN65" s="3" t="n"/>
      <c r="BO65" s="3" t="n"/>
      <c r="BP65" s="3" t="n"/>
      <c r="BQ65" s="2" t="n"/>
      <c r="BR65" s="2" t="n"/>
      <c r="BS65" s="2" t="n"/>
      <c r="BT65" s="2" t="n"/>
      <c r="BU65" s="2" t="n"/>
      <c r="BV65" s="2" t="n"/>
      <c r="BW65" s="2" t="n"/>
      <c r="BX65" s="2" t="n"/>
      <c r="BY65" s="2" t="n"/>
      <c r="BZ65" s="2" t="n"/>
      <c r="CA65" s="2" t="n"/>
      <c r="CB65" s="2" t="n"/>
      <c r="CC65" s="2" t="n"/>
    </row>
    <row r="66">
      <c r="A66" s="2" t="n"/>
      <c r="B66" s="2" t="n"/>
      <c r="C66" s="2" t="n"/>
      <c r="D66" s="2" t="n"/>
      <c r="E66" s="2" t="n"/>
      <c r="F66" s="2" t="n"/>
      <c r="G66" s="2" t="n"/>
      <c r="H66" s="2" t="n"/>
      <c r="I66" s="2" t="n"/>
      <c r="J66" s="2" t="n"/>
      <c r="K66" s="3" t="n"/>
      <c r="L66" s="3" t="n"/>
      <c r="M66" s="4" t="n">
        <v>1.29</v>
      </c>
      <c r="N66" s="4">
        <f>IFERROR(VLOOKUP(M66,'CRUCE OPORTUNIDADES'!$C$10:$D$31,2,FALSE),"")</f>
        <v/>
      </c>
      <c r="O66" s="4" t="n">
        <v>2.29000000000001</v>
      </c>
      <c r="P66" s="4">
        <f>IFERROR(VLOOKUP(O66,'CRUCE OPORTUNIDADES'!$C$10:$D$31,2,FALSE),"")</f>
        <v/>
      </c>
      <c r="Q66" s="4" t="n">
        <v>3.29000000000002</v>
      </c>
      <c r="R66" s="4">
        <f>IFERROR(VLOOKUP(Q66,'CRUCE OPORTUNIDADES'!$C$10:$D$31,2,FALSE),"")</f>
        <v/>
      </c>
      <c r="S66" s="4" t="n">
        <v>4.29000000000003</v>
      </c>
      <c r="T66" s="4">
        <f>IFERROR(VLOOKUP(S66,'CRUCE OPORTUNIDADES'!$C$10:$D$31,2,FALSE),"")</f>
        <v/>
      </c>
      <c r="U66" s="4" t="n">
        <v>5.29000000000004</v>
      </c>
      <c r="V66" s="4">
        <f>IFERROR(VLOOKUP(U66,'CRUCE OPORTUNIDADES'!$C$10:$D$31,2,FALSE),"")</f>
        <v/>
      </c>
      <c r="W66" s="4" t="n">
        <v>6.29000000000005</v>
      </c>
      <c r="X66" s="4">
        <f>IFERROR(VLOOKUP(W66,'CRUCE OPORTUNIDADES'!$C$10:$D$31,2,FALSE),"")</f>
        <v/>
      </c>
      <c r="Y66" s="4" t="n">
        <v>7.29000000000006</v>
      </c>
      <c r="Z66" s="4">
        <f>IFERROR(VLOOKUP(Y66,'CRUCE OPORTUNIDADES'!$C$10:$D$31,2,FALSE),"")</f>
        <v/>
      </c>
      <c r="AA66" s="4" t="n">
        <v>8.29000000000007</v>
      </c>
      <c r="AB66" s="4">
        <f>IFERROR(VLOOKUP(AA66,'CRUCE OPORTUNIDADES'!$C$10:$D$31,2,FALSE),"")</f>
        <v/>
      </c>
      <c r="AC66" s="4" t="n">
        <v>9.290000000000081</v>
      </c>
      <c r="AD66" s="4">
        <f>IFERROR(VLOOKUP(AC66,'CRUCE OPORTUNIDADES'!$C$10:$D$31,2,FALSE),"")</f>
        <v/>
      </c>
      <c r="AE66" s="4" t="n">
        <v>10.2900000000001</v>
      </c>
      <c r="AF66" s="4">
        <f>IFERROR(VLOOKUP(AE66,'CRUCE OPORTUNIDADES'!$C$10:$D$31,2,FALSE),"")</f>
        <v/>
      </c>
      <c r="AG66" s="4" t="n">
        <v>11.2900000000001</v>
      </c>
      <c r="AH66" s="4">
        <f>IFERROR(VLOOKUP(AG66,'CRUCE OPORTUNIDADES'!$C$10:$D$31,2,FALSE),"")</f>
        <v/>
      </c>
      <c r="AI66" s="4" t="n">
        <v>12.2900000000001</v>
      </c>
      <c r="AJ66" s="4">
        <f>IFERROR(VLOOKUP(AI66,'CRUCE OPORTUNIDADES'!$C$10:$D$31,2,FALSE),"")</f>
        <v/>
      </c>
      <c r="AK66" s="4" t="n">
        <v>13.2900000000001</v>
      </c>
      <c r="AL66" s="4">
        <f>IFERROR(VLOOKUP(AK66,'CRUCE OPORTUNIDADES'!$C$10:$D$31,2,FALSE),"")</f>
        <v/>
      </c>
      <c r="AM66" s="4" t="n">
        <v>14.2900000000001</v>
      </c>
      <c r="AN66" s="4">
        <f>IFERROR(VLOOKUP(AM66,'CRUCE OPORTUNIDADES'!$C$10:$D$31,2,FALSE),"")</f>
        <v/>
      </c>
      <c r="AO66" s="4" t="n">
        <v>15.2900000000001</v>
      </c>
      <c r="AP66" s="4">
        <f>IFERROR(VLOOKUP(AO66,'CRUCE OPORTUNIDADES'!$C$10:$D$31,2,FALSE),"")</f>
        <v/>
      </c>
      <c r="AQ66" s="4" t="n">
        <v>16.2900000000001</v>
      </c>
      <c r="AR66" s="4">
        <f>IFERROR(VLOOKUP(AQ66,'CRUCE OPORTUNIDADES'!$C$10:$D$31,2,FALSE),"")</f>
        <v/>
      </c>
      <c r="AS66" s="4" t="n">
        <v>17.2900000000002</v>
      </c>
      <c r="AT66" s="4">
        <f>IFERROR(VLOOKUP(AS66,'CRUCE OPORTUNIDADES'!$C$10:$D$31,2,FALSE),"")</f>
        <v/>
      </c>
      <c r="AU66" s="4" t="n">
        <v>18.2900000000002</v>
      </c>
      <c r="AV66" s="4">
        <f>IFERROR(VLOOKUP(AU66,'CRUCE OPORTUNIDADES'!$C$10:$D$31,2,FALSE),"")</f>
        <v/>
      </c>
      <c r="AW66" s="4" t="n">
        <v>19.2900000000002</v>
      </c>
      <c r="AX66" s="4">
        <f>IFERROR(VLOOKUP(AW66,'CRUCE OPORTUNIDADES'!$C$10:$D$31,2,FALSE),"")</f>
        <v/>
      </c>
      <c r="AY66" s="4" t="n">
        <v>20.2900000000002</v>
      </c>
      <c r="AZ66" s="4">
        <f>IFERROR(VLOOKUP(AY66,'CRUCE OPORTUNIDADES'!$C$10:$D$31,2,FALSE),"")</f>
        <v/>
      </c>
      <c r="BA66" s="4" t="n">
        <v>21.2900000000002</v>
      </c>
      <c r="BB66" s="4">
        <f>IFERROR(VLOOKUP(BA66,'CRUCE OPORTUNIDADES'!$C$10:$D$31,2,FALSE),"")</f>
        <v/>
      </c>
      <c r="BC66" s="4" t="n">
        <v>22.2900000000002</v>
      </c>
      <c r="BD66" s="4">
        <f>IFERROR(VLOOKUP(BC66,'CRUCE OPORTUNIDADES'!$C$10:$D$31,2,FALSE),"")</f>
        <v/>
      </c>
      <c r="BE66" s="4" t="n">
        <v>23.2900000000002</v>
      </c>
      <c r="BF66" s="4">
        <f>IFERROR(VLOOKUP(BE66,'CRUCE OPORTUNIDADES'!$C$10:$D$31,2,FALSE),"")</f>
        <v/>
      </c>
      <c r="BG66" s="4" t="n">
        <v>24.2900000000002</v>
      </c>
      <c r="BH66" s="4">
        <f>IFERROR(VLOOKUP(BG66,'CRUCE OPORTUNIDADES'!$C$10:$D$31,2,FALSE),"")</f>
        <v/>
      </c>
      <c r="BI66" s="4" t="n">
        <v>25.2900000000002</v>
      </c>
      <c r="BJ66" s="4">
        <f>IFERROR(VLOOKUP(BI66,'CRUCE OPORTUNIDADES'!$C$10:$D$31,2,FALSE),"")</f>
        <v/>
      </c>
      <c r="BK66" s="3" t="n"/>
      <c r="BL66" s="3" t="n"/>
      <c r="BM66" s="3" t="n"/>
      <c r="BN66" s="3" t="n"/>
      <c r="BO66" s="3" t="n"/>
      <c r="BP66" s="3" t="n"/>
      <c r="BQ66" s="2" t="n"/>
      <c r="BR66" s="2" t="n"/>
      <c r="BS66" s="2" t="n"/>
      <c r="BT66" s="2" t="n"/>
      <c r="BU66" s="2" t="n"/>
      <c r="BV66" s="2" t="n"/>
      <c r="BW66" s="2" t="n"/>
      <c r="BX66" s="2" t="n"/>
      <c r="BY66" s="2" t="n"/>
      <c r="BZ66" s="2" t="n"/>
      <c r="CA66" s="2" t="n"/>
      <c r="CB66" s="2" t="n"/>
      <c r="CC66" s="2" t="n"/>
    </row>
    <row r="67">
      <c r="A67" s="2" t="n"/>
      <c r="B67" s="2" t="n"/>
      <c r="C67" s="2" t="n"/>
      <c r="D67" s="2" t="n"/>
      <c r="E67" s="2" t="n"/>
      <c r="F67" s="2" t="n"/>
      <c r="G67" s="2" t="n"/>
      <c r="H67" s="2" t="n"/>
      <c r="I67" s="2" t="n"/>
      <c r="J67" s="2" t="n"/>
      <c r="K67" s="3" t="n"/>
      <c r="L67" s="3" t="n"/>
      <c r="M67" s="4" t="n"/>
      <c r="N67" s="4">
        <f>IF(N68&lt;&gt;""," -O","")</f>
        <v/>
      </c>
      <c r="O67" s="4" t="n"/>
      <c r="P67" s="4">
        <f>IF(P68&lt;&gt;""," -O","")</f>
        <v/>
      </c>
      <c r="Q67" s="4" t="n"/>
      <c r="R67" s="4">
        <f>IF(R68&lt;&gt;""," -O","")</f>
        <v/>
      </c>
      <c r="S67" s="4" t="n"/>
      <c r="T67" s="4">
        <f>IF(T68&lt;&gt;""," -O","")</f>
        <v/>
      </c>
      <c r="U67" s="4" t="n"/>
      <c r="V67" s="4">
        <f>IF(V68&lt;&gt;""," -O","")</f>
        <v/>
      </c>
      <c r="W67" s="4" t="n"/>
      <c r="X67" s="4">
        <f>IF(X68&lt;&gt;""," -O","")</f>
        <v/>
      </c>
      <c r="Y67" s="4" t="n"/>
      <c r="Z67" s="4">
        <f>IF(Z68&lt;&gt;""," -O","")</f>
        <v/>
      </c>
      <c r="AA67" s="4" t="n"/>
      <c r="AB67" s="4">
        <f>IF(AB68&lt;&gt;""," -O","")</f>
        <v/>
      </c>
      <c r="AC67" s="4" t="n"/>
      <c r="AD67" s="4">
        <f>IF(AD68&lt;&gt;""," -O","")</f>
        <v/>
      </c>
      <c r="AE67" s="4" t="n"/>
      <c r="AF67" s="4">
        <f>IF(AF68&lt;&gt;""," -O","")</f>
        <v/>
      </c>
      <c r="AG67" s="4" t="n"/>
      <c r="AH67" s="4">
        <f>IF(AH68&lt;&gt;""," -O","")</f>
        <v/>
      </c>
      <c r="AI67" s="4" t="n"/>
      <c r="AJ67" s="4">
        <f>IF(AJ68&lt;&gt;""," -O","")</f>
        <v/>
      </c>
      <c r="AK67" s="4" t="n"/>
      <c r="AL67" s="4">
        <f>IF(AL68&lt;&gt;""," -O","")</f>
        <v/>
      </c>
      <c r="AM67" s="4" t="n"/>
      <c r="AN67" s="4">
        <f>IF(AN68&lt;&gt;""," -O","")</f>
        <v/>
      </c>
      <c r="AO67" s="4" t="n"/>
      <c r="AP67" s="4">
        <f>IF(AP68&lt;&gt;""," -O","")</f>
        <v/>
      </c>
      <c r="AQ67" s="4" t="n"/>
      <c r="AR67" s="4">
        <f>IF(AR68&lt;&gt;""," -O","")</f>
        <v/>
      </c>
      <c r="AS67" s="4" t="n"/>
      <c r="AT67" s="4">
        <f>IF(AT68&lt;&gt;""," -O","")</f>
        <v/>
      </c>
      <c r="AU67" s="4" t="n"/>
      <c r="AV67" s="4">
        <f>IF(AV68&lt;&gt;""," -O","")</f>
        <v/>
      </c>
      <c r="AW67" s="4" t="n"/>
      <c r="AX67" s="4">
        <f>IF(AX68&lt;&gt;""," -O","")</f>
        <v/>
      </c>
      <c r="AY67" s="4" t="n"/>
      <c r="AZ67" s="4">
        <f>IF(AZ68&lt;&gt;""," -O","")</f>
        <v/>
      </c>
      <c r="BA67" s="4" t="n"/>
      <c r="BB67" s="4">
        <f>IF(BB68&lt;&gt;""," -O","")</f>
        <v/>
      </c>
      <c r="BC67" s="4" t="n"/>
      <c r="BD67" s="4">
        <f>IF(BD68&lt;&gt;""," -O","")</f>
        <v/>
      </c>
      <c r="BE67" s="4" t="n"/>
      <c r="BF67" s="4">
        <f>IF(BF68&lt;&gt;""," -O","")</f>
        <v/>
      </c>
      <c r="BG67" s="4" t="n"/>
      <c r="BH67" s="4">
        <f>IF(BH68&lt;&gt;""," -O","")</f>
        <v/>
      </c>
      <c r="BI67" s="4" t="n"/>
      <c r="BJ67" s="4">
        <f>IF(BJ68&lt;&gt;""," -O","")</f>
        <v/>
      </c>
      <c r="BK67" s="3" t="n"/>
      <c r="BL67" s="3" t="n"/>
      <c r="BM67" s="3" t="n"/>
      <c r="BN67" s="3" t="n"/>
      <c r="BO67" s="3" t="n"/>
      <c r="BP67" s="3" t="n"/>
      <c r="BQ67" s="2" t="n"/>
      <c r="BR67" s="2" t="n"/>
      <c r="BS67" s="2" t="n"/>
      <c r="BT67" s="2" t="n"/>
      <c r="BU67" s="2" t="n"/>
      <c r="BV67" s="2" t="n"/>
      <c r="BW67" s="2" t="n"/>
      <c r="BX67" s="2" t="n"/>
      <c r="BY67" s="2" t="n"/>
      <c r="BZ67" s="2" t="n"/>
      <c r="CA67" s="2" t="n"/>
      <c r="CB67" s="2" t="n"/>
      <c r="CC67" s="2" t="n"/>
    </row>
    <row r="68">
      <c r="A68" s="2" t="n"/>
      <c r="B68" s="2" t="n"/>
      <c r="C68" s="2" t="n"/>
      <c r="D68" s="2" t="n"/>
      <c r="E68" s="2" t="n"/>
      <c r="F68" s="2" t="n"/>
      <c r="G68" s="2" t="n"/>
      <c r="H68" s="2" t="n"/>
      <c r="I68" s="2" t="n"/>
      <c r="J68" s="2" t="n"/>
      <c r="K68" s="3" t="n"/>
      <c r="L68" s="3" t="n"/>
      <c r="M68" s="4" t="n">
        <v>1.3</v>
      </c>
      <c r="N68" s="4">
        <f>IFERROR(VLOOKUP(M68,'CRUCE OPORTUNIDADES'!$C$10:$D$31,2,FALSE),"")</f>
        <v/>
      </c>
      <c r="O68" s="4" t="n">
        <v>2.30000000000001</v>
      </c>
      <c r="P68" s="4">
        <f>IFERROR(VLOOKUP(O68,'CRUCE OPORTUNIDADES'!$C$10:$D$31,2,FALSE),"")</f>
        <v/>
      </c>
      <c r="Q68" s="4" t="n">
        <v>3.30000000000002</v>
      </c>
      <c r="R68" s="4">
        <f>IFERROR(VLOOKUP(Q68,'CRUCE OPORTUNIDADES'!$C$10:$D$31,2,FALSE),"")</f>
        <v/>
      </c>
      <c r="S68" s="4" t="n">
        <v>4.30000000000003</v>
      </c>
      <c r="T68" s="4">
        <f>IFERROR(VLOOKUP(S68,'CRUCE OPORTUNIDADES'!$C$10:$D$31,2,FALSE),"")</f>
        <v/>
      </c>
      <c r="U68" s="4" t="n">
        <v>5.30000000000004</v>
      </c>
      <c r="V68" s="4">
        <f>IFERROR(VLOOKUP(U68,'CRUCE OPORTUNIDADES'!$C$10:$D$31,2,FALSE),"")</f>
        <v/>
      </c>
      <c r="W68" s="4" t="n">
        <v>6.30000000000005</v>
      </c>
      <c r="X68" s="4">
        <f>IFERROR(VLOOKUP(W68,'CRUCE OPORTUNIDADES'!$C$10:$D$31,2,FALSE),"")</f>
        <v/>
      </c>
      <c r="Y68" s="4" t="n">
        <v>7.30000000000006</v>
      </c>
      <c r="Z68" s="4">
        <f>IFERROR(VLOOKUP(Y68,'CRUCE OPORTUNIDADES'!$C$10:$D$31,2,FALSE),"")</f>
        <v/>
      </c>
      <c r="AA68" s="4" t="n">
        <v>8.30000000000007</v>
      </c>
      <c r="AB68" s="4">
        <f>IFERROR(VLOOKUP(AA68,'CRUCE OPORTUNIDADES'!$C$10:$D$31,2,FALSE),"")</f>
        <v/>
      </c>
      <c r="AC68" s="4" t="n">
        <v>9.300000000000081</v>
      </c>
      <c r="AD68" s="4">
        <f>IFERROR(VLOOKUP(AC68,'CRUCE OPORTUNIDADES'!$C$10:$D$31,2,FALSE),"")</f>
        <v/>
      </c>
      <c r="AE68" s="4" t="n">
        <v>10.3000000000001</v>
      </c>
      <c r="AF68" s="4">
        <f>IFERROR(VLOOKUP(AE68,'CRUCE OPORTUNIDADES'!$C$10:$D$31,2,FALSE),"")</f>
        <v/>
      </c>
      <c r="AG68" s="4" t="n">
        <v>11.3000000000001</v>
      </c>
      <c r="AH68" s="4">
        <f>IFERROR(VLOOKUP(AG68,'CRUCE OPORTUNIDADES'!$C$10:$D$31,2,FALSE),"")</f>
        <v/>
      </c>
      <c r="AI68" s="4" t="n">
        <v>12.3000000000001</v>
      </c>
      <c r="AJ68" s="4">
        <f>IFERROR(VLOOKUP(AI68,'CRUCE OPORTUNIDADES'!$C$10:$D$31,2,FALSE),"")</f>
        <v/>
      </c>
      <c r="AK68" s="4" t="n">
        <v>13.3000000000001</v>
      </c>
      <c r="AL68" s="4">
        <f>IFERROR(VLOOKUP(AK68,'CRUCE OPORTUNIDADES'!$C$10:$D$31,2,FALSE),"")</f>
        <v/>
      </c>
      <c r="AM68" s="4" t="n">
        <v>14.3000000000001</v>
      </c>
      <c r="AN68" s="4">
        <f>IFERROR(VLOOKUP(AM68,'CRUCE OPORTUNIDADES'!$C$10:$D$31,2,FALSE),"")</f>
        <v/>
      </c>
      <c r="AO68" s="4" t="n">
        <v>15.3000000000001</v>
      </c>
      <c r="AP68" s="4">
        <f>IFERROR(VLOOKUP(AO68,'CRUCE OPORTUNIDADES'!$C$10:$D$31,2,FALSE),"")</f>
        <v/>
      </c>
      <c r="AQ68" s="4" t="n">
        <v>16.3000000000001</v>
      </c>
      <c r="AR68" s="4">
        <f>IFERROR(VLOOKUP(AQ68,'CRUCE OPORTUNIDADES'!$C$10:$D$31,2,FALSE),"")</f>
        <v/>
      </c>
      <c r="AS68" s="4" t="n">
        <v>17.3000000000002</v>
      </c>
      <c r="AT68" s="4">
        <f>IFERROR(VLOOKUP(AS68,'CRUCE OPORTUNIDADES'!$C$10:$D$31,2,FALSE),"")</f>
        <v/>
      </c>
      <c r="AU68" s="4" t="n">
        <v>18.3000000000002</v>
      </c>
      <c r="AV68" s="4">
        <f>IFERROR(VLOOKUP(AU68,'CRUCE OPORTUNIDADES'!$C$10:$D$31,2,FALSE),"")</f>
        <v/>
      </c>
      <c r="AW68" s="4" t="n">
        <v>19.3000000000002</v>
      </c>
      <c r="AX68" s="4">
        <f>IFERROR(VLOOKUP(AW68,'CRUCE OPORTUNIDADES'!$C$10:$D$31,2,FALSE),"")</f>
        <v/>
      </c>
      <c r="AY68" s="4" t="n">
        <v>20.3000000000002</v>
      </c>
      <c r="AZ68" s="4">
        <f>IFERROR(VLOOKUP(AY68,'CRUCE OPORTUNIDADES'!$C$10:$D$31,2,FALSE),"")</f>
        <v/>
      </c>
      <c r="BA68" s="4" t="n">
        <v>21.3000000000002</v>
      </c>
      <c r="BB68" s="4">
        <f>IFERROR(VLOOKUP(BA68,'CRUCE OPORTUNIDADES'!$C$10:$D$31,2,FALSE),"")</f>
        <v/>
      </c>
      <c r="BC68" s="4" t="n">
        <v>22.3000000000002</v>
      </c>
      <c r="BD68" s="4">
        <f>IFERROR(VLOOKUP(BC68,'CRUCE OPORTUNIDADES'!$C$10:$D$31,2,FALSE),"")</f>
        <v/>
      </c>
      <c r="BE68" s="4" t="n">
        <v>23.3000000000002</v>
      </c>
      <c r="BF68" s="4">
        <f>IFERROR(VLOOKUP(BE68,'CRUCE OPORTUNIDADES'!$C$10:$D$31,2,FALSE),"")</f>
        <v/>
      </c>
      <c r="BG68" s="4" t="n">
        <v>24.3000000000002</v>
      </c>
      <c r="BH68" s="4">
        <f>IFERROR(VLOOKUP(BG68,'CRUCE OPORTUNIDADES'!$C$10:$D$31,2,FALSE),"")</f>
        <v/>
      </c>
      <c r="BI68" s="4" t="n">
        <v>25.3000000000002</v>
      </c>
      <c r="BJ68" s="4">
        <f>IFERROR(VLOOKUP(BI68,'CRUCE OPORTUNIDADES'!$C$10:$D$31,2,FALSE),"")</f>
        <v/>
      </c>
      <c r="BK68" s="3" t="n"/>
      <c r="BL68" s="3" t="n"/>
      <c r="BM68" s="3" t="n"/>
      <c r="BN68" s="3" t="n"/>
      <c r="BO68" s="3" t="n"/>
      <c r="BP68" s="3" t="n"/>
      <c r="BQ68" s="2" t="n"/>
      <c r="BR68" s="2" t="n"/>
      <c r="BS68" s="2" t="n"/>
      <c r="BT68" s="2" t="n"/>
      <c r="BU68" s="2" t="n"/>
      <c r="BV68" s="2" t="n"/>
      <c r="BW68" s="2" t="n"/>
      <c r="BX68" s="2" t="n"/>
      <c r="BY68" s="2" t="n"/>
      <c r="BZ68" s="2" t="n"/>
      <c r="CA68" s="2" t="n"/>
      <c r="CB68" s="2" t="n"/>
      <c r="CC68" s="2" t="n"/>
    </row>
    <row r="69">
      <c r="A69" s="2" t="n"/>
      <c r="B69" s="2" t="n"/>
      <c r="C69" s="2" t="n"/>
      <c r="D69" s="2" t="n"/>
      <c r="E69" s="2" t="n"/>
      <c r="F69" s="2" t="n"/>
      <c r="G69" s="2" t="n"/>
      <c r="H69" s="2" t="n"/>
      <c r="I69" s="2" t="n"/>
      <c r="J69" s="2" t="n"/>
      <c r="K69" s="3" t="n"/>
      <c r="L69" s="3" t="n"/>
      <c r="M69" s="4" t="n"/>
      <c r="N69" s="4">
        <f>IF(N70&lt;&gt;""," -O","")</f>
        <v/>
      </c>
      <c r="O69" s="4" t="n"/>
      <c r="P69" s="4">
        <f>IF(P70&lt;&gt;""," -O","")</f>
        <v/>
      </c>
      <c r="Q69" s="4" t="n"/>
      <c r="R69" s="4">
        <f>IF(R70&lt;&gt;""," -O","")</f>
        <v/>
      </c>
      <c r="S69" s="4" t="n"/>
      <c r="T69" s="4">
        <f>IF(T70&lt;&gt;""," -O","")</f>
        <v/>
      </c>
      <c r="U69" s="4" t="n"/>
      <c r="V69" s="4">
        <f>IF(V70&lt;&gt;""," -O","")</f>
        <v/>
      </c>
      <c r="W69" s="4" t="n"/>
      <c r="X69" s="4">
        <f>IF(X70&lt;&gt;""," -O","")</f>
        <v/>
      </c>
      <c r="Y69" s="4" t="n"/>
      <c r="Z69" s="4">
        <f>IF(Z70&lt;&gt;""," -O","")</f>
        <v/>
      </c>
      <c r="AA69" s="4" t="n"/>
      <c r="AB69" s="4">
        <f>IF(AB70&lt;&gt;""," -O","")</f>
        <v/>
      </c>
      <c r="AC69" s="4" t="n"/>
      <c r="AD69" s="4">
        <f>IF(AD70&lt;&gt;""," -O","")</f>
        <v/>
      </c>
      <c r="AE69" s="4" t="n"/>
      <c r="AF69" s="4">
        <f>IF(AF70&lt;&gt;""," -O","")</f>
        <v/>
      </c>
      <c r="AG69" s="4" t="n"/>
      <c r="AH69" s="4">
        <f>IF(AH70&lt;&gt;""," -O","")</f>
        <v/>
      </c>
      <c r="AI69" s="4" t="n"/>
      <c r="AJ69" s="4">
        <f>IF(AJ70&lt;&gt;""," -O","")</f>
        <v/>
      </c>
      <c r="AK69" s="4" t="n"/>
      <c r="AL69" s="4">
        <f>IF(AL70&lt;&gt;""," -O","")</f>
        <v/>
      </c>
      <c r="AM69" s="4" t="n"/>
      <c r="AN69" s="4">
        <f>IF(AN70&lt;&gt;""," -O","")</f>
        <v/>
      </c>
      <c r="AO69" s="4" t="n"/>
      <c r="AP69" s="4">
        <f>IF(AP70&lt;&gt;""," -O","")</f>
        <v/>
      </c>
      <c r="AQ69" s="4" t="n"/>
      <c r="AR69" s="4">
        <f>IF(AR70&lt;&gt;""," -O","")</f>
        <v/>
      </c>
      <c r="AS69" s="4" t="n"/>
      <c r="AT69" s="4">
        <f>IF(AT70&lt;&gt;""," -O","")</f>
        <v/>
      </c>
      <c r="AU69" s="4" t="n"/>
      <c r="AV69" s="4">
        <f>IF(AV70&lt;&gt;""," -O","")</f>
        <v/>
      </c>
      <c r="AW69" s="4" t="n"/>
      <c r="AX69" s="4">
        <f>IF(AX70&lt;&gt;""," -O","")</f>
        <v/>
      </c>
      <c r="AY69" s="4" t="n"/>
      <c r="AZ69" s="4">
        <f>IF(AZ70&lt;&gt;""," -O","")</f>
        <v/>
      </c>
      <c r="BA69" s="4" t="n"/>
      <c r="BB69" s="4">
        <f>IF(BB70&lt;&gt;""," -O","")</f>
        <v/>
      </c>
      <c r="BC69" s="4" t="n"/>
      <c r="BD69" s="4">
        <f>IF(BD70&lt;&gt;""," -O","")</f>
        <v/>
      </c>
      <c r="BE69" s="4" t="n"/>
      <c r="BF69" s="4">
        <f>IF(BF70&lt;&gt;""," -O","")</f>
        <v/>
      </c>
      <c r="BG69" s="4" t="n"/>
      <c r="BH69" s="4">
        <f>IF(BH70&lt;&gt;""," -O","")</f>
        <v/>
      </c>
      <c r="BI69" s="4" t="n"/>
      <c r="BJ69" s="4">
        <f>IF(BJ70&lt;&gt;""," -O","")</f>
        <v/>
      </c>
      <c r="BK69" s="3" t="n"/>
      <c r="BL69" s="3" t="n"/>
      <c r="BM69" s="3" t="n"/>
      <c r="BN69" s="3" t="n"/>
      <c r="BO69" s="3" t="n"/>
      <c r="BP69" s="3" t="n"/>
      <c r="BQ69" s="2" t="n"/>
      <c r="BR69" s="2" t="n"/>
      <c r="BS69" s="2" t="n"/>
      <c r="BT69" s="2" t="n"/>
      <c r="BU69" s="2" t="n"/>
      <c r="BV69" s="2" t="n"/>
      <c r="BW69" s="2" t="n"/>
      <c r="BX69" s="2" t="n"/>
      <c r="BY69" s="2" t="n"/>
      <c r="BZ69" s="2" t="n"/>
      <c r="CA69" s="2" t="n"/>
      <c r="CB69" s="2" t="n"/>
      <c r="CC69" s="2" t="n"/>
    </row>
    <row r="70">
      <c r="A70" s="2" t="n"/>
      <c r="B70" s="2" t="n"/>
      <c r="C70" s="2" t="n"/>
      <c r="D70" s="2" t="n"/>
      <c r="E70" s="2" t="n"/>
      <c r="F70" s="2" t="n"/>
      <c r="G70" s="2" t="n"/>
      <c r="H70" s="2" t="n"/>
      <c r="I70" s="2" t="n"/>
      <c r="J70" s="2" t="n"/>
      <c r="K70" s="3" t="n"/>
      <c r="L70" s="3" t="n"/>
      <c r="M70" s="4" t="n">
        <v>1.31</v>
      </c>
      <c r="N70" s="4">
        <f>IFERROR(VLOOKUP(M70,'CRUCE OPORTUNIDADES'!$C$10:$D$31,2,FALSE),"")</f>
        <v/>
      </c>
      <c r="O70" s="4" t="n">
        <v>2.31000000000001</v>
      </c>
      <c r="P70" s="4">
        <f>IFERROR(VLOOKUP(O70,'CRUCE OPORTUNIDADES'!$C$10:$D$31,2,FALSE),"")</f>
        <v/>
      </c>
      <c r="Q70" s="4" t="n">
        <v>3.31000000000002</v>
      </c>
      <c r="R70" s="4">
        <f>IFERROR(VLOOKUP(Q70,'CRUCE OPORTUNIDADES'!$C$10:$D$31,2,FALSE),"")</f>
        <v/>
      </c>
      <c r="S70" s="4" t="n">
        <v>4.31000000000003</v>
      </c>
      <c r="T70" s="4">
        <f>IFERROR(VLOOKUP(S70,'CRUCE OPORTUNIDADES'!$C$10:$D$31,2,FALSE),"")</f>
        <v/>
      </c>
      <c r="U70" s="4" t="n">
        <v>5.31000000000004</v>
      </c>
      <c r="V70" s="4">
        <f>IFERROR(VLOOKUP(U70,'CRUCE OPORTUNIDADES'!$C$10:$D$31,2,FALSE),"")</f>
        <v/>
      </c>
      <c r="W70" s="4" t="n">
        <v>6.31000000000005</v>
      </c>
      <c r="X70" s="4">
        <f>IFERROR(VLOOKUP(W70,'CRUCE OPORTUNIDADES'!$C$10:$D$31,2,FALSE),"")</f>
        <v/>
      </c>
      <c r="Y70" s="4" t="n">
        <v>7.31000000000006</v>
      </c>
      <c r="Z70" s="4">
        <f>IFERROR(VLOOKUP(Y70,'CRUCE OPORTUNIDADES'!$C$10:$D$31,2,FALSE),"")</f>
        <v/>
      </c>
      <c r="AA70" s="4" t="n">
        <v>8.31000000000007</v>
      </c>
      <c r="AB70" s="4">
        <f>IFERROR(VLOOKUP(AA70,'CRUCE OPORTUNIDADES'!$C$10:$D$31,2,FALSE),"")</f>
        <v/>
      </c>
      <c r="AC70" s="4" t="n">
        <v>9.31000000000008</v>
      </c>
      <c r="AD70" s="4">
        <f>IFERROR(VLOOKUP(AC70,'CRUCE OPORTUNIDADES'!$C$10:$D$31,2,FALSE),"")</f>
        <v/>
      </c>
      <c r="AE70" s="4" t="n">
        <v>10.3100000000001</v>
      </c>
      <c r="AF70" s="4">
        <f>IFERROR(VLOOKUP(AE70,'CRUCE OPORTUNIDADES'!$C$10:$D$31,2,FALSE),"")</f>
        <v/>
      </c>
      <c r="AG70" s="4" t="n">
        <v>11.3100000000001</v>
      </c>
      <c r="AH70" s="4">
        <f>IFERROR(VLOOKUP(AG70,'CRUCE OPORTUNIDADES'!$C$10:$D$31,2,FALSE),"")</f>
        <v/>
      </c>
      <c r="AI70" s="4" t="n">
        <v>12.3100000000001</v>
      </c>
      <c r="AJ70" s="4">
        <f>IFERROR(VLOOKUP(AI70,'CRUCE OPORTUNIDADES'!$C$10:$D$31,2,FALSE),"")</f>
        <v/>
      </c>
      <c r="AK70" s="4" t="n">
        <v>13.3100000000001</v>
      </c>
      <c r="AL70" s="4">
        <f>IFERROR(VLOOKUP(AK70,'CRUCE OPORTUNIDADES'!$C$10:$D$31,2,FALSE),"")</f>
        <v/>
      </c>
      <c r="AM70" s="4" t="n">
        <v>14.3100000000001</v>
      </c>
      <c r="AN70" s="4">
        <f>IFERROR(VLOOKUP(AM70,'CRUCE OPORTUNIDADES'!$C$10:$D$31,2,FALSE),"")</f>
        <v/>
      </c>
      <c r="AO70" s="4" t="n">
        <v>15.3100000000001</v>
      </c>
      <c r="AP70" s="4">
        <f>IFERROR(VLOOKUP(AO70,'CRUCE OPORTUNIDADES'!$C$10:$D$31,2,FALSE),"")</f>
        <v/>
      </c>
      <c r="AQ70" s="4" t="n">
        <v>16.3100000000001</v>
      </c>
      <c r="AR70" s="4">
        <f>IFERROR(VLOOKUP(AQ70,'CRUCE OPORTUNIDADES'!$C$10:$D$31,2,FALSE),"")</f>
        <v/>
      </c>
      <c r="AS70" s="4" t="n">
        <v>17.3100000000002</v>
      </c>
      <c r="AT70" s="4">
        <f>IFERROR(VLOOKUP(AS70,'CRUCE OPORTUNIDADES'!$C$10:$D$31,2,FALSE),"")</f>
        <v/>
      </c>
      <c r="AU70" s="4" t="n">
        <v>18.3100000000002</v>
      </c>
      <c r="AV70" s="4">
        <f>IFERROR(VLOOKUP(AU70,'CRUCE OPORTUNIDADES'!$C$10:$D$31,2,FALSE),"")</f>
        <v/>
      </c>
      <c r="AW70" s="4" t="n">
        <v>19.3100000000002</v>
      </c>
      <c r="AX70" s="4">
        <f>IFERROR(VLOOKUP(AW70,'CRUCE OPORTUNIDADES'!$C$10:$D$31,2,FALSE),"")</f>
        <v/>
      </c>
      <c r="AY70" s="4" t="n">
        <v>20.3100000000002</v>
      </c>
      <c r="AZ70" s="4">
        <f>IFERROR(VLOOKUP(AY70,'CRUCE OPORTUNIDADES'!$C$10:$D$31,2,FALSE),"")</f>
        <v/>
      </c>
      <c r="BA70" s="4" t="n">
        <v>21.3100000000002</v>
      </c>
      <c r="BB70" s="4">
        <f>IFERROR(VLOOKUP(BA70,'CRUCE OPORTUNIDADES'!$C$10:$D$31,2,FALSE),"")</f>
        <v/>
      </c>
      <c r="BC70" s="4" t="n">
        <v>22.3100000000002</v>
      </c>
      <c r="BD70" s="4">
        <f>IFERROR(VLOOKUP(BC70,'CRUCE OPORTUNIDADES'!$C$10:$D$31,2,FALSE),"")</f>
        <v/>
      </c>
      <c r="BE70" s="4" t="n">
        <v>23.3100000000002</v>
      </c>
      <c r="BF70" s="4">
        <f>IFERROR(VLOOKUP(BE70,'CRUCE OPORTUNIDADES'!$C$10:$D$31,2,FALSE),"")</f>
        <v/>
      </c>
      <c r="BG70" s="4" t="n">
        <v>24.3100000000002</v>
      </c>
      <c r="BH70" s="4">
        <f>IFERROR(VLOOKUP(BG70,'CRUCE OPORTUNIDADES'!$C$10:$D$31,2,FALSE),"")</f>
        <v/>
      </c>
      <c r="BI70" s="4" t="n">
        <v>25.3100000000002</v>
      </c>
      <c r="BJ70" s="4">
        <f>IFERROR(VLOOKUP(BI70,'CRUCE OPORTUNIDADES'!$C$10:$D$31,2,FALSE),"")</f>
        <v/>
      </c>
      <c r="BK70" s="3" t="n"/>
      <c r="BL70" s="3" t="n"/>
      <c r="BM70" s="3" t="n"/>
      <c r="BN70" s="3" t="n"/>
      <c r="BO70" s="3" t="n"/>
      <c r="BP70" s="3" t="n"/>
      <c r="BQ70" s="2" t="n"/>
      <c r="BR70" s="2" t="n"/>
      <c r="BS70" s="2" t="n"/>
      <c r="BT70" s="2" t="n"/>
      <c r="BU70" s="2" t="n"/>
      <c r="BV70" s="2" t="n"/>
      <c r="BW70" s="2" t="n"/>
      <c r="BX70" s="2" t="n"/>
      <c r="BY70" s="2" t="n"/>
      <c r="BZ70" s="2" t="n"/>
      <c r="CA70" s="2" t="n"/>
      <c r="CB70" s="2" t="n"/>
      <c r="CC70" s="2" t="n"/>
    </row>
    <row r="71">
      <c r="A71" s="2" t="n"/>
      <c r="B71" s="2" t="n"/>
      <c r="C71" s="2" t="n"/>
      <c r="D71" s="2" t="n"/>
      <c r="E71" s="2" t="n"/>
      <c r="F71" s="2" t="n"/>
      <c r="G71" s="2" t="n"/>
      <c r="H71" s="2" t="n"/>
      <c r="I71" s="2" t="n"/>
      <c r="J71" s="2" t="n"/>
      <c r="K71" s="3" t="n"/>
      <c r="L71" s="3" t="n"/>
      <c r="M71" s="4" t="n"/>
      <c r="N71" s="4">
        <f>IF(N72&lt;&gt;""," -O","")</f>
        <v/>
      </c>
      <c r="O71" s="4" t="n"/>
      <c r="P71" s="4">
        <f>IF(P72&lt;&gt;""," -O","")</f>
        <v/>
      </c>
      <c r="Q71" s="4" t="n"/>
      <c r="R71" s="4">
        <f>IF(R72&lt;&gt;""," -O","")</f>
        <v/>
      </c>
      <c r="S71" s="4" t="n"/>
      <c r="T71" s="4">
        <f>IF(T72&lt;&gt;""," -O","")</f>
        <v/>
      </c>
      <c r="U71" s="4" t="n"/>
      <c r="V71" s="4">
        <f>IF(V72&lt;&gt;""," -O","")</f>
        <v/>
      </c>
      <c r="W71" s="4" t="n"/>
      <c r="X71" s="4">
        <f>IF(X72&lt;&gt;""," -O","")</f>
        <v/>
      </c>
      <c r="Y71" s="4" t="n"/>
      <c r="Z71" s="4">
        <f>IF(Z72&lt;&gt;""," -O","")</f>
        <v/>
      </c>
      <c r="AA71" s="4" t="n"/>
      <c r="AB71" s="4">
        <f>IF(AB72&lt;&gt;""," -O","")</f>
        <v/>
      </c>
      <c r="AC71" s="4" t="n"/>
      <c r="AD71" s="4">
        <f>IF(AD72&lt;&gt;""," -O","")</f>
        <v/>
      </c>
      <c r="AE71" s="4" t="n"/>
      <c r="AF71" s="4">
        <f>IF(AF72&lt;&gt;""," -O","")</f>
        <v/>
      </c>
      <c r="AG71" s="4" t="n"/>
      <c r="AH71" s="4">
        <f>IF(AH72&lt;&gt;""," -O","")</f>
        <v/>
      </c>
      <c r="AI71" s="4" t="n"/>
      <c r="AJ71" s="4">
        <f>IF(AJ72&lt;&gt;""," -O","")</f>
        <v/>
      </c>
      <c r="AK71" s="4" t="n"/>
      <c r="AL71" s="4">
        <f>IF(AL72&lt;&gt;""," -O","")</f>
        <v/>
      </c>
      <c r="AM71" s="4" t="n"/>
      <c r="AN71" s="4">
        <f>IF(AN72&lt;&gt;""," -O","")</f>
        <v/>
      </c>
      <c r="AO71" s="4" t="n"/>
      <c r="AP71" s="4">
        <f>IF(AP72&lt;&gt;""," -O","")</f>
        <v/>
      </c>
      <c r="AQ71" s="4" t="n"/>
      <c r="AR71" s="4">
        <f>IF(AR72&lt;&gt;""," -O","")</f>
        <v/>
      </c>
      <c r="AS71" s="4" t="n"/>
      <c r="AT71" s="4">
        <f>IF(AT72&lt;&gt;""," -O","")</f>
        <v/>
      </c>
      <c r="AU71" s="4" t="n"/>
      <c r="AV71" s="4">
        <f>IF(AV72&lt;&gt;""," -O","")</f>
        <v/>
      </c>
      <c r="AW71" s="4" t="n"/>
      <c r="AX71" s="4">
        <f>IF(AX72&lt;&gt;""," -O","")</f>
        <v/>
      </c>
      <c r="AY71" s="4" t="n"/>
      <c r="AZ71" s="4">
        <f>IF(AZ72&lt;&gt;""," -O","")</f>
        <v/>
      </c>
      <c r="BA71" s="4" t="n"/>
      <c r="BB71" s="4">
        <f>IF(BB72&lt;&gt;""," -O","")</f>
        <v/>
      </c>
      <c r="BC71" s="4" t="n"/>
      <c r="BD71" s="4">
        <f>IF(BD72&lt;&gt;""," -O","")</f>
        <v/>
      </c>
      <c r="BE71" s="4" t="n"/>
      <c r="BF71" s="4">
        <f>IF(BF72&lt;&gt;""," -O","")</f>
        <v/>
      </c>
      <c r="BG71" s="4" t="n"/>
      <c r="BH71" s="4">
        <f>IF(BH72&lt;&gt;""," -O","")</f>
        <v/>
      </c>
      <c r="BI71" s="4" t="n"/>
      <c r="BJ71" s="4">
        <f>IF(BJ72&lt;&gt;""," -O","")</f>
        <v/>
      </c>
      <c r="BK71" s="3" t="n"/>
      <c r="BL71" s="3" t="n"/>
      <c r="BM71" s="3" t="n"/>
      <c r="BN71" s="3" t="n"/>
      <c r="BO71" s="3" t="n"/>
      <c r="BP71" s="3" t="n"/>
      <c r="BQ71" s="2" t="n"/>
      <c r="BR71" s="2" t="n"/>
      <c r="BS71" s="2" t="n"/>
      <c r="BT71" s="2" t="n"/>
      <c r="BU71" s="2" t="n"/>
      <c r="BV71" s="2" t="n"/>
      <c r="BW71" s="2" t="n"/>
      <c r="BX71" s="2" t="n"/>
      <c r="BY71" s="2" t="n"/>
      <c r="BZ71" s="2" t="n"/>
      <c r="CA71" s="2" t="n"/>
      <c r="CB71" s="2" t="n"/>
      <c r="CC71" s="2" t="n"/>
    </row>
    <row r="72">
      <c r="A72" s="2" t="n"/>
      <c r="B72" s="2" t="n"/>
      <c r="C72" s="2" t="n"/>
      <c r="D72" s="2" t="n"/>
      <c r="E72" s="2" t="n"/>
      <c r="F72" s="2" t="n"/>
      <c r="G72" s="2" t="n"/>
      <c r="H72" s="2" t="n"/>
      <c r="I72" s="2" t="n"/>
      <c r="J72" s="2" t="n"/>
      <c r="K72" s="3" t="n"/>
      <c r="L72" s="3" t="n"/>
      <c r="M72" s="4" t="n">
        <v>1.32</v>
      </c>
      <c r="N72" s="4">
        <f>IFERROR(VLOOKUP(M72,'CRUCE OPORTUNIDADES'!$C$10:$D$31,2,FALSE),"")</f>
        <v/>
      </c>
      <c r="O72" s="4" t="n">
        <v>2.32000000000001</v>
      </c>
      <c r="P72" s="4">
        <f>IFERROR(VLOOKUP(O72,'CRUCE OPORTUNIDADES'!$C$10:$D$31,2,FALSE),"")</f>
        <v/>
      </c>
      <c r="Q72" s="4" t="n">
        <v>3.32000000000002</v>
      </c>
      <c r="R72" s="4">
        <f>IFERROR(VLOOKUP(Q72,'CRUCE OPORTUNIDADES'!$C$10:$D$31,2,FALSE),"")</f>
        <v/>
      </c>
      <c r="S72" s="4" t="n">
        <v>4.32000000000003</v>
      </c>
      <c r="T72" s="4">
        <f>IFERROR(VLOOKUP(S72,'CRUCE OPORTUNIDADES'!$C$10:$D$31,2,FALSE),"")</f>
        <v/>
      </c>
      <c r="U72" s="4" t="n">
        <v>5.32000000000004</v>
      </c>
      <c r="V72" s="4">
        <f>IFERROR(VLOOKUP(U72,'CRUCE OPORTUNIDADES'!$C$10:$D$31,2,FALSE),"")</f>
        <v/>
      </c>
      <c r="W72" s="4" t="n">
        <v>6.32000000000005</v>
      </c>
      <c r="X72" s="4">
        <f>IFERROR(VLOOKUP(W72,'CRUCE OPORTUNIDADES'!$C$10:$D$31,2,FALSE),"")</f>
        <v/>
      </c>
      <c r="Y72" s="4" t="n">
        <v>7.32000000000006</v>
      </c>
      <c r="Z72" s="4">
        <f>IFERROR(VLOOKUP(Y72,'CRUCE OPORTUNIDADES'!$C$10:$D$31,2,FALSE),"")</f>
        <v/>
      </c>
      <c r="AA72" s="4" t="n">
        <v>8.32000000000007</v>
      </c>
      <c r="AB72" s="4">
        <f>IFERROR(VLOOKUP(AA72,'CRUCE OPORTUNIDADES'!$C$10:$D$31,2,FALSE),"")</f>
        <v/>
      </c>
      <c r="AC72" s="4" t="n">
        <v>9.32000000000008</v>
      </c>
      <c r="AD72" s="4">
        <f>IFERROR(VLOOKUP(AC72,'CRUCE OPORTUNIDADES'!$C$10:$D$31,2,FALSE),"")</f>
        <v/>
      </c>
      <c r="AE72" s="4" t="n">
        <v>10.3200000000001</v>
      </c>
      <c r="AF72" s="4">
        <f>IFERROR(VLOOKUP(AE72,'CRUCE OPORTUNIDADES'!$C$10:$D$31,2,FALSE),"")</f>
        <v/>
      </c>
      <c r="AG72" s="4" t="n">
        <v>11.3200000000001</v>
      </c>
      <c r="AH72" s="4">
        <f>IFERROR(VLOOKUP(AG72,'CRUCE OPORTUNIDADES'!$C$10:$D$31,2,FALSE),"")</f>
        <v/>
      </c>
      <c r="AI72" s="4" t="n">
        <v>12.3200000000001</v>
      </c>
      <c r="AJ72" s="4">
        <f>IFERROR(VLOOKUP(AI72,'CRUCE OPORTUNIDADES'!$C$10:$D$31,2,FALSE),"")</f>
        <v/>
      </c>
      <c r="AK72" s="4" t="n">
        <v>13.3200000000001</v>
      </c>
      <c r="AL72" s="4">
        <f>IFERROR(VLOOKUP(AK72,'CRUCE OPORTUNIDADES'!$C$10:$D$31,2,FALSE),"")</f>
        <v/>
      </c>
      <c r="AM72" s="4" t="n">
        <v>14.3200000000001</v>
      </c>
      <c r="AN72" s="4">
        <f>IFERROR(VLOOKUP(AM72,'CRUCE OPORTUNIDADES'!$C$10:$D$31,2,FALSE),"")</f>
        <v/>
      </c>
      <c r="AO72" s="4" t="n">
        <v>15.3200000000001</v>
      </c>
      <c r="AP72" s="4">
        <f>IFERROR(VLOOKUP(AO72,'CRUCE OPORTUNIDADES'!$C$10:$D$31,2,FALSE),"")</f>
        <v/>
      </c>
      <c r="AQ72" s="4" t="n">
        <v>16.3200000000001</v>
      </c>
      <c r="AR72" s="4">
        <f>IFERROR(VLOOKUP(AQ72,'CRUCE OPORTUNIDADES'!$C$10:$D$31,2,FALSE),"")</f>
        <v/>
      </c>
      <c r="AS72" s="4" t="n">
        <v>17.3200000000002</v>
      </c>
      <c r="AT72" s="4">
        <f>IFERROR(VLOOKUP(AS72,'CRUCE OPORTUNIDADES'!$C$10:$D$31,2,FALSE),"")</f>
        <v/>
      </c>
      <c r="AU72" s="4" t="n">
        <v>18.3200000000002</v>
      </c>
      <c r="AV72" s="4">
        <f>IFERROR(VLOOKUP(AU72,'CRUCE OPORTUNIDADES'!$C$10:$D$31,2,FALSE),"")</f>
        <v/>
      </c>
      <c r="AW72" s="4" t="n">
        <v>19.3200000000002</v>
      </c>
      <c r="AX72" s="4">
        <f>IFERROR(VLOOKUP(AW72,'CRUCE OPORTUNIDADES'!$C$10:$D$31,2,FALSE),"")</f>
        <v/>
      </c>
      <c r="AY72" s="4" t="n">
        <v>20.3200000000002</v>
      </c>
      <c r="AZ72" s="4">
        <f>IFERROR(VLOOKUP(AY72,'CRUCE OPORTUNIDADES'!$C$10:$D$31,2,FALSE),"")</f>
        <v/>
      </c>
      <c r="BA72" s="4" t="n">
        <v>21.3200000000002</v>
      </c>
      <c r="BB72" s="4">
        <f>IFERROR(VLOOKUP(BA72,'CRUCE OPORTUNIDADES'!$C$10:$D$31,2,FALSE),"")</f>
        <v/>
      </c>
      <c r="BC72" s="4" t="n">
        <v>22.3200000000002</v>
      </c>
      <c r="BD72" s="4">
        <f>IFERROR(VLOOKUP(BC72,'CRUCE OPORTUNIDADES'!$C$10:$D$31,2,FALSE),"")</f>
        <v/>
      </c>
      <c r="BE72" s="4" t="n">
        <v>23.3200000000002</v>
      </c>
      <c r="BF72" s="4">
        <f>IFERROR(VLOOKUP(BE72,'CRUCE OPORTUNIDADES'!$C$10:$D$31,2,FALSE),"")</f>
        <v/>
      </c>
      <c r="BG72" s="4" t="n">
        <v>24.3200000000002</v>
      </c>
      <c r="BH72" s="4">
        <f>IFERROR(VLOOKUP(BG72,'CRUCE OPORTUNIDADES'!$C$10:$D$31,2,FALSE),"")</f>
        <v/>
      </c>
      <c r="BI72" s="4" t="n">
        <v>25.3200000000002</v>
      </c>
      <c r="BJ72" s="4">
        <f>IFERROR(VLOOKUP(BI72,'CRUCE OPORTUNIDADES'!$C$10:$D$31,2,FALSE),"")</f>
        <v/>
      </c>
      <c r="BK72" s="3" t="n"/>
      <c r="BL72" s="3" t="n"/>
      <c r="BM72" s="3" t="n"/>
      <c r="BN72" s="3" t="n"/>
      <c r="BO72" s="3" t="n"/>
      <c r="BP72" s="3" t="n"/>
      <c r="BQ72" s="2" t="n"/>
      <c r="BR72" s="2" t="n"/>
      <c r="BS72" s="2" t="n"/>
      <c r="BT72" s="2" t="n"/>
      <c r="BU72" s="2" t="n"/>
      <c r="BV72" s="2" t="n"/>
      <c r="BW72" s="2" t="n"/>
      <c r="BX72" s="2" t="n"/>
      <c r="BY72" s="2" t="n"/>
      <c r="BZ72" s="2" t="n"/>
      <c r="CA72" s="2" t="n"/>
      <c r="CB72" s="2" t="n"/>
      <c r="CC72" s="2" t="n"/>
    </row>
    <row r="73">
      <c r="A73" s="2" t="n"/>
      <c r="B73" s="2" t="n"/>
      <c r="C73" s="2" t="n"/>
      <c r="D73" s="2" t="n"/>
      <c r="E73" s="2" t="n"/>
      <c r="F73" s="2" t="n"/>
      <c r="G73" s="2" t="n"/>
      <c r="H73" s="2" t="n"/>
      <c r="I73" s="2" t="n"/>
      <c r="J73" s="2" t="n"/>
      <c r="K73" s="3" t="n"/>
      <c r="L73" s="3" t="n"/>
      <c r="M73" s="4" t="n"/>
      <c r="N73" s="4">
        <f>IF(N74&lt;&gt;""," -O","")</f>
        <v/>
      </c>
      <c r="O73" s="4" t="n"/>
      <c r="P73" s="4">
        <f>IF(P74&lt;&gt;""," -O","")</f>
        <v/>
      </c>
      <c r="Q73" s="4" t="n"/>
      <c r="R73" s="4">
        <f>IF(R74&lt;&gt;""," -O","")</f>
        <v/>
      </c>
      <c r="S73" s="4" t="n"/>
      <c r="T73" s="4">
        <f>IF(T74&lt;&gt;""," -O","")</f>
        <v/>
      </c>
      <c r="U73" s="4" t="n"/>
      <c r="V73" s="4">
        <f>IF(V74&lt;&gt;""," -O","")</f>
        <v/>
      </c>
      <c r="W73" s="4" t="n"/>
      <c r="X73" s="4">
        <f>IF(X74&lt;&gt;""," -O","")</f>
        <v/>
      </c>
      <c r="Y73" s="4" t="n"/>
      <c r="Z73" s="4">
        <f>IF(Z74&lt;&gt;""," -O","")</f>
        <v/>
      </c>
      <c r="AA73" s="4" t="n"/>
      <c r="AB73" s="4">
        <f>IF(AB74&lt;&gt;""," -O","")</f>
        <v/>
      </c>
      <c r="AC73" s="4" t="n"/>
      <c r="AD73" s="4">
        <f>IF(AD74&lt;&gt;""," -O","")</f>
        <v/>
      </c>
      <c r="AE73" s="4" t="n"/>
      <c r="AF73" s="4">
        <f>IF(AF74&lt;&gt;""," -O","")</f>
        <v/>
      </c>
      <c r="AG73" s="4" t="n"/>
      <c r="AH73" s="4">
        <f>IF(AH74&lt;&gt;""," -O","")</f>
        <v/>
      </c>
      <c r="AI73" s="4" t="n"/>
      <c r="AJ73" s="4">
        <f>IF(AJ74&lt;&gt;""," -O","")</f>
        <v/>
      </c>
      <c r="AK73" s="4" t="n"/>
      <c r="AL73" s="4">
        <f>IF(AL74&lt;&gt;""," -O","")</f>
        <v/>
      </c>
      <c r="AM73" s="4" t="n"/>
      <c r="AN73" s="4">
        <f>IF(AN74&lt;&gt;""," -O","")</f>
        <v/>
      </c>
      <c r="AO73" s="4" t="n"/>
      <c r="AP73" s="4">
        <f>IF(AP74&lt;&gt;""," -O","")</f>
        <v/>
      </c>
      <c r="AQ73" s="4" t="n"/>
      <c r="AR73" s="4">
        <f>IF(AR74&lt;&gt;""," -O","")</f>
        <v/>
      </c>
      <c r="AS73" s="4" t="n"/>
      <c r="AT73" s="4">
        <f>IF(AT74&lt;&gt;""," -O","")</f>
        <v/>
      </c>
      <c r="AU73" s="4" t="n"/>
      <c r="AV73" s="4">
        <f>IF(AV74&lt;&gt;""," -O","")</f>
        <v/>
      </c>
      <c r="AW73" s="4" t="n"/>
      <c r="AX73" s="4">
        <f>IF(AX74&lt;&gt;""," -O","")</f>
        <v/>
      </c>
      <c r="AY73" s="4" t="n"/>
      <c r="AZ73" s="4">
        <f>IF(AZ74&lt;&gt;""," -O","")</f>
        <v/>
      </c>
      <c r="BA73" s="4" t="n"/>
      <c r="BB73" s="4">
        <f>IF(BB74&lt;&gt;""," -O","")</f>
        <v/>
      </c>
      <c r="BC73" s="4" t="n"/>
      <c r="BD73" s="4">
        <f>IF(BD74&lt;&gt;""," -O","")</f>
        <v/>
      </c>
      <c r="BE73" s="4" t="n"/>
      <c r="BF73" s="4">
        <f>IF(BF74&lt;&gt;""," -O","")</f>
        <v/>
      </c>
      <c r="BG73" s="4" t="n"/>
      <c r="BH73" s="4">
        <f>IF(BH74&lt;&gt;""," -O","")</f>
        <v/>
      </c>
      <c r="BI73" s="4" t="n"/>
      <c r="BJ73" s="4">
        <f>IF(BJ74&lt;&gt;""," -O","")</f>
        <v/>
      </c>
      <c r="BK73" s="3" t="n"/>
      <c r="BL73" s="3" t="n"/>
      <c r="BM73" s="3" t="n"/>
      <c r="BN73" s="3" t="n"/>
      <c r="BO73" s="3" t="n"/>
      <c r="BP73" s="3" t="n"/>
      <c r="BQ73" s="2" t="n"/>
      <c r="BR73" s="2" t="n"/>
      <c r="BS73" s="2" t="n"/>
      <c r="BT73" s="2" t="n"/>
      <c r="BU73" s="2" t="n"/>
      <c r="BV73" s="2" t="n"/>
      <c r="BW73" s="2" t="n"/>
      <c r="BX73" s="2" t="n"/>
      <c r="BY73" s="2" t="n"/>
      <c r="BZ73" s="2" t="n"/>
      <c r="CA73" s="2" t="n"/>
      <c r="CB73" s="2" t="n"/>
      <c r="CC73" s="2" t="n"/>
    </row>
    <row r="74">
      <c r="A74" s="2" t="n"/>
      <c r="B74" s="2" t="n"/>
      <c r="C74" s="2" t="n"/>
      <c r="D74" s="2" t="n"/>
      <c r="E74" s="2" t="n"/>
      <c r="F74" s="2" t="n"/>
      <c r="G74" s="2" t="n"/>
      <c r="H74" s="2" t="n"/>
      <c r="I74" s="2" t="n"/>
      <c r="J74" s="2" t="n"/>
      <c r="K74" s="3" t="n"/>
      <c r="L74" s="3" t="n"/>
      <c r="M74" s="4" t="n">
        <v>1.33</v>
      </c>
      <c r="N74" s="4">
        <f>IFERROR(VLOOKUP(M74,'CRUCE OPORTUNIDADES'!$C$10:$D$31,2,FALSE),"")</f>
        <v/>
      </c>
      <c r="O74" s="4" t="n">
        <v>2.33000000000001</v>
      </c>
      <c r="P74" s="4">
        <f>IFERROR(VLOOKUP(O74,'CRUCE OPORTUNIDADES'!$C$10:$D$31,2,FALSE),"")</f>
        <v/>
      </c>
      <c r="Q74" s="4" t="n">
        <v>3.33000000000002</v>
      </c>
      <c r="R74" s="4">
        <f>IFERROR(VLOOKUP(Q74,'CRUCE OPORTUNIDADES'!$C$10:$D$31,2,FALSE),"")</f>
        <v/>
      </c>
      <c r="S74" s="4" t="n">
        <v>4.33000000000003</v>
      </c>
      <c r="T74" s="4">
        <f>IFERROR(VLOOKUP(S74,'CRUCE OPORTUNIDADES'!$C$10:$D$31,2,FALSE),"")</f>
        <v/>
      </c>
      <c r="U74" s="4" t="n">
        <v>5.33000000000004</v>
      </c>
      <c r="V74" s="4">
        <f>IFERROR(VLOOKUP(U74,'CRUCE OPORTUNIDADES'!$C$10:$D$31,2,FALSE),"")</f>
        <v/>
      </c>
      <c r="W74" s="4" t="n">
        <v>6.33000000000005</v>
      </c>
      <c r="X74" s="4">
        <f>IFERROR(VLOOKUP(W74,'CRUCE OPORTUNIDADES'!$C$10:$D$31,2,FALSE),"")</f>
        <v/>
      </c>
      <c r="Y74" s="4" t="n">
        <v>7.33000000000006</v>
      </c>
      <c r="Z74" s="4">
        <f>IFERROR(VLOOKUP(Y74,'CRUCE OPORTUNIDADES'!$C$10:$D$31,2,FALSE),"")</f>
        <v/>
      </c>
      <c r="AA74" s="4" t="n">
        <v>8.330000000000069</v>
      </c>
      <c r="AB74" s="4">
        <f>IFERROR(VLOOKUP(AA74,'CRUCE OPORTUNIDADES'!$C$10:$D$31,2,FALSE),"")</f>
        <v/>
      </c>
      <c r="AC74" s="4" t="n">
        <v>9.33000000000008</v>
      </c>
      <c r="AD74" s="4">
        <f>IFERROR(VLOOKUP(AC74,'CRUCE OPORTUNIDADES'!$C$10:$D$31,2,FALSE),"")</f>
        <v/>
      </c>
      <c r="AE74" s="4" t="n">
        <v>10.3300000000001</v>
      </c>
      <c r="AF74" s="4">
        <f>IFERROR(VLOOKUP(AE74,'CRUCE OPORTUNIDADES'!$C$10:$D$31,2,FALSE),"")</f>
        <v/>
      </c>
      <c r="AG74" s="4" t="n">
        <v>11.3300000000001</v>
      </c>
      <c r="AH74" s="4">
        <f>IFERROR(VLOOKUP(AG74,'CRUCE OPORTUNIDADES'!$C$10:$D$31,2,FALSE),"")</f>
        <v/>
      </c>
      <c r="AI74" s="4" t="n">
        <v>12.3300000000001</v>
      </c>
      <c r="AJ74" s="4">
        <f>IFERROR(VLOOKUP(AI74,'CRUCE OPORTUNIDADES'!$C$10:$D$31,2,FALSE),"")</f>
        <v/>
      </c>
      <c r="AK74" s="4" t="n">
        <v>13.3300000000001</v>
      </c>
      <c r="AL74" s="4">
        <f>IFERROR(VLOOKUP(AK74,'CRUCE OPORTUNIDADES'!$C$10:$D$31,2,FALSE),"")</f>
        <v/>
      </c>
      <c r="AM74" s="4" t="n">
        <v>14.3300000000001</v>
      </c>
      <c r="AN74" s="4">
        <f>IFERROR(VLOOKUP(AM74,'CRUCE OPORTUNIDADES'!$C$10:$D$31,2,FALSE),"")</f>
        <v/>
      </c>
      <c r="AO74" s="4" t="n">
        <v>15.3300000000001</v>
      </c>
      <c r="AP74" s="4">
        <f>IFERROR(VLOOKUP(AO74,'CRUCE OPORTUNIDADES'!$C$10:$D$31,2,FALSE),"")</f>
        <v/>
      </c>
      <c r="AQ74" s="4" t="n">
        <v>16.3300000000001</v>
      </c>
      <c r="AR74" s="4">
        <f>IFERROR(VLOOKUP(AQ74,'CRUCE OPORTUNIDADES'!$C$10:$D$31,2,FALSE),"")</f>
        <v/>
      </c>
      <c r="AS74" s="4" t="n">
        <v>17.3300000000002</v>
      </c>
      <c r="AT74" s="4">
        <f>IFERROR(VLOOKUP(AS74,'CRUCE OPORTUNIDADES'!$C$10:$D$31,2,FALSE),"")</f>
        <v/>
      </c>
      <c r="AU74" s="4" t="n">
        <v>18.3300000000002</v>
      </c>
      <c r="AV74" s="4">
        <f>IFERROR(VLOOKUP(AU74,'CRUCE OPORTUNIDADES'!$C$10:$D$31,2,FALSE),"")</f>
        <v/>
      </c>
      <c r="AW74" s="4" t="n">
        <v>19.3300000000002</v>
      </c>
      <c r="AX74" s="4">
        <f>IFERROR(VLOOKUP(AW74,'CRUCE OPORTUNIDADES'!$C$10:$D$31,2,FALSE),"")</f>
        <v/>
      </c>
      <c r="AY74" s="4" t="n">
        <v>20.3300000000002</v>
      </c>
      <c r="AZ74" s="4">
        <f>IFERROR(VLOOKUP(AY74,'CRUCE OPORTUNIDADES'!$C$10:$D$31,2,FALSE),"")</f>
        <v/>
      </c>
      <c r="BA74" s="4" t="n">
        <v>21.3300000000002</v>
      </c>
      <c r="BB74" s="4">
        <f>IFERROR(VLOOKUP(BA74,'CRUCE OPORTUNIDADES'!$C$10:$D$31,2,FALSE),"")</f>
        <v/>
      </c>
      <c r="BC74" s="4" t="n">
        <v>22.3300000000002</v>
      </c>
      <c r="BD74" s="4">
        <f>IFERROR(VLOOKUP(BC74,'CRUCE OPORTUNIDADES'!$C$10:$D$31,2,FALSE),"")</f>
        <v/>
      </c>
      <c r="BE74" s="4" t="n">
        <v>23.3300000000002</v>
      </c>
      <c r="BF74" s="4">
        <f>IFERROR(VLOOKUP(BE74,'CRUCE OPORTUNIDADES'!$C$10:$D$31,2,FALSE),"")</f>
        <v/>
      </c>
      <c r="BG74" s="4" t="n">
        <v>24.3300000000002</v>
      </c>
      <c r="BH74" s="4">
        <f>IFERROR(VLOOKUP(BG74,'CRUCE OPORTUNIDADES'!$C$10:$D$31,2,FALSE),"")</f>
        <v/>
      </c>
      <c r="BI74" s="4" t="n">
        <v>25.3300000000002</v>
      </c>
      <c r="BJ74" s="4">
        <f>IFERROR(VLOOKUP(BI74,'CRUCE OPORTUNIDADES'!$C$10:$D$31,2,FALSE),"")</f>
        <v/>
      </c>
      <c r="BK74" s="3" t="n"/>
      <c r="BL74" s="3" t="n"/>
      <c r="BM74" s="3" t="n"/>
      <c r="BN74" s="3" t="n"/>
      <c r="BO74" s="3" t="n"/>
      <c r="BP74" s="3" t="n"/>
      <c r="BQ74" s="2" t="n"/>
      <c r="BR74" s="2" t="n"/>
      <c r="BS74" s="2" t="n"/>
      <c r="BT74" s="2" t="n"/>
      <c r="BU74" s="2" t="n"/>
      <c r="BV74" s="2" t="n"/>
      <c r="BW74" s="2" t="n"/>
      <c r="BX74" s="2" t="n"/>
      <c r="BY74" s="2" t="n"/>
      <c r="BZ74" s="2" t="n"/>
      <c r="CA74" s="2" t="n"/>
      <c r="CB74" s="2" t="n"/>
      <c r="CC74" s="2" t="n"/>
    </row>
    <row r="75">
      <c r="A75" s="2" t="n"/>
      <c r="B75" s="2" t="n"/>
      <c r="C75" s="2" t="n"/>
      <c r="D75" s="2" t="n"/>
      <c r="E75" s="2" t="n"/>
      <c r="F75" s="2" t="n"/>
      <c r="G75" s="2" t="n"/>
      <c r="H75" s="2" t="n"/>
      <c r="I75" s="2" t="n"/>
      <c r="J75" s="2" t="n"/>
      <c r="K75" s="3" t="n"/>
      <c r="L75" s="3" t="n"/>
      <c r="M75" s="4" t="n"/>
      <c r="N75" s="4">
        <f>IF(N76&lt;&gt;""," -O","")</f>
        <v/>
      </c>
      <c r="O75" s="4" t="n"/>
      <c r="P75" s="4">
        <f>IF(P76&lt;&gt;""," -O","")</f>
        <v/>
      </c>
      <c r="Q75" s="4" t="n"/>
      <c r="R75" s="4">
        <f>IF(R76&lt;&gt;""," -O","")</f>
        <v/>
      </c>
      <c r="S75" s="4" t="n"/>
      <c r="T75" s="4">
        <f>IF(T76&lt;&gt;""," -O","")</f>
        <v/>
      </c>
      <c r="U75" s="4" t="n"/>
      <c r="V75" s="4">
        <f>IF(V76&lt;&gt;""," -O","")</f>
        <v/>
      </c>
      <c r="W75" s="4" t="n"/>
      <c r="X75" s="4">
        <f>IF(X76&lt;&gt;""," -O","")</f>
        <v/>
      </c>
      <c r="Y75" s="4" t="n"/>
      <c r="Z75" s="4">
        <f>IF(Z76&lt;&gt;""," -O","")</f>
        <v/>
      </c>
      <c r="AA75" s="4" t="n"/>
      <c r="AB75" s="4">
        <f>IF(AB76&lt;&gt;""," -O","")</f>
        <v/>
      </c>
      <c r="AC75" s="4" t="n"/>
      <c r="AD75" s="4">
        <f>IF(AD76&lt;&gt;""," -O","")</f>
        <v/>
      </c>
      <c r="AE75" s="4" t="n"/>
      <c r="AF75" s="4">
        <f>IF(AF76&lt;&gt;""," -O","")</f>
        <v/>
      </c>
      <c r="AG75" s="4" t="n"/>
      <c r="AH75" s="4">
        <f>IF(AH76&lt;&gt;""," -O","")</f>
        <v/>
      </c>
      <c r="AI75" s="4" t="n"/>
      <c r="AJ75" s="4">
        <f>IF(AJ76&lt;&gt;""," -O","")</f>
        <v/>
      </c>
      <c r="AK75" s="4" t="n"/>
      <c r="AL75" s="4">
        <f>IF(AL76&lt;&gt;""," -O","")</f>
        <v/>
      </c>
      <c r="AM75" s="4" t="n"/>
      <c r="AN75" s="4">
        <f>IF(AN76&lt;&gt;""," -O","")</f>
        <v/>
      </c>
      <c r="AO75" s="4" t="n"/>
      <c r="AP75" s="4">
        <f>IF(AP76&lt;&gt;""," -O","")</f>
        <v/>
      </c>
      <c r="AQ75" s="4" t="n"/>
      <c r="AR75" s="4">
        <f>IF(AR76&lt;&gt;""," -O","")</f>
        <v/>
      </c>
      <c r="AS75" s="4" t="n"/>
      <c r="AT75" s="4">
        <f>IF(AT76&lt;&gt;""," -O","")</f>
        <v/>
      </c>
      <c r="AU75" s="4" t="n"/>
      <c r="AV75" s="4">
        <f>IF(AV76&lt;&gt;""," -O","")</f>
        <v/>
      </c>
      <c r="AW75" s="4" t="n"/>
      <c r="AX75" s="4">
        <f>IF(AX76&lt;&gt;""," -O","")</f>
        <v/>
      </c>
      <c r="AY75" s="4" t="n"/>
      <c r="AZ75" s="4">
        <f>IF(AZ76&lt;&gt;""," -O","")</f>
        <v/>
      </c>
      <c r="BA75" s="4" t="n"/>
      <c r="BB75" s="4">
        <f>IF(BB76&lt;&gt;""," -O","")</f>
        <v/>
      </c>
      <c r="BC75" s="4" t="n"/>
      <c r="BD75" s="4">
        <f>IF(BD76&lt;&gt;""," -O","")</f>
        <v/>
      </c>
      <c r="BE75" s="4" t="n"/>
      <c r="BF75" s="4">
        <f>IF(BF76&lt;&gt;""," -O","")</f>
        <v/>
      </c>
      <c r="BG75" s="4" t="n"/>
      <c r="BH75" s="4">
        <f>IF(BH76&lt;&gt;""," -O","")</f>
        <v/>
      </c>
      <c r="BI75" s="4" t="n"/>
      <c r="BJ75" s="4">
        <f>IF(BJ76&lt;&gt;""," -O","")</f>
        <v/>
      </c>
      <c r="BK75" s="3" t="n"/>
      <c r="BL75" s="3" t="n"/>
      <c r="BM75" s="3" t="n"/>
      <c r="BN75" s="3" t="n"/>
      <c r="BO75" s="3" t="n"/>
      <c r="BP75" s="3" t="n"/>
      <c r="BQ75" s="2" t="n"/>
      <c r="BR75" s="2" t="n"/>
      <c r="BS75" s="2" t="n"/>
      <c r="BT75" s="2" t="n"/>
      <c r="BU75" s="2" t="n"/>
      <c r="BV75" s="2" t="n"/>
      <c r="BW75" s="2" t="n"/>
      <c r="BX75" s="2" t="n"/>
      <c r="BY75" s="2" t="n"/>
      <c r="BZ75" s="2" t="n"/>
      <c r="CA75" s="2" t="n"/>
      <c r="CB75" s="2" t="n"/>
      <c r="CC75" s="2" t="n"/>
    </row>
    <row r="76">
      <c r="A76" s="2" t="n"/>
      <c r="B76" s="2" t="n"/>
      <c r="C76" s="2" t="n"/>
      <c r="D76" s="2" t="n"/>
      <c r="E76" s="2" t="n"/>
      <c r="F76" s="2" t="n"/>
      <c r="G76" s="2" t="n"/>
      <c r="H76" s="2" t="n"/>
      <c r="I76" s="2" t="n"/>
      <c r="J76" s="2" t="n"/>
      <c r="K76" s="3" t="n"/>
      <c r="L76" s="3" t="n"/>
      <c r="M76" s="4" t="n">
        <v>1.34</v>
      </c>
      <c r="N76" s="4">
        <f>IFERROR(VLOOKUP(M76,'CRUCE OPORTUNIDADES'!$C$10:$D$31,2,FALSE),"")</f>
        <v/>
      </c>
      <c r="O76" s="4" t="n">
        <v>2.34000000000001</v>
      </c>
      <c r="P76" s="4">
        <f>IFERROR(VLOOKUP(O76,'CRUCE OPORTUNIDADES'!$C$10:$D$31,2,FALSE),"")</f>
        <v/>
      </c>
      <c r="Q76" s="4" t="n">
        <v>3.34000000000002</v>
      </c>
      <c r="R76" s="4">
        <f>IFERROR(VLOOKUP(Q76,'CRUCE OPORTUNIDADES'!$C$10:$D$31,2,FALSE),"")</f>
        <v/>
      </c>
      <c r="S76" s="4" t="n">
        <v>4.34000000000003</v>
      </c>
      <c r="T76" s="4">
        <f>IFERROR(VLOOKUP(S76,'CRUCE OPORTUNIDADES'!$C$10:$D$31,2,FALSE),"")</f>
        <v/>
      </c>
      <c r="U76" s="4" t="n">
        <v>5.34000000000004</v>
      </c>
      <c r="V76" s="4">
        <f>IFERROR(VLOOKUP(U76,'CRUCE OPORTUNIDADES'!$C$10:$D$31,2,FALSE),"")</f>
        <v/>
      </c>
      <c r="W76" s="4" t="n">
        <v>6.34000000000005</v>
      </c>
      <c r="X76" s="4">
        <f>IFERROR(VLOOKUP(W76,'CRUCE OPORTUNIDADES'!$C$10:$D$31,2,FALSE),"")</f>
        <v/>
      </c>
      <c r="Y76" s="4" t="n">
        <v>7.34000000000006</v>
      </c>
      <c r="Z76" s="4">
        <f>IFERROR(VLOOKUP(Y76,'CRUCE OPORTUNIDADES'!$C$10:$D$31,2,FALSE),"")</f>
        <v/>
      </c>
      <c r="AA76" s="4" t="n">
        <v>8.340000000000069</v>
      </c>
      <c r="AB76" s="4">
        <f>IFERROR(VLOOKUP(AA76,'CRUCE OPORTUNIDADES'!$C$10:$D$31,2,FALSE),"")</f>
        <v/>
      </c>
      <c r="AC76" s="4" t="n">
        <v>9.34000000000008</v>
      </c>
      <c r="AD76" s="4">
        <f>IFERROR(VLOOKUP(AC76,'CRUCE OPORTUNIDADES'!$C$10:$D$31,2,FALSE),"")</f>
        <v/>
      </c>
      <c r="AE76" s="4" t="n">
        <v>10.3400000000001</v>
      </c>
      <c r="AF76" s="4">
        <f>IFERROR(VLOOKUP(AE76,'CRUCE OPORTUNIDADES'!$C$10:$D$31,2,FALSE),"")</f>
        <v/>
      </c>
      <c r="AG76" s="4" t="n">
        <v>11.3400000000001</v>
      </c>
      <c r="AH76" s="4">
        <f>IFERROR(VLOOKUP(AG76,'CRUCE OPORTUNIDADES'!$C$10:$D$31,2,FALSE),"")</f>
        <v/>
      </c>
      <c r="AI76" s="4" t="n">
        <v>12.3400000000001</v>
      </c>
      <c r="AJ76" s="4">
        <f>IFERROR(VLOOKUP(AI76,'CRUCE OPORTUNIDADES'!$C$10:$D$31,2,FALSE),"")</f>
        <v/>
      </c>
      <c r="AK76" s="4" t="n">
        <v>13.3400000000001</v>
      </c>
      <c r="AL76" s="4">
        <f>IFERROR(VLOOKUP(AK76,'CRUCE OPORTUNIDADES'!$C$10:$D$31,2,FALSE),"")</f>
        <v/>
      </c>
      <c r="AM76" s="4" t="n">
        <v>14.3400000000001</v>
      </c>
      <c r="AN76" s="4">
        <f>IFERROR(VLOOKUP(AM76,'CRUCE OPORTUNIDADES'!$C$10:$D$31,2,FALSE),"")</f>
        <v/>
      </c>
      <c r="AO76" s="4" t="n">
        <v>15.3400000000001</v>
      </c>
      <c r="AP76" s="4">
        <f>IFERROR(VLOOKUP(AO76,'CRUCE OPORTUNIDADES'!$C$10:$D$31,2,FALSE),"")</f>
        <v/>
      </c>
      <c r="AQ76" s="4" t="n">
        <v>16.3400000000001</v>
      </c>
      <c r="AR76" s="4">
        <f>IFERROR(VLOOKUP(AQ76,'CRUCE OPORTUNIDADES'!$C$10:$D$31,2,FALSE),"")</f>
        <v/>
      </c>
      <c r="AS76" s="4" t="n">
        <v>17.3400000000002</v>
      </c>
      <c r="AT76" s="4">
        <f>IFERROR(VLOOKUP(AS76,'CRUCE OPORTUNIDADES'!$C$10:$D$31,2,FALSE),"")</f>
        <v/>
      </c>
      <c r="AU76" s="4" t="n">
        <v>18.3400000000002</v>
      </c>
      <c r="AV76" s="4">
        <f>IFERROR(VLOOKUP(AU76,'CRUCE OPORTUNIDADES'!$C$10:$D$31,2,FALSE),"")</f>
        <v/>
      </c>
      <c r="AW76" s="4" t="n">
        <v>19.3400000000002</v>
      </c>
      <c r="AX76" s="4">
        <f>IFERROR(VLOOKUP(AW76,'CRUCE OPORTUNIDADES'!$C$10:$D$31,2,FALSE),"")</f>
        <v/>
      </c>
      <c r="AY76" s="4" t="n">
        <v>20.3400000000002</v>
      </c>
      <c r="AZ76" s="4">
        <f>IFERROR(VLOOKUP(AY76,'CRUCE OPORTUNIDADES'!$C$10:$D$31,2,FALSE),"")</f>
        <v/>
      </c>
      <c r="BA76" s="4" t="n">
        <v>21.3400000000002</v>
      </c>
      <c r="BB76" s="4">
        <f>IFERROR(VLOOKUP(BA76,'CRUCE OPORTUNIDADES'!$C$10:$D$31,2,FALSE),"")</f>
        <v/>
      </c>
      <c r="BC76" s="4" t="n">
        <v>22.3400000000002</v>
      </c>
      <c r="BD76" s="4">
        <f>IFERROR(VLOOKUP(BC76,'CRUCE OPORTUNIDADES'!$C$10:$D$31,2,FALSE),"")</f>
        <v/>
      </c>
      <c r="BE76" s="4" t="n">
        <v>23.3400000000002</v>
      </c>
      <c r="BF76" s="4">
        <f>IFERROR(VLOOKUP(BE76,'CRUCE OPORTUNIDADES'!$C$10:$D$31,2,FALSE),"")</f>
        <v/>
      </c>
      <c r="BG76" s="4" t="n">
        <v>24.3400000000002</v>
      </c>
      <c r="BH76" s="4">
        <f>IFERROR(VLOOKUP(BG76,'CRUCE OPORTUNIDADES'!$C$10:$D$31,2,FALSE),"")</f>
        <v/>
      </c>
      <c r="BI76" s="4" t="n">
        <v>25.3400000000002</v>
      </c>
      <c r="BJ76" s="4">
        <f>IFERROR(VLOOKUP(BI76,'CRUCE OPORTUNIDADES'!$C$10:$D$31,2,FALSE),"")</f>
        <v/>
      </c>
      <c r="BK76" s="3" t="n"/>
      <c r="BL76" s="3" t="n"/>
      <c r="BM76" s="3" t="n"/>
      <c r="BN76" s="3" t="n"/>
      <c r="BO76" s="3" t="n"/>
      <c r="BP76" s="3" t="n"/>
      <c r="BQ76" s="2" t="n"/>
      <c r="BR76" s="2" t="n"/>
      <c r="BS76" s="2" t="n"/>
      <c r="BT76" s="2" t="n"/>
      <c r="BU76" s="2" t="n"/>
      <c r="BV76" s="2" t="n"/>
      <c r="BW76" s="2" t="n"/>
      <c r="BX76" s="2" t="n"/>
      <c r="BY76" s="2" t="n"/>
      <c r="BZ76" s="2" t="n"/>
      <c r="CA76" s="2" t="n"/>
      <c r="CB76" s="2" t="n"/>
      <c r="CC76" s="2" t="n"/>
    </row>
    <row r="77">
      <c r="A77" s="2" t="n"/>
      <c r="B77" s="2" t="n"/>
      <c r="C77" s="2" t="n"/>
      <c r="D77" s="2" t="n"/>
      <c r="E77" s="2" t="n"/>
      <c r="F77" s="2" t="n"/>
      <c r="G77" s="2" t="n"/>
      <c r="H77" s="2" t="n"/>
      <c r="I77" s="2" t="n"/>
      <c r="J77" s="2" t="n"/>
      <c r="K77" s="3" t="n"/>
      <c r="L77" s="3" t="n"/>
      <c r="M77" s="4" t="n"/>
      <c r="N77" s="4">
        <f>IF(N78&lt;&gt;""," -O","")</f>
        <v/>
      </c>
      <c r="O77" s="4" t="n"/>
      <c r="P77" s="4">
        <f>IF(P78&lt;&gt;""," -O","")</f>
        <v/>
      </c>
      <c r="Q77" s="4" t="n"/>
      <c r="R77" s="4">
        <f>IF(R78&lt;&gt;""," -O","")</f>
        <v/>
      </c>
      <c r="S77" s="4" t="n"/>
      <c r="T77" s="4">
        <f>IF(T78&lt;&gt;""," -O","")</f>
        <v/>
      </c>
      <c r="U77" s="4" t="n"/>
      <c r="V77" s="4">
        <f>IF(V78&lt;&gt;""," -O","")</f>
        <v/>
      </c>
      <c r="W77" s="4" t="n"/>
      <c r="X77" s="4">
        <f>IF(X78&lt;&gt;""," -O","")</f>
        <v/>
      </c>
      <c r="Y77" s="4" t="n"/>
      <c r="Z77" s="4">
        <f>IF(Z78&lt;&gt;""," -O","")</f>
        <v/>
      </c>
      <c r="AA77" s="4" t="n"/>
      <c r="AB77" s="4">
        <f>IF(AB78&lt;&gt;""," -O","")</f>
        <v/>
      </c>
      <c r="AC77" s="4" t="n"/>
      <c r="AD77" s="4">
        <f>IF(AD78&lt;&gt;""," -O","")</f>
        <v/>
      </c>
      <c r="AE77" s="4" t="n"/>
      <c r="AF77" s="4">
        <f>IF(AF78&lt;&gt;""," -O","")</f>
        <v/>
      </c>
      <c r="AG77" s="4" t="n"/>
      <c r="AH77" s="4">
        <f>IF(AH78&lt;&gt;""," -O","")</f>
        <v/>
      </c>
      <c r="AI77" s="4" t="n"/>
      <c r="AJ77" s="4">
        <f>IF(AJ78&lt;&gt;""," -O","")</f>
        <v/>
      </c>
      <c r="AK77" s="4" t="n"/>
      <c r="AL77" s="4">
        <f>IF(AL78&lt;&gt;""," -O","")</f>
        <v/>
      </c>
      <c r="AM77" s="4" t="n"/>
      <c r="AN77" s="4">
        <f>IF(AN78&lt;&gt;""," -O","")</f>
        <v/>
      </c>
      <c r="AO77" s="4" t="n"/>
      <c r="AP77" s="4">
        <f>IF(AP78&lt;&gt;""," -O","")</f>
        <v/>
      </c>
      <c r="AQ77" s="4" t="n"/>
      <c r="AR77" s="4">
        <f>IF(AR78&lt;&gt;""," -O","")</f>
        <v/>
      </c>
      <c r="AS77" s="4" t="n"/>
      <c r="AT77" s="4">
        <f>IF(AT78&lt;&gt;""," -O","")</f>
        <v/>
      </c>
      <c r="AU77" s="4" t="n"/>
      <c r="AV77" s="4">
        <f>IF(AV78&lt;&gt;""," -O","")</f>
        <v/>
      </c>
      <c r="AW77" s="4" t="n"/>
      <c r="AX77" s="4">
        <f>IF(AX78&lt;&gt;""," -O","")</f>
        <v/>
      </c>
      <c r="AY77" s="4" t="n"/>
      <c r="AZ77" s="4">
        <f>IF(AZ78&lt;&gt;""," -O","")</f>
        <v/>
      </c>
      <c r="BA77" s="4" t="n"/>
      <c r="BB77" s="4">
        <f>IF(BB78&lt;&gt;""," -O","")</f>
        <v/>
      </c>
      <c r="BC77" s="4" t="n"/>
      <c r="BD77" s="4">
        <f>IF(BD78&lt;&gt;""," -O","")</f>
        <v/>
      </c>
      <c r="BE77" s="4" t="n"/>
      <c r="BF77" s="4">
        <f>IF(BF78&lt;&gt;""," -O","")</f>
        <v/>
      </c>
      <c r="BG77" s="4" t="n"/>
      <c r="BH77" s="4">
        <f>IF(BH78&lt;&gt;""," -O","")</f>
        <v/>
      </c>
      <c r="BI77" s="4" t="n"/>
      <c r="BJ77" s="4">
        <f>IF(BJ78&lt;&gt;""," -O","")</f>
        <v/>
      </c>
      <c r="BK77" s="3" t="n"/>
      <c r="BL77" s="3" t="n"/>
      <c r="BM77" s="3" t="n"/>
      <c r="BN77" s="3" t="n"/>
      <c r="BO77" s="3" t="n"/>
      <c r="BP77" s="3" t="n"/>
      <c r="BQ77" s="2" t="n"/>
      <c r="BR77" s="2" t="n"/>
      <c r="BS77" s="2" t="n"/>
      <c r="BT77" s="2" t="n"/>
      <c r="BU77" s="2" t="n"/>
      <c r="BV77" s="2" t="n"/>
      <c r="BW77" s="2" t="n"/>
      <c r="BX77" s="2" t="n"/>
      <c r="BY77" s="2" t="n"/>
      <c r="BZ77" s="2" t="n"/>
      <c r="CA77" s="2" t="n"/>
      <c r="CB77" s="2" t="n"/>
      <c r="CC77" s="2" t="n"/>
    </row>
    <row r="78">
      <c r="A78" s="2" t="n"/>
      <c r="B78" s="2" t="n"/>
      <c r="C78" s="2" t="n"/>
      <c r="D78" s="2" t="n"/>
      <c r="E78" s="2" t="n"/>
      <c r="F78" s="2" t="n"/>
      <c r="G78" s="2" t="n"/>
      <c r="H78" s="2" t="n"/>
      <c r="I78" s="2" t="n"/>
      <c r="J78" s="2" t="n"/>
      <c r="K78" s="3" t="n"/>
      <c r="L78" s="3" t="n"/>
      <c r="M78" s="4" t="n">
        <v>1.35</v>
      </c>
      <c r="N78" s="4">
        <f>IFERROR(VLOOKUP(M78,'CRUCE OPORTUNIDADES'!$C$10:$D$31,2,FALSE),"")</f>
        <v/>
      </c>
      <c r="O78" s="4" t="n">
        <v>2.35000000000001</v>
      </c>
      <c r="P78" s="4">
        <f>IFERROR(VLOOKUP(O78,'CRUCE OPORTUNIDADES'!$C$10:$D$31,2,FALSE),"")</f>
        <v/>
      </c>
      <c r="Q78" s="4" t="n">
        <v>3.35000000000002</v>
      </c>
      <c r="R78" s="4">
        <f>IFERROR(VLOOKUP(Q78,'CRUCE OPORTUNIDADES'!$C$10:$D$31,2,FALSE),"")</f>
        <v/>
      </c>
      <c r="S78" s="4" t="n">
        <v>4.35000000000003</v>
      </c>
      <c r="T78" s="4">
        <f>IFERROR(VLOOKUP(S78,'CRUCE OPORTUNIDADES'!$C$10:$D$31,2,FALSE),"")</f>
        <v/>
      </c>
      <c r="U78" s="4" t="n">
        <v>5.35000000000004</v>
      </c>
      <c r="V78" s="4">
        <f>IFERROR(VLOOKUP(U78,'CRUCE OPORTUNIDADES'!$C$10:$D$31,2,FALSE),"")</f>
        <v/>
      </c>
      <c r="W78" s="4" t="n">
        <v>6.35000000000005</v>
      </c>
      <c r="X78" s="4">
        <f>IFERROR(VLOOKUP(W78,'CRUCE OPORTUNIDADES'!$C$10:$D$31,2,FALSE),"")</f>
        <v/>
      </c>
      <c r="Y78" s="4" t="n">
        <v>7.35000000000006</v>
      </c>
      <c r="Z78" s="4">
        <f>IFERROR(VLOOKUP(Y78,'CRUCE OPORTUNIDADES'!$C$10:$D$31,2,FALSE),"")</f>
        <v/>
      </c>
      <c r="AA78" s="4" t="n">
        <v>8.350000000000071</v>
      </c>
      <c r="AB78" s="4">
        <f>IFERROR(VLOOKUP(AA78,'CRUCE OPORTUNIDADES'!$C$10:$D$31,2,FALSE),"")</f>
        <v/>
      </c>
      <c r="AC78" s="4" t="n">
        <v>9.35000000000008</v>
      </c>
      <c r="AD78" s="4">
        <f>IFERROR(VLOOKUP(AC78,'CRUCE OPORTUNIDADES'!$C$10:$D$31,2,FALSE),"")</f>
        <v/>
      </c>
      <c r="AE78" s="4" t="n">
        <v>10.3500000000001</v>
      </c>
      <c r="AF78" s="4">
        <f>IFERROR(VLOOKUP(AE78,'CRUCE OPORTUNIDADES'!$C$10:$D$31,2,FALSE),"")</f>
        <v/>
      </c>
      <c r="AG78" s="4" t="n">
        <v>11.3500000000001</v>
      </c>
      <c r="AH78" s="4">
        <f>IFERROR(VLOOKUP(AG78,'CRUCE OPORTUNIDADES'!$C$10:$D$31,2,FALSE),"")</f>
        <v/>
      </c>
      <c r="AI78" s="4" t="n">
        <v>12.3500000000001</v>
      </c>
      <c r="AJ78" s="4">
        <f>IFERROR(VLOOKUP(AI78,'CRUCE OPORTUNIDADES'!$C$10:$D$31,2,FALSE),"")</f>
        <v/>
      </c>
      <c r="AK78" s="4" t="n">
        <v>13.3500000000001</v>
      </c>
      <c r="AL78" s="4">
        <f>IFERROR(VLOOKUP(AK78,'CRUCE OPORTUNIDADES'!$C$10:$D$31,2,FALSE),"")</f>
        <v/>
      </c>
      <c r="AM78" s="4" t="n">
        <v>14.3500000000001</v>
      </c>
      <c r="AN78" s="4">
        <f>IFERROR(VLOOKUP(AM78,'CRUCE OPORTUNIDADES'!$C$10:$D$31,2,FALSE),"")</f>
        <v/>
      </c>
      <c r="AO78" s="4" t="n">
        <v>15.3500000000001</v>
      </c>
      <c r="AP78" s="4">
        <f>IFERROR(VLOOKUP(AO78,'CRUCE OPORTUNIDADES'!$C$10:$D$31,2,FALSE),"")</f>
        <v/>
      </c>
      <c r="AQ78" s="4" t="n">
        <v>16.3500000000001</v>
      </c>
      <c r="AR78" s="4">
        <f>IFERROR(VLOOKUP(AQ78,'CRUCE OPORTUNIDADES'!$C$10:$D$31,2,FALSE),"")</f>
        <v/>
      </c>
      <c r="AS78" s="4" t="n">
        <v>17.3500000000002</v>
      </c>
      <c r="AT78" s="4">
        <f>IFERROR(VLOOKUP(AS78,'CRUCE OPORTUNIDADES'!$C$10:$D$31,2,FALSE),"")</f>
        <v/>
      </c>
      <c r="AU78" s="4" t="n">
        <v>18.3500000000002</v>
      </c>
      <c r="AV78" s="4">
        <f>IFERROR(VLOOKUP(AU78,'CRUCE OPORTUNIDADES'!$C$10:$D$31,2,FALSE),"")</f>
        <v/>
      </c>
      <c r="AW78" s="4" t="n">
        <v>19.3500000000002</v>
      </c>
      <c r="AX78" s="4">
        <f>IFERROR(VLOOKUP(AW78,'CRUCE OPORTUNIDADES'!$C$10:$D$31,2,FALSE),"")</f>
        <v/>
      </c>
      <c r="AY78" s="4" t="n">
        <v>20.3500000000002</v>
      </c>
      <c r="AZ78" s="4">
        <f>IFERROR(VLOOKUP(AY78,'CRUCE OPORTUNIDADES'!$C$10:$D$31,2,FALSE),"")</f>
        <v/>
      </c>
      <c r="BA78" s="4" t="n">
        <v>21.3500000000002</v>
      </c>
      <c r="BB78" s="4">
        <f>IFERROR(VLOOKUP(BA78,'CRUCE OPORTUNIDADES'!$C$10:$D$31,2,FALSE),"")</f>
        <v/>
      </c>
      <c r="BC78" s="4" t="n">
        <v>22.3500000000002</v>
      </c>
      <c r="BD78" s="4">
        <f>IFERROR(VLOOKUP(BC78,'CRUCE OPORTUNIDADES'!$C$10:$D$31,2,FALSE),"")</f>
        <v/>
      </c>
      <c r="BE78" s="4" t="n">
        <v>23.3500000000002</v>
      </c>
      <c r="BF78" s="4">
        <f>IFERROR(VLOOKUP(BE78,'CRUCE OPORTUNIDADES'!$C$10:$D$31,2,FALSE),"")</f>
        <v/>
      </c>
      <c r="BG78" s="4" t="n">
        <v>24.3500000000002</v>
      </c>
      <c r="BH78" s="4">
        <f>IFERROR(VLOOKUP(BG78,'CRUCE OPORTUNIDADES'!$C$10:$D$31,2,FALSE),"")</f>
        <v/>
      </c>
      <c r="BI78" s="4" t="n">
        <v>25.3500000000002</v>
      </c>
      <c r="BJ78" s="4">
        <f>IFERROR(VLOOKUP(BI78,'CRUCE OPORTUNIDADES'!$C$10:$D$31,2,FALSE),"")</f>
        <v/>
      </c>
      <c r="BK78" s="3" t="n"/>
      <c r="BL78" s="3" t="n"/>
      <c r="BM78" s="3" t="n"/>
      <c r="BN78" s="3" t="n"/>
      <c r="BO78" s="3" t="n"/>
      <c r="BP78" s="3" t="n"/>
      <c r="BQ78" s="2" t="n"/>
      <c r="BR78" s="2" t="n"/>
      <c r="BS78" s="2" t="n"/>
      <c r="BT78" s="2" t="n"/>
      <c r="BU78" s="2" t="n"/>
      <c r="BV78" s="2" t="n"/>
      <c r="BW78" s="2" t="n"/>
      <c r="BX78" s="2" t="n"/>
      <c r="BY78" s="2" t="n"/>
      <c r="BZ78" s="2" t="n"/>
      <c r="CA78" s="2" t="n"/>
      <c r="CB78" s="2" t="n"/>
      <c r="CC78" s="2" t="n"/>
    </row>
    <row r="79">
      <c r="A79" s="2" t="n"/>
      <c r="B79" s="2" t="n"/>
      <c r="C79" s="2" t="n"/>
      <c r="D79" s="2" t="n"/>
      <c r="E79" s="2" t="n"/>
      <c r="F79" s="2" t="n"/>
      <c r="G79" s="2" t="n"/>
      <c r="H79" s="2" t="n"/>
      <c r="I79" s="2" t="n"/>
      <c r="J79" s="2" t="n"/>
      <c r="K79" s="3" t="n"/>
      <c r="L79" s="3" t="n"/>
      <c r="M79" s="4" t="n"/>
      <c r="N79" s="4">
        <f>IF(N80&lt;&gt;""," -O","")</f>
        <v/>
      </c>
      <c r="O79" s="4" t="n"/>
      <c r="P79" s="4">
        <f>IF(P80&lt;&gt;""," -O","")</f>
        <v/>
      </c>
      <c r="Q79" s="4" t="n"/>
      <c r="R79" s="4">
        <f>IF(R80&lt;&gt;""," -O","")</f>
        <v/>
      </c>
      <c r="S79" s="4" t="n"/>
      <c r="T79" s="4">
        <f>IF(T80&lt;&gt;""," -O","")</f>
        <v/>
      </c>
      <c r="U79" s="4" t="n"/>
      <c r="V79" s="4">
        <f>IF(V80&lt;&gt;""," -O","")</f>
        <v/>
      </c>
      <c r="W79" s="4" t="n"/>
      <c r="X79" s="4">
        <f>IF(X80&lt;&gt;""," -O","")</f>
        <v/>
      </c>
      <c r="Y79" s="4" t="n"/>
      <c r="Z79" s="4">
        <f>IF(Z80&lt;&gt;""," -O","")</f>
        <v/>
      </c>
      <c r="AA79" s="4" t="n"/>
      <c r="AB79" s="4">
        <f>IF(AB80&lt;&gt;""," -O","")</f>
        <v/>
      </c>
      <c r="AC79" s="4" t="n"/>
      <c r="AD79" s="4">
        <f>IF(AD80&lt;&gt;""," -O","")</f>
        <v/>
      </c>
      <c r="AE79" s="4" t="n"/>
      <c r="AF79" s="4">
        <f>IF(AF80&lt;&gt;""," -O","")</f>
        <v/>
      </c>
      <c r="AG79" s="4" t="n"/>
      <c r="AH79" s="4">
        <f>IF(AH80&lt;&gt;""," -O","")</f>
        <v/>
      </c>
      <c r="AI79" s="4" t="n"/>
      <c r="AJ79" s="4">
        <f>IF(AJ80&lt;&gt;""," -O","")</f>
        <v/>
      </c>
      <c r="AK79" s="4" t="n"/>
      <c r="AL79" s="4">
        <f>IF(AL80&lt;&gt;""," -O","")</f>
        <v/>
      </c>
      <c r="AM79" s="4" t="n"/>
      <c r="AN79" s="4">
        <f>IF(AN80&lt;&gt;""," -O","")</f>
        <v/>
      </c>
      <c r="AO79" s="4" t="n"/>
      <c r="AP79" s="4">
        <f>IF(AP80&lt;&gt;""," -O","")</f>
        <v/>
      </c>
      <c r="AQ79" s="4" t="n"/>
      <c r="AR79" s="4">
        <f>IF(AR80&lt;&gt;""," -O","")</f>
        <v/>
      </c>
      <c r="AS79" s="4" t="n"/>
      <c r="AT79" s="4">
        <f>IF(AT80&lt;&gt;""," -O","")</f>
        <v/>
      </c>
      <c r="AU79" s="4" t="n"/>
      <c r="AV79" s="4">
        <f>IF(AV80&lt;&gt;""," -O","")</f>
        <v/>
      </c>
      <c r="AW79" s="4" t="n"/>
      <c r="AX79" s="4">
        <f>IF(AX80&lt;&gt;""," -O","")</f>
        <v/>
      </c>
      <c r="AY79" s="4" t="n"/>
      <c r="AZ79" s="4">
        <f>IF(AZ80&lt;&gt;""," -O","")</f>
        <v/>
      </c>
      <c r="BA79" s="4" t="n"/>
      <c r="BB79" s="4">
        <f>IF(BB80&lt;&gt;""," -O","")</f>
        <v/>
      </c>
      <c r="BC79" s="4" t="n"/>
      <c r="BD79" s="4">
        <f>IF(BD80&lt;&gt;""," -O","")</f>
        <v/>
      </c>
      <c r="BE79" s="4" t="n"/>
      <c r="BF79" s="4">
        <f>IF(BF80&lt;&gt;""," -O","")</f>
        <v/>
      </c>
      <c r="BG79" s="4" t="n"/>
      <c r="BH79" s="4">
        <f>IF(BH80&lt;&gt;""," -O","")</f>
        <v/>
      </c>
      <c r="BI79" s="4" t="n"/>
      <c r="BJ79" s="4">
        <f>IF(BJ80&lt;&gt;""," -O","")</f>
        <v/>
      </c>
      <c r="BK79" s="3" t="n"/>
      <c r="BL79" s="3" t="n"/>
      <c r="BM79" s="3" t="n"/>
      <c r="BN79" s="3" t="n"/>
      <c r="BO79" s="3" t="n"/>
      <c r="BP79" s="3" t="n"/>
      <c r="BQ79" s="2" t="n"/>
      <c r="BR79" s="2" t="n"/>
      <c r="BS79" s="2" t="n"/>
      <c r="BT79" s="2" t="n"/>
      <c r="BU79" s="2" t="n"/>
      <c r="BV79" s="2" t="n"/>
      <c r="BW79" s="2" t="n"/>
      <c r="BX79" s="2" t="n"/>
      <c r="BY79" s="2" t="n"/>
      <c r="BZ79" s="2" t="n"/>
      <c r="CA79" s="2" t="n"/>
      <c r="CB79" s="2" t="n"/>
      <c r="CC79" s="2" t="n"/>
    </row>
    <row r="80">
      <c r="A80" s="2" t="n"/>
      <c r="B80" s="2" t="n"/>
      <c r="C80" s="2" t="n"/>
      <c r="D80" s="2" t="n"/>
      <c r="E80" s="2" t="n"/>
      <c r="F80" s="2" t="n"/>
      <c r="G80" s="2" t="n"/>
      <c r="H80" s="2" t="n"/>
      <c r="I80" s="2" t="n"/>
      <c r="J80" s="2" t="n"/>
      <c r="K80" s="3" t="n"/>
      <c r="L80" s="3" t="n"/>
      <c r="M80" s="4" t="n">
        <v>1.36</v>
      </c>
      <c r="N80" s="4">
        <f>IFERROR(VLOOKUP(M80,'CRUCE OPORTUNIDADES'!$C$10:$D$31,2,FALSE),"")</f>
        <v/>
      </c>
      <c r="O80" s="4" t="n">
        <v>2.36000000000001</v>
      </c>
      <c r="P80" s="4">
        <f>IFERROR(VLOOKUP(O80,'CRUCE OPORTUNIDADES'!$C$10:$D$31,2,FALSE),"")</f>
        <v/>
      </c>
      <c r="Q80" s="4" t="n">
        <v>3.36000000000002</v>
      </c>
      <c r="R80" s="4">
        <f>IFERROR(VLOOKUP(Q80,'CRUCE OPORTUNIDADES'!$C$10:$D$31,2,FALSE),"")</f>
        <v/>
      </c>
      <c r="S80" s="4" t="n">
        <v>4.36000000000003</v>
      </c>
      <c r="T80" s="4">
        <f>IFERROR(VLOOKUP(S80,'CRUCE OPORTUNIDADES'!$C$10:$D$31,2,FALSE),"")</f>
        <v/>
      </c>
      <c r="U80" s="4" t="n">
        <v>5.36000000000004</v>
      </c>
      <c r="V80" s="4">
        <f>IFERROR(VLOOKUP(U80,'CRUCE OPORTUNIDADES'!$C$10:$D$31,2,FALSE),"")</f>
        <v/>
      </c>
      <c r="W80" s="4" t="n">
        <v>6.36000000000005</v>
      </c>
      <c r="X80" s="4">
        <f>IFERROR(VLOOKUP(W80,'CRUCE OPORTUNIDADES'!$C$10:$D$31,2,FALSE),"")</f>
        <v/>
      </c>
      <c r="Y80" s="4" t="n">
        <v>7.36000000000006</v>
      </c>
      <c r="Z80" s="4">
        <f>IFERROR(VLOOKUP(Y80,'CRUCE OPORTUNIDADES'!$C$10:$D$31,2,FALSE),"")</f>
        <v/>
      </c>
      <c r="AA80" s="4" t="n">
        <v>8.36000000000007</v>
      </c>
      <c r="AB80" s="4">
        <f>IFERROR(VLOOKUP(AA80,'CRUCE OPORTUNIDADES'!$C$10:$D$31,2,FALSE),"")</f>
        <v/>
      </c>
      <c r="AC80" s="4" t="n">
        <v>9.360000000000079</v>
      </c>
      <c r="AD80" s="4">
        <f>IFERROR(VLOOKUP(AC80,'CRUCE OPORTUNIDADES'!$C$10:$D$31,2,FALSE),"")</f>
        <v/>
      </c>
      <c r="AE80" s="4" t="n">
        <v>10.3600000000001</v>
      </c>
      <c r="AF80" s="4">
        <f>IFERROR(VLOOKUP(AE80,'CRUCE OPORTUNIDADES'!$C$10:$D$31,2,FALSE),"")</f>
        <v/>
      </c>
      <c r="AG80" s="4" t="n">
        <v>11.3600000000001</v>
      </c>
      <c r="AH80" s="4">
        <f>IFERROR(VLOOKUP(AG80,'CRUCE OPORTUNIDADES'!$C$10:$D$31,2,FALSE),"")</f>
        <v/>
      </c>
      <c r="AI80" s="4" t="n">
        <v>12.3600000000001</v>
      </c>
      <c r="AJ80" s="4">
        <f>IFERROR(VLOOKUP(AI80,'CRUCE OPORTUNIDADES'!$C$10:$D$31,2,FALSE),"")</f>
        <v/>
      </c>
      <c r="AK80" s="4" t="n">
        <v>13.3600000000001</v>
      </c>
      <c r="AL80" s="4">
        <f>IFERROR(VLOOKUP(AK80,'CRUCE OPORTUNIDADES'!$C$10:$D$31,2,FALSE),"")</f>
        <v/>
      </c>
      <c r="AM80" s="4" t="n">
        <v>14.3600000000001</v>
      </c>
      <c r="AN80" s="4">
        <f>IFERROR(VLOOKUP(AM80,'CRUCE OPORTUNIDADES'!$C$10:$D$31,2,FALSE),"")</f>
        <v/>
      </c>
      <c r="AO80" s="4" t="n">
        <v>15.3600000000001</v>
      </c>
      <c r="AP80" s="4">
        <f>IFERROR(VLOOKUP(AO80,'CRUCE OPORTUNIDADES'!$C$10:$D$31,2,FALSE),"")</f>
        <v/>
      </c>
      <c r="AQ80" s="4" t="n">
        <v>16.3600000000001</v>
      </c>
      <c r="AR80" s="4">
        <f>IFERROR(VLOOKUP(AQ80,'CRUCE OPORTUNIDADES'!$C$10:$D$31,2,FALSE),"")</f>
        <v/>
      </c>
      <c r="AS80" s="4" t="n">
        <v>17.3600000000002</v>
      </c>
      <c r="AT80" s="4">
        <f>IFERROR(VLOOKUP(AS80,'CRUCE OPORTUNIDADES'!$C$10:$D$31,2,FALSE),"")</f>
        <v/>
      </c>
      <c r="AU80" s="4" t="n">
        <v>18.3600000000002</v>
      </c>
      <c r="AV80" s="4">
        <f>IFERROR(VLOOKUP(AU80,'CRUCE OPORTUNIDADES'!$C$10:$D$31,2,FALSE),"")</f>
        <v/>
      </c>
      <c r="AW80" s="4" t="n">
        <v>19.3600000000002</v>
      </c>
      <c r="AX80" s="4">
        <f>IFERROR(VLOOKUP(AW80,'CRUCE OPORTUNIDADES'!$C$10:$D$31,2,FALSE),"")</f>
        <v/>
      </c>
      <c r="AY80" s="4" t="n">
        <v>20.3600000000002</v>
      </c>
      <c r="AZ80" s="4">
        <f>IFERROR(VLOOKUP(AY80,'CRUCE OPORTUNIDADES'!$C$10:$D$31,2,FALSE),"")</f>
        <v/>
      </c>
      <c r="BA80" s="4" t="n">
        <v>21.3600000000002</v>
      </c>
      <c r="BB80" s="4">
        <f>IFERROR(VLOOKUP(BA80,'CRUCE OPORTUNIDADES'!$C$10:$D$31,2,FALSE),"")</f>
        <v/>
      </c>
      <c r="BC80" s="4" t="n">
        <v>22.3600000000002</v>
      </c>
      <c r="BD80" s="4">
        <f>IFERROR(VLOOKUP(BC80,'CRUCE OPORTUNIDADES'!$C$10:$D$31,2,FALSE),"")</f>
        <v/>
      </c>
      <c r="BE80" s="4" t="n">
        <v>23.3600000000002</v>
      </c>
      <c r="BF80" s="4">
        <f>IFERROR(VLOOKUP(BE80,'CRUCE OPORTUNIDADES'!$C$10:$D$31,2,FALSE),"")</f>
        <v/>
      </c>
      <c r="BG80" s="4" t="n">
        <v>24.3600000000002</v>
      </c>
      <c r="BH80" s="4">
        <f>IFERROR(VLOOKUP(BG80,'CRUCE OPORTUNIDADES'!$C$10:$D$31,2,FALSE),"")</f>
        <v/>
      </c>
      <c r="BI80" s="4" t="n">
        <v>25.3600000000002</v>
      </c>
      <c r="BJ80" s="4">
        <f>IFERROR(VLOOKUP(BI80,'CRUCE OPORTUNIDADES'!$C$10:$D$31,2,FALSE),"")</f>
        <v/>
      </c>
      <c r="BK80" s="3" t="n"/>
      <c r="BL80" s="3" t="n"/>
      <c r="BM80" s="3" t="n"/>
      <c r="BN80" s="3" t="n"/>
      <c r="BO80" s="3" t="n"/>
      <c r="BP80" s="3" t="n"/>
      <c r="BQ80" s="2" t="n"/>
      <c r="BR80" s="2" t="n"/>
      <c r="BS80" s="2" t="n"/>
      <c r="BT80" s="2" t="n"/>
      <c r="BU80" s="2" t="n"/>
      <c r="BV80" s="2" t="n"/>
      <c r="BW80" s="2" t="n"/>
      <c r="BX80" s="2" t="n"/>
      <c r="BY80" s="2" t="n"/>
      <c r="BZ80" s="2" t="n"/>
      <c r="CA80" s="2" t="n"/>
      <c r="CB80" s="2" t="n"/>
      <c r="CC80" s="2" t="n"/>
    </row>
    <row r="81">
      <c r="A81" s="2" t="n"/>
      <c r="B81" s="2" t="n"/>
      <c r="C81" s="2" t="n"/>
      <c r="D81" s="2" t="n"/>
      <c r="E81" s="2" t="n"/>
      <c r="F81" s="2" t="n"/>
      <c r="G81" s="2" t="n"/>
      <c r="H81" s="2" t="n"/>
      <c r="I81" s="2" t="n"/>
      <c r="J81" s="2" t="n"/>
      <c r="K81" s="3" t="n"/>
      <c r="L81" s="3" t="n"/>
      <c r="M81" s="4" t="n"/>
      <c r="N81" s="4">
        <f>IF(N82&lt;&gt;""," -O","")</f>
        <v/>
      </c>
      <c r="O81" s="4" t="n"/>
      <c r="P81" s="4">
        <f>IF(P82&lt;&gt;""," -O","")</f>
        <v/>
      </c>
      <c r="Q81" s="4" t="n"/>
      <c r="R81" s="4">
        <f>IF(R82&lt;&gt;""," -O","")</f>
        <v/>
      </c>
      <c r="S81" s="4" t="n"/>
      <c r="T81" s="4">
        <f>IF(T82&lt;&gt;""," -O","")</f>
        <v/>
      </c>
      <c r="U81" s="4" t="n"/>
      <c r="V81" s="4">
        <f>IF(V82&lt;&gt;""," -O","")</f>
        <v/>
      </c>
      <c r="W81" s="4" t="n"/>
      <c r="X81" s="4">
        <f>IF(X82&lt;&gt;""," -O","")</f>
        <v/>
      </c>
      <c r="Y81" s="4" t="n"/>
      <c r="Z81" s="4">
        <f>IF(Z82&lt;&gt;""," -O","")</f>
        <v/>
      </c>
      <c r="AA81" s="4" t="n"/>
      <c r="AB81" s="4">
        <f>IF(AB82&lt;&gt;""," -O","")</f>
        <v/>
      </c>
      <c r="AC81" s="4" t="n"/>
      <c r="AD81" s="4">
        <f>IF(AD82&lt;&gt;""," -O","")</f>
        <v/>
      </c>
      <c r="AE81" s="4" t="n"/>
      <c r="AF81" s="4">
        <f>IF(AF82&lt;&gt;""," -O","")</f>
        <v/>
      </c>
      <c r="AG81" s="4" t="n"/>
      <c r="AH81" s="4">
        <f>IF(AH82&lt;&gt;""," -O","")</f>
        <v/>
      </c>
      <c r="AI81" s="4" t="n"/>
      <c r="AJ81" s="4">
        <f>IF(AJ82&lt;&gt;""," -O","")</f>
        <v/>
      </c>
      <c r="AK81" s="4" t="n"/>
      <c r="AL81" s="4">
        <f>IF(AL82&lt;&gt;""," -O","")</f>
        <v/>
      </c>
      <c r="AM81" s="4" t="n"/>
      <c r="AN81" s="4">
        <f>IF(AN82&lt;&gt;""," -O","")</f>
        <v/>
      </c>
      <c r="AO81" s="4" t="n"/>
      <c r="AP81" s="4">
        <f>IF(AP82&lt;&gt;""," -O","")</f>
        <v/>
      </c>
      <c r="AQ81" s="4" t="n"/>
      <c r="AR81" s="4">
        <f>IF(AR82&lt;&gt;""," -O","")</f>
        <v/>
      </c>
      <c r="AS81" s="4" t="n"/>
      <c r="AT81" s="4">
        <f>IF(AT82&lt;&gt;""," -O","")</f>
        <v/>
      </c>
      <c r="AU81" s="4" t="n"/>
      <c r="AV81" s="4">
        <f>IF(AV82&lt;&gt;""," -O","")</f>
        <v/>
      </c>
      <c r="AW81" s="4" t="n"/>
      <c r="AX81" s="4">
        <f>IF(AX82&lt;&gt;""," -O","")</f>
        <v/>
      </c>
      <c r="AY81" s="4" t="n"/>
      <c r="AZ81" s="4">
        <f>IF(AZ82&lt;&gt;""," -O","")</f>
        <v/>
      </c>
      <c r="BA81" s="4" t="n"/>
      <c r="BB81" s="4">
        <f>IF(BB82&lt;&gt;""," -O","")</f>
        <v/>
      </c>
      <c r="BC81" s="4" t="n"/>
      <c r="BD81" s="4">
        <f>IF(BD82&lt;&gt;""," -O","")</f>
        <v/>
      </c>
      <c r="BE81" s="4" t="n"/>
      <c r="BF81" s="4">
        <f>IF(BF82&lt;&gt;""," -O","")</f>
        <v/>
      </c>
      <c r="BG81" s="4" t="n"/>
      <c r="BH81" s="4">
        <f>IF(BH82&lt;&gt;""," -O","")</f>
        <v/>
      </c>
      <c r="BI81" s="4" t="n"/>
      <c r="BJ81" s="4">
        <f>IF(BJ82&lt;&gt;""," -O","")</f>
        <v/>
      </c>
      <c r="BK81" s="3" t="n"/>
      <c r="BL81" s="3" t="n"/>
      <c r="BM81" s="3" t="n"/>
      <c r="BN81" s="3" t="n"/>
      <c r="BO81" s="3" t="n"/>
      <c r="BP81" s="3" t="n"/>
      <c r="BQ81" s="2" t="n"/>
      <c r="BR81" s="2" t="n"/>
      <c r="BS81" s="2" t="n"/>
      <c r="BT81" s="2" t="n"/>
      <c r="BU81" s="2" t="n"/>
      <c r="BV81" s="2" t="n"/>
      <c r="BW81" s="2" t="n"/>
      <c r="BX81" s="2" t="n"/>
      <c r="BY81" s="2" t="n"/>
      <c r="BZ81" s="2" t="n"/>
      <c r="CA81" s="2" t="n"/>
      <c r="CB81" s="2" t="n"/>
      <c r="CC81" s="2" t="n"/>
    </row>
    <row r="82">
      <c r="A82" s="2" t="n"/>
      <c r="B82" s="2" t="n"/>
      <c r="C82" s="2" t="n"/>
      <c r="D82" s="2" t="n"/>
      <c r="E82" s="2" t="n"/>
      <c r="F82" s="2" t="n"/>
      <c r="G82" s="2" t="n"/>
      <c r="H82" s="2" t="n"/>
      <c r="I82" s="2" t="n"/>
      <c r="J82" s="2" t="n"/>
      <c r="K82" s="3" t="n"/>
      <c r="L82" s="3" t="n"/>
      <c r="M82" s="4" t="n">
        <v>1.37</v>
      </c>
      <c r="N82" s="4">
        <f>IFERROR(VLOOKUP(M82,'CRUCE OPORTUNIDADES'!$C$10:$D$31,2,FALSE),"")</f>
        <v/>
      </c>
      <c r="O82" s="4" t="n">
        <v>2.37000000000001</v>
      </c>
      <c r="P82" s="4">
        <f>IFERROR(VLOOKUP(O82,'CRUCE OPORTUNIDADES'!$C$10:$D$31,2,FALSE),"")</f>
        <v/>
      </c>
      <c r="Q82" s="4" t="n">
        <v>3.37000000000002</v>
      </c>
      <c r="R82" s="4">
        <f>IFERROR(VLOOKUP(Q82,'CRUCE OPORTUNIDADES'!$C$10:$D$31,2,FALSE),"")</f>
        <v/>
      </c>
      <c r="S82" s="4" t="n">
        <v>4.37000000000003</v>
      </c>
      <c r="T82" s="4">
        <f>IFERROR(VLOOKUP(S82,'CRUCE OPORTUNIDADES'!$C$10:$D$31,2,FALSE),"")</f>
        <v/>
      </c>
      <c r="U82" s="4" t="n">
        <v>5.37000000000004</v>
      </c>
      <c r="V82" s="4">
        <f>IFERROR(VLOOKUP(U82,'CRUCE OPORTUNIDADES'!$C$10:$D$31,2,FALSE),"")</f>
        <v/>
      </c>
      <c r="W82" s="4" t="n">
        <v>6.37000000000005</v>
      </c>
      <c r="X82" s="4">
        <f>IFERROR(VLOOKUP(W82,'CRUCE OPORTUNIDADES'!$C$10:$D$31,2,FALSE),"")</f>
        <v/>
      </c>
      <c r="Y82" s="4" t="n">
        <v>7.37000000000006</v>
      </c>
      <c r="Z82" s="4">
        <f>IFERROR(VLOOKUP(Y82,'CRUCE OPORTUNIDADES'!$C$10:$D$31,2,FALSE),"")</f>
        <v/>
      </c>
      <c r="AA82" s="4" t="n">
        <v>8.37000000000007</v>
      </c>
      <c r="AB82" s="4">
        <f>IFERROR(VLOOKUP(AA82,'CRUCE OPORTUNIDADES'!$C$10:$D$31,2,FALSE),"")</f>
        <v/>
      </c>
      <c r="AC82" s="4" t="n">
        <v>9.370000000000079</v>
      </c>
      <c r="AD82" s="4">
        <f>IFERROR(VLOOKUP(AC82,'CRUCE OPORTUNIDADES'!$C$10:$D$31,2,FALSE),"")</f>
        <v/>
      </c>
      <c r="AE82" s="4" t="n">
        <v>10.3700000000001</v>
      </c>
      <c r="AF82" s="4">
        <f>IFERROR(VLOOKUP(AE82,'CRUCE OPORTUNIDADES'!$C$10:$D$31,2,FALSE),"")</f>
        <v/>
      </c>
      <c r="AG82" s="4" t="n">
        <v>11.3700000000001</v>
      </c>
      <c r="AH82" s="4">
        <f>IFERROR(VLOOKUP(AG82,'CRUCE OPORTUNIDADES'!$C$10:$D$31,2,FALSE),"")</f>
        <v/>
      </c>
      <c r="AI82" s="4" t="n">
        <v>12.3700000000001</v>
      </c>
      <c r="AJ82" s="4">
        <f>IFERROR(VLOOKUP(AI82,'CRUCE OPORTUNIDADES'!$C$10:$D$31,2,FALSE),"")</f>
        <v/>
      </c>
      <c r="AK82" s="4" t="n">
        <v>13.3700000000001</v>
      </c>
      <c r="AL82" s="4">
        <f>IFERROR(VLOOKUP(AK82,'CRUCE OPORTUNIDADES'!$C$10:$D$31,2,FALSE),"")</f>
        <v/>
      </c>
      <c r="AM82" s="4" t="n">
        <v>14.3700000000001</v>
      </c>
      <c r="AN82" s="4">
        <f>IFERROR(VLOOKUP(AM82,'CRUCE OPORTUNIDADES'!$C$10:$D$31,2,FALSE),"")</f>
        <v/>
      </c>
      <c r="AO82" s="4" t="n">
        <v>15.3700000000001</v>
      </c>
      <c r="AP82" s="4">
        <f>IFERROR(VLOOKUP(AO82,'CRUCE OPORTUNIDADES'!$C$10:$D$31,2,FALSE),"")</f>
        <v/>
      </c>
      <c r="AQ82" s="4" t="n">
        <v>16.3700000000001</v>
      </c>
      <c r="AR82" s="4">
        <f>IFERROR(VLOOKUP(AQ82,'CRUCE OPORTUNIDADES'!$C$10:$D$31,2,FALSE),"")</f>
        <v/>
      </c>
      <c r="AS82" s="4" t="n">
        <v>17.3700000000002</v>
      </c>
      <c r="AT82" s="4">
        <f>IFERROR(VLOOKUP(AS82,'CRUCE OPORTUNIDADES'!$C$10:$D$31,2,FALSE),"")</f>
        <v/>
      </c>
      <c r="AU82" s="4" t="n">
        <v>18.3700000000002</v>
      </c>
      <c r="AV82" s="4">
        <f>IFERROR(VLOOKUP(AU82,'CRUCE OPORTUNIDADES'!$C$10:$D$31,2,FALSE),"")</f>
        <v/>
      </c>
      <c r="AW82" s="4" t="n">
        <v>19.3700000000002</v>
      </c>
      <c r="AX82" s="4">
        <f>IFERROR(VLOOKUP(AW82,'CRUCE OPORTUNIDADES'!$C$10:$D$31,2,FALSE),"")</f>
        <v/>
      </c>
      <c r="AY82" s="4" t="n">
        <v>20.3700000000002</v>
      </c>
      <c r="AZ82" s="4">
        <f>IFERROR(VLOOKUP(AY82,'CRUCE OPORTUNIDADES'!$C$10:$D$31,2,FALSE),"")</f>
        <v/>
      </c>
      <c r="BA82" s="4" t="n">
        <v>21.3700000000002</v>
      </c>
      <c r="BB82" s="4">
        <f>IFERROR(VLOOKUP(BA82,'CRUCE OPORTUNIDADES'!$C$10:$D$31,2,FALSE),"")</f>
        <v/>
      </c>
      <c r="BC82" s="4" t="n">
        <v>22.3700000000002</v>
      </c>
      <c r="BD82" s="4">
        <f>IFERROR(VLOOKUP(BC82,'CRUCE OPORTUNIDADES'!$C$10:$D$31,2,FALSE),"")</f>
        <v/>
      </c>
      <c r="BE82" s="4" t="n">
        <v>23.3700000000002</v>
      </c>
      <c r="BF82" s="4">
        <f>IFERROR(VLOOKUP(BE82,'CRUCE OPORTUNIDADES'!$C$10:$D$31,2,FALSE),"")</f>
        <v/>
      </c>
      <c r="BG82" s="4" t="n">
        <v>24.3700000000002</v>
      </c>
      <c r="BH82" s="4">
        <f>IFERROR(VLOOKUP(BG82,'CRUCE OPORTUNIDADES'!$C$10:$D$31,2,FALSE),"")</f>
        <v/>
      </c>
      <c r="BI82" s="4" t="n">
        <v>25.3700000000002</v>
      </c>
      <c r="BJ82" s="4">
        <f>IFERROR(VLOOKUP(BI82,'CRUCE OPORTUNIDADES'!$C$10:$D$31,2,FALSE),"")</f>
        <v/>
      </c>
      <c r="BK82" s="3" t="n"/>
      <c r="BL82" s="3" t="n"/>
      <c r="BM82" s="3" t="n"/>
      <c r="BN82" s="3" t="n"/>
      <c r="BO82" s="3" t="n"/>
      <c r="BP82" s="3" t="n"/>
      <c r="BQ82" s="2" t="n"/>
      <c r="BR82" s="2" t="n"/>
      <c r="BS82" s="2" t="n"/>
      <c r="BT82" s="2" t="n"/>
      <c r="BU82" s="2" t="n"/>
      <c r="BV82" s="2" t="n"/>
      <c r="BW82" s="2" t="n"/>
      <c r="BX82" s="2" t="n"/>
      <c r="BY82" s="2" t="n"/>
      <c r="BZ82" s="2" t="n"/>
      <c r="CA82" s="2" t="n"/>
      <c r="CB82" s="2" t="n"/>
      <c r="CC82" s="2" t="n"/>
    </row>
    <row r="83">
      <c r="A83" s="2" t="n"/>
      <c r="B83" s="2" t="n"/>
      <c r="C83" s="2" t="n"/>
      <c r="D83" s="2" t="n"/>
      <c r="E83" s="2" t="n"/>
      <c r="F83" s="2" t="n"/>
      <c r="G83" s="2" t="n"/>
      <c r="H83" s="2" t="n"/>
      <c r="I83" s="2" t="n"/>
      <c r="J83" s="2" t="n"/>
      <c r="K83" s="3" t="n"/>
      <c r="L83" s="3" t="n"/>
      <c r="M83" s="4" t="n"/>
      <c r="N83" s="4">
        <f>IF(N84&lt;&gt;""," -O","")</f>
        <v/>
      </c>
      <c r="O83" s="4" t="n"/>
      <c r="P83" s="4">
        <f>IF(P84&lt;&gt;""," -O","")</f>
        <v/>
      </c>
      <c r="Q83" s="4" t="n"/>
      <c r="R83" s="4">
        <f>IF(R84&lt;&gt;""," -O","")</f>
        <v/>
      </c>
      <c r="S83" s="4" t="n"/>
      <c r="T83" s="4">
        <f>IF(T84&lt;&gt;""," -O","")</f>
        <v/>
      </c>
      <c r="U83" s="4" t="n"/>
      <c r="V83" s="4">
        <f>IF(V84&lt;&gt;""," -O","")</f>
        <v/>
      </c>
      <c r="W83" s="4" t="n"/>
      <c r="X83" s="4">
        <f>IF(X84&lt;&gt;""," -O","")</f>
        <v/>
      </c>
      <c r="Y83" s="4" t="n"/>
      <c r="Z83" s="4">
        <f>IF(Z84&lt;&gt;""," -O","")</f>
        <v/>
      </c>
      <c r="AA83" s="4" t="n"/>
      <c r="AB83" s="4">
        <f>IF(AB84&lt;&gt;""," -O","")</f>
        <v/>
      </c>
      <c r="AC83" s="4" t="n"/>
      <c r="AD83" s="4">
        <f>IF(AD84&lt;&gt;""," -O","")</f>
        <v/>
      </c>
      <c r="AE83" s="4" t="n"/>
      <c r="AF83" s="4">
        <f>IF(AF84&lt;&gt;""," -O","")</f>
        <v/>
      </c>
      <c r="AG83" s="4" t="n"/>
      <c r="AH83" s="4">
        <f>IF(AH84&lt;&gt;""," -O","")</f>
        <v/>
      </c>
      <c r="AI83" s="4" t="n"/>
      <c r="AJ83" s="4">
        <f>IF(AJ84&lt;&gt;""," -O","")</f>
        <v/>
      </c>
      <c r="AK83" s="4" t="n"/>
      <c r="AL83" s="4">
        <f>IF(AL84&lt;&gt;""," -O","")</f>
        <v/>
      </c>
      <c r="AM83" s="4" t="n"/>
      <c r="AN83" s="4">
        <f>IF(AN84&lt;&gt;""," -O","")</f>
        <v/>
      </c>
      <c r="AO83" s="4" t="n"/>
      <c r="AP83" s="4">
        <f>IF(AP84&lt;&gt;""," -O","")</f>
        <v/>
      </c>
      <c r="AQ83" s="4" t="n"/>
      <c r="AR83" s="4">
        <f>IF(AR84&lt;&gt;""," -O","")</f>
        <v/>
      </c>
      <c r="AS83" s="4" t="n"/>
      <c r="AT83" s="4">
        <f>IF(AT84&lt;&gt;""," -O","")</f>
        <v/>
      </c>
      <c r="AU83" s="4" t="n"/>
      <c r="AV83" s="4">
        <f>IF(AV84&lt;&gt;""," -O","")</f>
        <v/>
      </c>
      <c r="AW83" s="4" t="n"/>
      <c r="AX83" s="4">
        <f>IF(AX84&lt;&gt;""," -O","")</f>
        <v/>
      </c>
      <c r="AY83" s="4" t="n"/>
      <c r="AZ83" s="4">
        <f>IF(AZ84&lt;&gt;""," -O","")</f>
        <v/>
      </c>
      <c r="BA83" s="4" t="n"/>
      <c r="BB83" s="4">
        <f>IF(BB84&lt;&gt;""," -O","")</f>
        <v/>
      </c>
      <c r="BC83" s="4" t="n"/>
      <c r="BD83" s="4">
        <f>IF(BD84&lt;&gt;""," -O","")</f>
        <v/>
      </c>
      <c r="BE83" s="4" t="n"/>
      <c r="BF83" s="4">
        <f>IF(BF84&lt;&gt;""," -O","")</f>
        <v/>
      </c>
      <c r="BG83" s="4" t="n"/>
      <c r="BH83" s="4">
        <f>IF(BH84&lt;&gt;""," -O","")</f>
        <v/>
      </c>
      <c r="BI83" s="4" t="n"/>
      <c r="BJ83" s="4">
        <f>IF(BJ84&lt;&gt;""," -O","")</f>
        <v/>
      </c>
      <c r="BK83" s="3" t="n"/>
      <c r="BL83" s="3" t="n"/>
      <c r="BM83" s="3" t="n"/>
      <c r="BN83" s="3" t="n"/>
      <c r="BO83" s="3" t="n"/>
      <c r="BP83" s="3" t="n"/>
      <c r="BQ83" s="2" t="n"/>
      <c r="BR83" s="2" t="n"/>
      <c r="BS83" s="2" t="n"/>
      <c r="BT83" s="2" t="n"/>
      <c r="BU83" s="2" t="n"/>
      <c r="BV83" s="2" t="n"/>
      <c r="BW83" s="2" t="n"/>
      <c r="BX83" s="2" t="n"/>
      <c r="BY83" s="2" t="n"/>
      <c r="BZ83" s="2" t="n"/>
      <c r="CA83" s="2" t="n"/>
      <c r="CB83" s="2" t="n"/>
      <c r="CC83" s="2" t="n"/>
    </row>
    <row r="84">
      <c r="A84" s="2" t="n"/>
      <c r="B84" s="2" t="n"/>
      <c r="C84" s="2" t="n"/>
      <c r="D84" s="2" t="n"/>
      <c r="E84" s="2" t="n"/>
      <c r="F84" s="2" t="n"/>
      <c r="G84" s="2" t="n"/>
      <c r="H84" s="2" t="n"/>
      <c r="I84" s="2" t="n"/>
      <c r="J84" s="2" t="n"/>
      <c r="K84" s="3" t="n"/>
      <c r="L84" s="3" t="n"/>
      <c r="M84" s="4" t="n">
        <v>1.38</v>
      </c>
      <c r="N84" s="4">
        <f>IFERROR(VLOOKUP(M84,'CRUCE OPORTUNIDADES'!$C$10:$D$31,2,FALSE),"")</f>
        <v/>
      </c>
      <c r="O84" s="4" t="n">
        <v>2.38000000000001</v>
      </c>
      <c r="P84" s="4">
        <f>IFERROR(VLOOKUP(O84,'CRUCE OPORTUNIDADES'!$C$10:$D$31,2,FALSE),"")</f>
        <v/>
      </c>
      <c r="Q84" s="4" t="n">
        <v>3.38000000000002</v>
      </c>
      <c r="R84" s="4">
        <f>IFERROR(VLOOKUP(Q84,'CRUCE OPORTUNIDADES'!$C$10:$D$31,2,FALSE),"")</f>
        <v/>
      </c>
      <c r="S84" s="4" t="n">
        <v>4.38000000000003</v>
      </c>
      <c r="T84" s="4">
        <f>IFERROR(VLOOKUP(S84,'CRUCE OPORTUNIDADES'!$C$10:$D$31,2,FALSE),"")</f>
        <v/>
      </c>
      <c r="U84" s="4" t="n">
        <v>5.38000000000004</v>
      </c>
      <c r="V84" s="4">
        <f>IFERROR(VLOOKUP(U84,'CRUCE OPORTUNIDADES'!$C$10:$D$31,2,FALSE),"")</f>
        <v/>
      </c>
      <c r="W84" s="4" t="n">
        <v>6.38000000000005</v>
      </c>
      <c r="X84" s="4">
        <f>IFERROR(VLOOKUP(W84,'CRUCE OPORTUNIDADES'!$C$10:$D$31,2,FALSE),"")</f>
        <v/>
      </c>
      <c r="Y84" s="4" t="n">
        <v>7.38000000000006</v>
      </c>
      <c r="Z84" s="4">
        <f>IFERROR(VLOOKUP(Y84,'CRUCE OPORTUNIDADES'!$C$10:$D$31,2,FALSE),"")</f>
        <v/>
      </c>
      <c r="AA84" s="4" t="n">
        <v>8.38000000000007</v>
      </c>
      <c r="AB84" s="4">
        <f>IFERROR(VLOOKUP(AA84,'CRUCE OPORTUNIDADES'!$C$10:$D$31,2,FALSE),"")</f>
        <v/>
      </c>
      <c r="AC84" s="4" t="n">
        <v>9.380000000000081</v>
      </c>
      <c r="AD84" s="4">
        <f>IFERROR(VLOOKUP(AC84,'CRUCE OPORTUNIDADES'!$C$10:$D$31,2,FALSE),"")</f>
        <v/>
      </c>
      <c r="AE84" s="4" t="n">
        <v>10.3800000000001</v>
      </c>
      <c r="AF84" s="4">
        <f>IFERROR(VLOOKUP(AE84,'CRUCE OPORTUNIDADES'!$C$10:$D$31,2,FALSE),"")</f>
        <v/>
      </c>
      <c r="AG84" s="4" t="n">
        <v>11.3800000000001</v>
      </c>
      <c r="AH84" s="4">
        <f>IFERROR(VLOOKUP(AG84,'CRUCE OPORTUNIDADES'!$C$10:$D$31,2,FALSE),"")</f>
        <v/>
      </c>
      <c r="AI84" s="4" t="n">
        <v>12.3800000000001</v>
      </c>
      <c r="AJ84" s="4">
        <f>IFERROR(VLOOKUP(AI84,'CRUCE OPORTUNIDADES'!$C$10:$D$31,2,FALSE),"")</f>
        <v/>
      </c>
      <c r="AK84" s="4" t="n">
        <v>13.3800000000001</v>
      </c>
      <c r="AL84" s="4">
        <f>IFERROR(VLOOKUP(AK84,'CRUCE OPORTUNIDADES'!$C$10:$D$31,2,FALSE),"")</f>
        <v/>
      </c>
      <c r="AM84" s="4" t="n">
        <v>14.3800000000001</v>
      </c>
      <c r="AN84" s="4">
        <f>IFERROR(VLOOKUP(AM84,'CRUCE OPORTUNIDADES'!$C$10:$D$31,2,FALSE),"")</f>
        <v/>
      </c>
      <c r="AO84" s="4" t="n">
        <v>15.3800000000001</v>
      </c>
      <c r="AP84" s="4">
        <f>IFERROR(VLOOKUP(AO84,'CRUCE OPORTUNIDADES'!$C$10:$D$31,2,FALSE),"")</f>
        <v/>
      </c>
      <c r="AQ84" s="4" t="n">
        <v>16.3800000000002</v>
      </c>
      <c r="AR84" s="4">
        <f>IFERROR(VLOOKUP(AQ84,'CRUCE OPORTUNIDADES'!$C$10:$D$31,2,FALSE),"")</f>
        <v/>
      </c>
      <c r="AS84" s="4" t="n">
        <v>17.3800000000002</v>
      </c>
      <c r="AT84" s="4">
        <f>IFERROR(VLOOKUP(AS84,'CRUCE OPORTUNIDADES'!$C$10:$D$31,2,FALSE),"")</f>
        <v/>
      </c>
      <c r="AU84" s="4" t="n">
        <v>18.3800000000002</v>
      </c>
      <c r="AV84" s="4">
        <f>IFERROR(VLOOKUP(AU84,'CRUCE OPORTUNIDADES'!$C$10:$D$31,2,FALSE),"")</f>
        <v/>
      </c>
      <c r="AW84" s="4" t="n">
        <v>19.3800000000002</v>
      </c>
      <c r="AX84" s="4">
        <f>IFERROR(VLOOKUP(AW84,'CRUCE OPORTUNIDADES'!$C$10:$D$31,2,FALSE),"")</f>
        <v/>
      </c>
      <c r="AY84" s="4" t="n">
        <v>20.3800000000002</v>
      </c>
      <c r="AZ84" s="4">
        <f>IFERROR(VLOOKUP(AY84,'CRUCE OPORTUNIDADES'!$C$10:$D$31,2,FALSE),"")</f>
        <v/>
      </c>
      <c r="BA84" s="4" t="n">
        <v>21.3800000000002</v>
      </c>
      <c r="BB84" s="4">
        <f>IFERROR(VLOOKUP(BA84,'CRUCE OPORTUNIDADES'!$C$10:$D$31,2,FALSE),"")</f>
        <v/>
      </c>
      <c r="BC84" s="4" t="n">
        <v>22.3800000000002</v>
      </c>
      <c r="BD84" s="4">
        <f>IFERROR(VLOOKUP(BC84,'CRUCE OPORTUNIDADES'!$C$10:$D$31,2,FALSE),"")</f>
        <v/>
      </c>
      <c r="BE84" s="4" t="n">
        <v>23.3800000000002</v>
      </c>
      <c r="BF84" s="4">
        <f>IFERROR(VLOOKUP(BE84,'CRUCE OPORTUNIDADES'!$C$10:$D$31,2,FALSE),"")</f>
        <v/>
      </c>
      <c r="BG84" s="4" t="n">
        <v>24.3800000000002</v>
      </c>
      <c r="BH84" s="4">
        <f>IFERROR(VLOOKUP(BG84,'CRUCE OPORTUNIDADES'!$C$10:$D$31,2,FALSE),"")</f>
        <v/>
      </c>
      <c r="BI84" s="4" t="n">
        <v>25.3800000000002</v>
      </c>
      <c r="BJ84" s="4">
        <f>IFERROR(VLOOKUP(BI84,'CRUCE OPORTUNIDADES'!$C$10:$D$31,2,FALSE),"")</f>
        <v/>
      </c>
      <c r="BK84" s="3" t="n"/>
      <c r="BL84" s="3" t="n"/>
      <c r="BM84" s="3" t="n"/>
      <c r="BN84" s="3" t="n"/>
      <c r="BO84" s="3" t="n"/>
      <c r="BP84" s="3" t="n"/>
      <c r="BQ84" s="2" t="n"/>
      <c r="BR84" s="2" t="n"/>
      <c r="BS84" s="2" t="n"/>
      <c r="BT84" s="2" t="n"/>
      <c r="BU84" s="2" t="n"/>
      <c r="BV84" s="2" t="n"/>
      <c r="BW84" s="2" t="n"/>
      <c r="BX84" s="2" t="n"/>
      <c r="BY84" s="2" t="n"/>
      <c r="BZ84" s="2" t="n"/>
      <c r="CA84" s="2" t="n"/>
      <c r="CB84" s="2" t="n"/>
      <c r="CC84" s="2" t="n"/>
    </row>
    <row r="85">
      <c r="A85" s="2" t="n"/>
      <c r="B85" s="2" t="n"/>
      <c r="C85" s="2" t="n"/>
      <c r="D85" s="2" t="n"/>
      <c r="E85" s="2" t="n"/>
      <c r="F85" s="2" t="n"/>
      <c r="G85" s="2" t="n"/>
      <c r="H85" s="2" t="n"/>
      <c r="I85" s="2" t="n"/>
      <c r="J85" s="2" t="n"/>
      <c r="K85" s="3" t="n"/>
      <c r="L85" s="3" t="n"/>
      <c r="M85" s="4" t="n"/>
      <c r="N85" s="4">
        <f>IF(N86&lt;&gt;""," -O","")</f>
        <v/>
      </c>
      <c r="O85" s="4" t="n"/>
      <c r="P85" s="4">
        <f>IF(P86&lt;&gt;""," -O","")</f>
        <v/>
      </c>
      <c r="Q85" s="4" t="n"/>
      <c r="R85" s="4">
        <f>IF(R86&lt;&gt;""," -O","")</f>
        <v/>
      </c>
      <c r="S85" s="4" t="n"/>
      <c r="T85" s="4">
        <f>IF(T86&lt;&gt;""," -O","")</f>
        <v/>
      </c>
      <c r="U85" s="4" t="n"/>
      <c r="V85" s="4">
        <f>IF(V86&lt;&gt;""," -O","")</f>
        <v/>
      </c>
      <c r="W85" s="4" t="n"/>
      <c r="X85" s="4">
        <f>IF(X86&lt;&gt;""," -O","")</f>
        <v/>
      </c>
      <c r="Y85" s="4" t="n"/>
      <c r="Z85" s="4">
        <f>IF(Z86&lt;&gt;""," -O","")</f>
        <v/>
      </c>
      <c r="AA85" s="4" t="n"/>
      <c r="AB85" s="4">
        <f>IF(AB86&lt;&gt;""," -O","")</f>
        <v/>
      </c>
      <c r="AC85" s="4" t="n"/>
      <c r="AD85" s="4">
        <f>IF(AD86&lt;&gt;""," -O","")</f>
        <v/>
      </c>
      <c r="AE85" s="4" t="n"/>
      <c r="AF85" s="4">
        <f>IF(AF86&lt;&gt;""," -O","")</f>
        <v/>
      </c>
      <c r="AG85" s="4" t="n"/>
      <c r="AH85" s="4">
        <f>IF(AH86&lt;&gt;""," -O","")</f>
        <v/>
      </c>
      <c r="AI85" s="4" t="n"/>
      <c r="AJ85" s="4">
        <f>IF(AJ86&lt;&gt;""," -O","")</f>
        <v/>
      </c>
      <c r="AK85" s="4" t="n"/>
      <c r="AL85" s="4">
        <f>IF(AL86&lt;&gt;""," -O","")</f>
        <v/>
      </c>
      <c r="AM85" s="4" t="n"/>
      <c r="AN85" s="4">
        <f>IF(AN86&lt;&gt;""," -O","")</f>
        <v/>
      </c>
      <c r="AO85" s="4" t="n"/>
      <c r="AP85" s="4">
        <f>IF(AP86&lt;&gt;""," -O","")</f>
        <v/>
      </c>
      <c r="AQ85" s="4" t="n"/>
      <c r="AR85" s="4">
        <f>IF(AR86&lt;&gt;""," -O","")</f>
        <v/>
      </c>
      <c r="AS85" s="4" t="n"/>
      <c r="AT85" s="4">
        <f>IF(AT86&lt;&gt;""," -O","")</f>
        <v/>
      </c>
      <c r="AU85" s="4" t="n"/>
      <c r="AV85" s="4">
        <f>IF(AV86&lt;&gt;""," -O","")</f>
        <v/>
      </c>
      <c r="AW85" s="4" t="n"/>
      <c r="AX85" s="4">
        <f>IF(AX86&lt;&gt;""," -O","")</f>
        <v/>
      </c>
      <c r="AY85" s="4" t="n"/>
      <c r="AZ85" s="4">
        <f>IF(AZ86&lt;&gt;""," -O","")</f>
        <v/>
      </c>
      <c r="BA85" s="4" t="n"/>
      <c r="BB85" s="4">
        <f>IF(BB86&lt;&gt;""," -O","")</f>
        <v/>
      </c>
      <c r="BC85" s="4" t="n"/>
      <c r="BD85" s="4">
        <f>IF(BD86&lt;&gt;""," -O","")</f>
        <v/>
      </c>
      <c r="BE85" s="4" t="n"/>
      <c r="BF85" s="4">
        <f>IF(BF86&lt;&gt;""," -O","")</f>
        <v/>
      </c>
      <c r="BG85" s="4" t="n"/>
      <c r="BH85" s="4">
        <f>IF(BH86&lt;&gt;""," -O","")</f>
        <v/>
      </c>
      <c r="BI85" s="4" t="n"/>
      <c r="BJ85" s="4">
        <f>IF(BJ86&lt;&gt;""," -O","")</f>
        <v/>
      </c>
      <c r="BK85" s="3" t="n"/>
      <c r="BL85" s="3" t="n"/>
      <c r="BM85" s="3" t="n"/>
      <c r="BN85" s="3" t="n"/>
      <c r="BO85" s="3" t="n"/>
      <c r="BP85" s="3" t="n"/>
      <c r="BQ85" s="2" t="n"/>
      <c r="BR85" s="2" t="n"/>
      <c r="BS85" s="2" t="n"/>
      <c r="BT85" s="2" t="n"/>
      <c r="BU85" s="2" t="n"/>
      <c r="BV85" s="2" t="n"/>
      <c r="BW85" s="2" t="n"/>
      <c r="BX85" s="2" t="n"/>
      <c r="BY85" s="2" t="n"/>
      <c r="BZ85" s="2" t="n"/>
      <c r="CA85" s="2" t="n"/>
      <c r="CB85" s="2" t="n"/>
      <c r="CC85" s="2" t="n"/>
    </row>
    <row r="86">
      <c r="A86" s="2" t="n"/>
      <c r="B86" s="2" t="n"/>
      <c r="C86" s="2" t="n"/>
      <c r="D86" s="2" t="n"/>
      <c r="E86" s="2" t="n"/>
      <c r="F86" s="2" t="n"/>
      <c r="G86" s="2" t="n"/>
      <c r="H86" s="2" t="n"/>
      <c r="I86" s="2" t="n"/>
      <c r="J86" s="2" t="n"/>
      <c r="K86" s="3" t="n"/>
      <c r="L86" s="3" t="n"/>
      <c r="M86" s="4" t="n">
        <v>1.39</v>
      </c>
      <c r="N86" s="4">
        <f>IFERROR(VLOOKUP(M86,'CRUCE OPORTUNIDADES'!$C$10:$D$31,2,FALSE),"")</f>
        <v/>
      </c>
      <c r="O86" s="4" t="n">
        <v>2.39000000000001</v>
      </c>
      <c r="P86" s="4">
        <f>IFERROR(VLOOKUP(O86,'CRUCE OPORTUNIDADES'!$C$10:$D$31,2,FALSE),"")</f>
        <v/>
      </c>
      <c r="Q86" s="4" t="n">
        <v>3.39000000000002</v>
      </c>
      <c r="R86" s="4">
        <f>IFERROR(VLOOKUP(Q86,'CRUCE OPORTUNIDADES'!$C$10:$D$31,2,FALSE),"")</f>
        <v/>
      </c>
      <c r="S86" s="4" t="n">
        <v>4.39000000000003</v>
      </c>
      <c r="T86" s="4">
        <f>IFERROR(VLOOKUP(S86,'CRUCE OPORTUNIDADES'!$C$10:$D$31,2,FALSE),"")</f>
        <v/>
      </c>
      <c r="U86" s="4" t="n">
        <v>5.39000000000004</v>
      </c>
      <c r="V86" s="4">
        <f>IFERROR(VLOOKUP(U86,'CRUCE OPORTUNIDADES'!$C$10:$D$31,2,FALSE),"")</f>
        <v/>
      </c>
      <c r="W86" s="4" t="n">
        <v>6.39000000000005</v>
      </c>
      <c r="X86" s="4">
        <f>IFERROR(VLOOKUP(W86,'CRUCE OPORTUNIDADES'!$C$10:$D$31,2,FALSE),"")</f>
        <v/>
      </c>
      <c r="Y86" s="4" t="n">
        <v>7.39000000000006</v>
      </c>
      <c r="Z86" s="4">
        <f>IFERROR(VLOOKUP(Y86,'CRUCE OPORTUNIDADES'!$C$10:$D$31,2,FALSE),"")</f>
        <v/>
      </c>
      <c r="AA86" s="4" t="n">
        <v>8.39000000000007</v>
      </c>
      <c r="AB86" s="4">
        <f>IFERROR(VLOOKUP(AA86,'CRUCE OPORTUNIDADES'!$C$10:$D$31,2,FALSE),"")</f>
        <v/>
      </c>
      <c r="AC86" s="4" t="n">
        <v>9.390000000000081</v>
      </c>
      <c r="AD86" s="4">
        <f>IFERROR(VLOOKUP(AC86,'CRUCE OPORTUNIDADES'!$C$10:$D$31,2,FALSE),"")</f>
        <v/>
      </c>
      <c r="AE86" s="4" t="n">
        <v>10.3900000000001</v>
      </c>
      <c r="AF86" s="4">
        <f>IFERROR(VLOOKUP(AE86,'CRUCE OPORTUNIDADES'!$C$10:$D$31,2,FALSE),"")</f>
        <v/>
      </c>
      <c r="AG86" s="4" t="n">
        <v>11.3900000000001</v>
      </c>
      <c r="AH86" s="4">
        <f>IFERROR(VLOOKUP(AG86,'CRUCE OPORTUNIDADES'!$C$10:$D$31,2,FALSE),"")</f>
        <v/>
      </c>
      <c r="AI86" s="4" t="n">
        <v>12.3900000000001</v>
      </c>
      <c r="AJ86" s="4">
        <f>IFERROR(VLOOKUP(AI86,'CRUCE OPORTUNIDADES'!$C$10:$D$31,2,FALSE),"")</f>
        <v/>
      </c>
      <c r="AK86" s="4" t="n">
        <v>13.3900000000001</v>
      </c>
      <c r="AL86" s="4">
        <f>IFERROR(VLOOKUP(AK86,'CRUCE OPORTUNIDADES'!$C$10:$D$31,2,FALSE),"")</f>
        <v/>
      </c>
      <c r="AM86" s="4" t="n">
        <v>14.3900000000001</v>
      </c>
      <c r="AN86" s="4">
        <f>IFERROR(VLOOKUP(AM86,'CRUCE OPORTUNIDADES'!$C$10:$D$31,2,FALSE),"")</f>
        <v/>
      </c>
      <c r="AO86" s="4" t="n">
        <v>15.3900000000001</v>
      </c>
      <c r="AP86" s="4">
        <f>IFERROR(VLOOKUP(AO86,'CRUCE OPORTUNIDADES'!$C$10:$D$31,2,FALSE),"")</f>
        <v/>
      </c>
      <c r="AQ86" s="4" t="n">
        <v>16.3900000000001</v>
      </c>
      <c r="AR86" s="4">
        <f>IFERROR(VLOOKUP(AQ86,'CRUCE OPORTUNIDADES'!$C$10:$D$31,2,FALSE),"")</f>
        <v/>
      </c>
      <c r="AS86" s="4" t="n">
        <v>17.3900000000002</v>
      </c>
      <c r="AT86" s="4">
        <f>IFERROR(VLOOKUP(AS86,'CRUCE OPORTUNIDADES'!$C$10:$D$31,2,FALSE),"")</f>
        <v/>
      </c>
      <c r="AU86" s="4" t="n">
        <v>18.3900000000002</v>
      </c>
      <c r="AV86" s="4">
        <f>IFERROR(VLOOKUP(AU86,'CRUCE OPORTUNIDADES'!$C$10:$D$31,2,FALSE),"")</f>
        <v/>
      </c>
      <c r="AW86" s="4" t="n">
        <v>19.3900000000002</v>
      </c>
      <c r="AX86" s="4">
        <f>IFERROR(VLOOKUP(AW86,'CRUCE OPORTUNIDADES'!$C$10:$D$31,2,FALSE),"")</f>
        <v/>
      </c>
      <c r="AY86" s="4" t="n">
        <v>20.3900000000002</v>
      </c>
      <c r="AZ86" s="4">
        <f>IFERROR(VLOOKUP(AY86,'CRUCE OPORTUNIDADES'!$C$10:$D$31,2,FALSE),"")</f>
        <v/>
      </c>
      <c r="BA86" s="4" t="n">
        <v>21.3900000000002</v>
      </c>
      <c r="BB86" s="4">
        <f>IFERROR(VLOOKUP(BA86,'CRUCE OPORTUNIDADES'!$C$10:$D$31,2,FALSE),"")</f>
        <v/>
      </c>
      <c r="BC86" s="4" t="n">
        <v>22.3900000000002</v>
      </c>
      <c r="BD86" s="4">
        <f>IFERROR(VLOOKUP(BC86,'CRUCE OPORTUNIDADES'!$C$10:$D$31,2,FALSE),"")</f>
        <v/>
      </c>
      <c r="BE86" s="4" t="n">
        <v>23.3900000000002</v>
      </c>
      <c r="BF86" s="4">
        <f>IFERROR(VLOOKUP(BE86,'CRUCE OPORTUNIDADES'!$C$10:$D$31,2,FALSE),"")</f>
        <v/>
      </c>
      <c r="BG86" s="4" t="n">
        <v>24.3900000000002</v>
      </c>
      <c r="BH86" s="4">
        <f>IFERROR(VLOOKUP(BG86,'CRUCE OPORTUNIDADES'!$C$10:$D$31,2,FALSE),"")</f>
        <v/>
      </c>
      <c r="BI86" s="4" t="n">
        <v>25.3900000000002</v>
      </c>
      <c r="BJ86" s="4">
        <f>IFERROR(VLOOKUP(BI86,'CRUCE OPORTUNIDADES'!$C$10:$D$31,2,FALSE),"")</f>
        <v/>
      </c>
      <c r="BK86" s="3" t="n"/>
      <c r="BL86" s="3" t="n"/>
      <c r="BM86" s="3" t="n"/>
      <c r="BN86" s="3" t="n"/>
      <c r="BO86" s="3" t="n"/>
      <c r="BP86" s="3" t="n"/>
      <c r="BQ86" s="2" t="n"/>
      <c r="BR86" s="2" t="n"/>
      <c r="BS86" s="2" t="n"/>
      <c r="BT86" s="2" t="n"/>
      <c r="BU86" s="2" t="n"/>
      <c r="BV86" s="2" t="n"/>
      <c r="BW86" s="2" t="n"/>
      <c r="BX86" s="2" t="n"/>
      <c r="BY86" s="2" t="n"/>
      <c r="BZ86" s="2" t="n"/>
      <c r="CA86" s="2" t="n"/>
      <c r="CB86" s="2" t="n"/>
      <c r="CC86" s="2" t="n"/>
    </row>
    <row r="87">
      <c r="A87" s="2" t="n"/>
      <c r="B87" s="2" t="n"/>
      <c r="C87" s="2" t="n"/>
      <c r="D87" s="2" t="n"/>
      <c r="E87" s="2" t="n"/>
      <c r="F87" s="2" t="n"/>
      <c r="G87" s="2" t="n"/>
      <c r="H87" s="2" t="n"/>
      <c r="I87" s="2" t="n"/>
      <c r="J87" s="2" t="n"/>
      <c r="K87" s="3" t="n"/>
      <c r="L87" s="3" t="n"/>
      <c r="M87" s="4" t="n"/>
      <c r="N87" s="4">
        <f>IF(N88&lt;&gt;""," -O","")</f>
        <v/>
      </c>
      <c r="O87" s="4" t="n"/>
      <c r="P87" s="4">
        <f>IF(P88&lt;&gt;""," -O","")</f>
        <v/>
      </c>
      <c r="Q87" s="4" t="n"/>
      <c r="R87" s="4">
        <f>IF(R88&lt;&gt;""," -O","")</f>
        <v/>
      </c>
      <c r="S87" s="4" t="n"/>
      <c r="T87" s="4">
        <f>IF(T88&lt;&gt;""," -O","")</f>
        <v/>
      </c>
      <c r="U87" s="4" t="n"/>
      <c r="V87" s="4">
        <f>IF(V88&lt;&gt;""," -O","")</f>
        <v/>
      </c>
      <c r="W87" s="4" t="n"/>
      <c r="X87" s="4">
        <f>IF(X88&lt;&gt;""," -O","")</f>
        <v/>
      </c>
      <c r="Y87" s="4" t="n"/>
      <c r="Z87" s="4">
        <f>IF(Z88&lt;&gt;""," -O","")</f>
        <v/>
      </c>
      <c r="AA87" s="4" t="n"/>
      <c r="AB87" s="4">
        <f>IF(AB88&lt;&gt;""," -O","")</f>
        <v/>
      </c>
      <c r="AC87" s="4" t="n"/>
      <c r="AD87" s="4">
        <f>IF(AD88&lt;&gt;""," -O","")</f>
        <v/>
      </c>
      <c r="AE87" s="4" t="n"/>
      <c r="AF87" s="4">
        <f>IF(AF88&lt;&gt;""," -O","")</f>
        <v/>
      </c>
      <c r="AG87" s="4" t="n"/>
      <c r="AH87" s="4">
        <f>IF(AH88&lt;&gt;""," -O","")</f>
        <v/>
      </c>
      <c r="AI87" s="4" t="n"/>
      <c r="AJ87" s="4">
        <f>IF(AJ88&lt;&gt;""," -O","")</f>
        <v/>
      </c>
      <c r="AK87" s="4" t="n"/>
      <c r="AL87" s="4">
        <f>IF(AL88&lt;&gt;""," -O","")</f>
        <v/>
      </c>
      <c r="AM87" s="4" t="n"/>
      <c r="AN87" s="4">
        <f>IF(AN88&lt;&gt;""," -O","")</f>
        <v/>
      </c>
      <c r="AO87" s="4" t="n"/>
      <c r="AP87" s="4">
        <f>IF(AP88&lt;&gt;""," -O","")</f>
        <v/>
      </c>
      <c r="AQ87" s="4" t="n"/>
      <c r="AR87" s="4">
        <f>IF(AR88&lt;&gt;""," -O","")</f>
        <v/>
      </c>
      <c r="AS87" s="4" t="n"/>
      <c r="AT87" s="4">
        <f>IF(AT88&lt;&gt;""," -O","")</f>
        <v/>
      </c>
      <c r="AU87" s="4" t="n"/>
      <c r="AV87" s="4">
        <f>IF(AV88&lt;&gt;""," -O","")</f>
        <v/>
      </c>
      <c r="AW87" s="4" t="n"/>
      <c r="AX87" s="4">
        <f>IF(AX88&lt;&gt;""," -O","")</f>
        <v/>
      </c>
      <c r="AY87" s="4" t="n"/>
      <c r="AZ87" s="4">
        <f>IF(AZ88&lt;&gt;""," -O","")</f>
        <v/>
      </c>
      <c r="BA87" s="4" t="n"/>
      <c r="BB87" s="4">
        <f>IF(BB88&lt;&gt;""," -O","")</f>
        <v/>
      </c>
      <c r="BC87" s="4" t="n"/>
      <c r="BD87" s="4">
        <f>IF(BD88&lt;&gt;""," -O","")</f>
        <v/>
      </c>
      <c r="BE87" s="4" t="n"/>
      <c r="BF87" s="4">
        <f>IF(BF88&lt;&gt;""," -O","")</f>
        <v/>
      </c>
      <c r="BG87" s="4" t="n"/>
      <c r="BH87" s="4">
        <f>IF(BH88&lt;&gt;""," -O","")</f>
        <v/>
      </c>
      <c r="BI87" s="4" t="n"/>
      <c r="BJ87" s="4">
        <f>IF(BJ88&lt;&gt;""," -O","")</f>
        <v/>
      </c>
      <c r="BK87" s="3" t="n"/>
      <c r="BL87" s="3" t="n"/>
      <c r="BM87" s="3" t="n"/>
      <c r="BN87" s="3" t="n"/>
      <c r="BO87" s="3" t="n"/>
      <c r="BP87" s="3" t="n"/>
      <c r="BQ87" s="2" t="n"/>
      <c r="BR87" s="2" t="n"/>
      <c r="BS87" s="2" t="n"/>
      <c r="BT87" s="2" t="n"/>
      <c r="BU87" s="2" t="n"/>
      <c r="BV87" s="2" t="n"/>
      <c r="BW87" s="2" t="n"/>
      <c r="BX87" s="2" t="n"/>
      <c r="BY87" s="2" t="n"/>
      <c r="BZ87" s="2" t="n"/>
      <c r="CA87" s="2" t="n"/>
      <c r="CB87" s="2" t="n"/>
      <c r="CC87" s="2" t="n"/>
    </row>
    <row r="88">
      <c r="A88" s="2" t="n"/>
      <c r="B88" s="2" t="n"/>
      <c r="C88" s="2" t="n"/>
      <c r="D88" s="2" t="n"/>
      <c r="E88" s="2" t="n"/>
      <c r="F88" s="2" t="n"/>
      <c r="G88" s="2" t="n"/>
      <c r="H88" s="2" t="n"/>
      <c r="I88" s="2" t="n"/>
      <c r="J88" s="2" t="n"/>
      <c r="K88" s="3" t="n"/>
      <c r="L88" s="3" t="n"/>
      <c r="M88" s="4" t="n">
        <v>1.4</v>
      </c>
      <c r="N88" s="4">
        <f>IFERROR(VLOOKUP(M88,'CRUCE OPORTUNIDADES'!$C$10:$D$31,2,FALSE),"")</f>
        <v/>
      </c>
      <c r="O88" s="4" t="n">
        <v>2.40000000000001</v>
      </c>
      <c r="P88" s="4">
        <f>IFERROR(VLOOKUP(O88,'CRUCE OPORTUNIDADES'!$C$10:$D$31,2,FALSE),"")</f>
        <v/>
      </c>
      <c r="Q88" s="4" t="n">
        <v>3.40000000000002</v>
      </c>
      <c r="R88" s="4">
        <f>IFERROR(VLOOKUP(Q88,'CRUCE OPORTUNIDADES'!$C$10:$D$31,2,FALSE),"")</f>
        <v/>
      </c>
      <c r="S88" s="4" t="n">
        <v>4.40000000000003</v>
      </c>
      <c r="T88" s="4">
        <f>IFERROR(VLOOKUP(S88,'CRUCE OPORTUNIDADES'!$C$10:$D$31,2,FALSE),"")</f>
        <v/>
      </c>
      <c r="U88" s="4" t="n">
        <v>5.40000000000004</v>
      </c>
      <c r="V88" s="4">
        <f>IFERROR(VLOOKUP(U88,'CRUCE OPORTUNIDADES'!$C$10:$D$31,2,FALSE),"")</f>
        <v/>
      </c>
      <c r="W88" s="4" t="n">
        <v>6.40000000000005</v>
      </c>
      <c r="X88" s="4">
        <f>IFERROR(VLOOKUP(W88,'CRUCE OPORTUNIDADES'!$C$10:$D$31,2,FALSE),"")</f>
        <v/>
      </c>
      <c r="Y88" s="4" t="n">
        <v>7.40000000000006</v>
      </c>
      <c r="Z88" s="4">
        <f>IFERROR(VLOOKUP(Y88,'CRUCE OPORTUNIDADES'!$C$10:$D$31,2,FALSE),"")</f>
        <v/>
      </c>
      <c r="AA88" s="4" t="n">
        <v>8.40000000000007</v>
      </c>
      <c r="AB88" s="4">
        <f>IFERROR(VLOOKUP(AA88,'CRUCE OPORTUNIDADES'!$C$10:$D$31,2,FALSE),"")</f>
        <v/>
      </c>
      <c r="AC88" s="4" t="n">
        <v>9.40000000000008</v>
      </c>
      <c r="AD88" s="4">
        <f>IFERROR(VLOOKUP(AC88,'CRUCE OPORTUNIDADES'!$C$10:$D$31,2,FALSE),"")</f>
        <v/>
      </c>
      <c r="AE88" s="4" t="n">
        <v>10.4000000000001</v>
      </c>
      <c r="AF88" s="4">
        <f>IFERROR(VLOOKUP(AE88,'CRUCE OPORTUNIDADES'!$C$10:$D$31,2,FALSE),"")</f>
        <v/>
      </c>
      <c r="AG88" s="4" t="n">
        <v>11.4000000000001</v>
      </c>
      <c r="AH88" s="4">
        <f>IFERROR(VLOOKUP(AG88,'CRUCE OPORTUNIDADES'!$C$10:$D$31,2,FALSE),"")</f>
        <v/>
      </c>
      <c r="AI88" s="4" t="n">
        <v>12.4000000000001</v>
      </c>
      <c r="AJ88" s="4">
        <f>IFERROR(VLOOKUP(AI88,'CRUCE OPORTUNIDADES'!$C$10:$D$31,2,FALSE),"")</f>
        <v/>
      </c>
      <c r="AK88" s="4" t="n">
        <v>13.4000000000001</v>
      </c>
      <c r="AL88" s="4">
        <f>IFERROR(VLOOKUP(AK88,'CRUCE OPORTUNIDADES'!$C$10:$D$31,2,FALSE),"")</f>
        <v/>
      </c>
      <c r="AM88" s="4" t="n">
        <v>14.4000000000001</v>
      </c>
      <c r="AN88" s="4">
        <f>IFERROR(VLOOKUP(AM88,'CRUCE OPORTUNIDADES'!$C$10:$D$31,2,FALSE),"")</f>
        <v/>
      </c>
      <c r="AO88" s="4" t="n">
        <v>15.4000000000001</v>
      </c>
      <c r="AP88" s="4">
        <f>IFERROR(VLOOKUP(AO88,'CRUCE OPORTUNIDADES'!$C$10:$D$31,2,FALSE),"")</f>
        <v/>
      </c>
      <c r="AQ88" s="4" t="n">
        <v>16.4000000000002</v>
      </c>
      <c r="AR88" s="4">
        <f>IFERROR(VLOOKUP(AQ88,'CRUCE OPORTUNIDADES'!$C$10:$D$31,2,FALSE),"")</f>
        <v/>
      </c>
      <c r="AS88" s="4" t="n">
        <v>17.4000000000002</v>
      </c>
      <c r="AT88" s="4">
        <f>IFERROR(VLOOKUP(AS88,'CRUCE OPORTUNIDADES'!$C$10:$D$31,2,FALSE),"")</f>
        <v/>
      </c>
      <c r="AU88" s="4" t="n">
        <v>18.4000000000002</v>
      </c>
      <c r="AV88" s="4">
        <f>IFERROR(VLOOKUP(AU88,'CRUCE OPORTUNIDADES'!$C$10:$D$31,2,FALSE),"")</f>
        <v/>
      </c>
      <c r="AW88" s="4" t="n">
        <v>19.4000000000002</v>
      </c>
      <c r="AX88" s="4">
        <f>IFERROR(VLOOKUP(AW88,'CRUCE OPORTUNIDADES'!$C$10:$D$31,2,FALSE),"")</f>
        <v/>
      </c>
      <c r="AY88" s="4" t="n">
        <v>20.4000000000002</v>
      </c>
      <c r="AZ88" s="4">
        <f>IFERROR(VLOOKUP(AY88,'CRUCE OPORTUNIDADES'!$C$10:$D$31,2,FALSE),"")</f>
        <v/>
      </c>
      <c r="BA88" s="4" t="n">
        <v>21.4000000000002</v>
      </c>
      <c r="BB88" s="4">
        <f>IFERROR(VLOOKUP(BA88,'CRUCE OPORTUNIDADES'!$C$10:$D$31,2,FALSE),"")</f>
        <v/>
      </c>
      <c r="BC88" s="4" t="n">
        <v>22.4000000000002</v>
      </c>
      <c r="BD88" s="4">
        <f>IFERROR(VLOOKUP(BC88,'CRUCE OPORTUNIDADES'!$C$10:$D$31,2,FALSE),"")</f>
        <v/>
      </c>
      <c r="BE88" s="4" t="n">
        <v>23.4000000000002</v>
      </c>
      <c r="BF88" s="4">
        <f>IFERROR(VLOOKUP(BE88,'CRUCE OPORTUNIDADES'!$C$10:$D$31,2,FALSE),"")</f>
        <v/>
      </c>
      <c r="BG88" s="4" t="n">
        <v>24.4000000000002</v>
      </c>
      <c r="BH88" s="4">
        <f>IFERROR(VLOOKUP(BG88,'CRUCE OPORTUNIDADES'!$C$10:$D$31,2,FALSE),"")</f>
        <v/>
      </c>
      <c r="BI88" s="4" t="n">
        <v>25.4000000000002</v>
      </c>
      <c r="BJ88" s="4">
        <f>IFERROR(VLOOKUP(BI88,'CRUCE OPORTUNIDADES'!$C$10:$D$31,2,FALSE),"")</f>
        <v/>
      </c>
      <c r="BK88" s="3" t="n"/>
      <c r="BL88" s="3" t="n"/>
      <c r="BM88" s="3" t="n"/>
      <c r="BN88" s="3" t="n"/>
      <c r="BO88" s="3" t="n"/>
      <c r="BP88" s="3" t="n"/>
      <c r="BQ88" s="2" t="n"/>
      <c r="BR88" s="2" t="n"/>
      <c r="BS88" s="2" t="n"/>
      <c r="BT88" s="2" t="n"/>
      <c r="BU88" s="2" t="n"/>
      <c r="BV88" s="2" t="n"/>
      <c r="BW88" s="2" t="n"/>
      <c r="BX88" s="2" t="n"/>
      <c r="BY88" s="2" t="n"/>
      <c r="BZ88" s="2" t="n"/>
      <c r="CA88" s="2" t="n"/>
      <c r="CB88" s="2" t="n"/>
      <c r="CC88" s="2" t="n"/>
    </row>
    <row r="89">
      <c r="A89" s="2" t="n"/>
      <c r="B89" s="2" t="n"/>
      <c r="C89" s="2" t="n"/>
      <c r="D89" s="2" t="n"/>
      <c r="E89" s="2" t="n"/>
      <c r="F89" s="2" t="n"/>
      <c r="G89" s="2" t="n"/>
      <c r="H89" s="2" t="n"/>
      <c r="I89" s="2" t="n"/>
      <c r="J89" s="2" t="n"/>
      <c r="K89" s="3" t="n"/>
      <c r="L89" s="3" t="n"/>
      <c r="M89" s="4" t="n"/>
      <c r="N89" s="4">
        <f>IF(N90&lt;&gt;""," -O","")</f>
        <v/>
      </c>
      <c r="O89" s="4" t="n"/>
      <c r="P89" s="4">
        <f>IF(P90&lt;&gt;""," -O","")</f>
        <v/>
      </c>
      <c r="Q89" s="4" t="n"/>
      <c r="R89" s="4">
        <f>IF(R90&lt;&gt;""," -O","")</f>
        <v/>
      </c>
      <c r="S89" s="4" t="n"/>
      <c r="T89" s="4">
        <f>IF(T90&lt;&gt;""," -O","")</f>
        <v/>
      </c>
      <c r="U89" s="4" t="n"/>
      <c r="V89" s="4">
        <f>IF(V90&lt;&gt;""," -O","")</f>
        <v/>
      </c>
      <c r="W89" s="4" t="n"/>
      <c r="X89" s="4">
        <f>IF(X90&lt;&gt;""," -O","")</f>
        <v/>
      </c>
      <c r="Y89" s="4" t="n"/>
      <c r="Z89" s="4">
        <f>IF(Z90&lt;&gt;""," -O","")</f>
        <v/>
      </c>
      <c r="AA89" s="4" t="n"/>
      <c r="AB89" s="4">
        <f>IF(AB90&lt;&gt;""," -O","")</f>
        <v/>
      </c>
      <c r="AC89" s="4" t="n"/>
      <c r="AD89" s="4">
        <f>IF(AD90&lt;&gt;""," -O","")</f>
        <v/>
      </c>
      <c r="AE89" s="4" t="n"/>
      <c r="AF89" s="4">
        <f>IF(AF90&lt;&gt;""," -O","")</f>
        <v/>
      </c>
      <c r="AG89" s="4" t="n"/>
      <c r="AH89" s="4">
        <f>IF(AH90&lt;&gt;""," -O","")</f>
        <v/>
      </c>
      <c r="AI89" s="4" t="n"/>
      <c r="AJ89" s="4">
        <f>IF(AJ90&lt;&gt;""," -O","")</f>
        <v/>
      </c>
      <c r="AK89" s="4" t="n"/>
      <c r="AL89" s="4">
        <f>IF(AL90&lt;&gt;""," -O","")</f>
        <v/>
      </c>
      <c r="AM89" s="4" t="n"/>
      <c r="AN89" s="4">
        <f>IF(AN90&lt;&gt;""," -O","")</f>
        <v/>
      </c>
      <c r="AO89" s="4" t="n"/>
      <c r="AP89" s="4">
        <f>IF(AP90&lt;&gt;""," -O","")</f>
        <v/>
      </c>
      <c r="AQ89" s="4" t="n"/>
      <c r="AR89" s="4">
        <f>IF(AR90&lt;&gt;""," -O","")</f>
        <v/>
      </c>
      <c r="AS89" s="4" t="n"/>
      <c r="AT89" s="4">
        <f>IF(AT90&lt;&gt;""," -O","")</f>
        <v/>
      </c>
      <c r="AU89" s="4" t="n"/>
      <c r="AV89" s="4">
        <f>IF(AV90&lt;&gt;""," -O","")</f>
        <v/>
      </c>
      <c r="AW89" s="4" t="n"/>
      <c r="AX89" s="4">
        <f>IF(AX90&lt;&gt;""," -O","")</f>
        <v/>
      </c>
      <c r="AY89" s="4" t="n"/>
      <c r="AZ89" s="4">
        <f>IF(AZ90&lt;&gt;""," -O","")</f>
        <v/>
      </c>
      <c r="BA89" s="4" t="n"/>
      <c r="BB89" s="4">
        <f>IF(BB90&lt;&gt;""," -O","")</f>
        <v/>
      </c>
      <c r="BC89" s="4" t="n"/>
      <c r="BD89" s="4">
        <f>IF(BD90&lt;&gt;""," -O","")</f>
        <v/>
      </c>
      <c r="BE89" s="4" t="n"/>
      <c r="BF89" s="4">
        <f>IF(BF90&lt;&gt;""," -O","")</f>
        <v/>
      </c>
      <c r="BG89" s="4" t="n"/>
      <c r="BH89" s="4">
        <f>IF(BH90&lt;&gt;""," -O","")</f>
        <v/>
      </c>
      <c r="BI89" s="4" t="n"/>
      <c r="BJ89" s="4">
        <f>IF(BJ90&lt;&gt;""," -O","")</f>
        <v/>
      </c>
      <c r="BK89" s="3" t="n"/>
      <c r="BL89" s="3" t="n"/>
      <c r="BM89" s="3" t="n"/>
      <c r="BN89" s="3" t="n"/>
      <c r="BO89" s="3" t="n"/>
      <c r="BP89" s="3" t="n"/>
      <c r="BQ89" s="2" t="n"/>
      <c r="BR89" s="2" t="n"/>
      <c r="BS89" s="2" t="n"/>
      <c r="BT89" s="2" t="n"/>
      <c r="BU89" s="2" t="n"/>
      <c r="BV89" s="2" t="n"/>
      <c r="BW89" s="2" t="n"/>
      <c r="BX89" s="2" t="n"/>
      <c r="BY89" s="2" t="n"/>
      <c r="BZ89" s="2" t="n"/>
      <c r="CA89" s="2" t="n"/>
      <c r="CB89" s="2" t="n"/>
      <c r="CC89" s="2" t="n"/>
    </row>
    <row r="90">
      <c r="A90" s="2" t="n"/>
      <c r="B90" s="2" t="n"/>
      <c r="C90" s="2" t="n"/>
      <c r="D90" s="2" t="n"/>
      <c r="E90" s="2" t="n"/>
      <c r="F90" s="2" t="n"/>
      <c r="G90" s="2" t="n"/>
      <c r="H90" s="2" t="n"/>
      <c r="I90" s="2" t="n"/>
      <c r="J90" s="2" t="n"/>
      <c r="K90" s="3" t="n"/>
      <c r="L90" s="3" t="n"/>
      <c r="M90" s="4" t="n">
        <v>1.41</v>
      </c>
      <c r="N90" s="4">
        <f>IFERROR(VLOOKUP(M90,'CRUCE OPORTUNIDADES'!$C$10:$D$31,2,FALSE),"")</f>
        <v/>
      </c>
      <c r="O90" s="4" t="n">
        <v>2.41000000000001</v>
      </c>
      <c r="P90" s="4">
        <f>IFERROR(VLOOKUP(O90,'CRUCE OPORTUNIDADES'!$C$10:$D$31,2,FALSE),"")</f>
        <v/>
      </c>
      <c r="Q90" s="4" t="n">
        <v>3.41000000000002</v>
      </c>
      <c r="R90" s="4">
        <f>IFERROR(VLOOKUP(Q90,'CRUCE OPORTUNIDADES'!$C$10:$D$31,2,FALSE),"")</f>
        <v/>
      </c>
      <c r="S90" s="4" t="n">
        <v>4.41000000000003</v>
      </c>
      <c r="T90" s="4">
        <f>IFERROR(VLOOKUP(S90,'CRUCE OPORTUNIDADES'!$C$10:$D$31,2,FALSE),"")</f>
        <v/>
      </c>
      <c r="U90" s="4" t="n">
        <v>5.41000000000004</v>
      </c>
      <c r="V90" s="4">
        <f>IFERROR(VLOOKUP(U90,'CRUCE OPORTUNIDADES'!$C$10:$D$31,2,FALSE),"")</f>
        <v/>
      </c>
      <c r="W90" s="4" t="n">
        <v>6.41000000000005</v>
      </c>
      <c r="X90" s="4">
        <f>IFERROR(VLOOKUP(W90,'CRUCE OPORTUNIDADES'!$C$10:$D$31,2,FALSE),"")</f>
        <v/>
      </c>
      <c r="Y90" s="4" t="n">
        <v>7.41000000000006</v>
      </c>
      <c r="Z90" s="4">
        <f>IFERROR(VLOOKUP(Y90,'CRUCE OPORTUNIDADES'!$C$10:$D$31,2,FALSE),"")</f>
        <v/>
      </c>
      <c r="AA90" s="4" t="n">
        <v>8.410000000000069</v>
      </c>
      <c r="AB90" s="4">
        <f>IFERROR(VLOOKUP(AA90,'CRUCE OPORTUNIDADES'!$C$10:$D$31,2,FALSE),"")</f>
        <v/>
      </c>
      <c r="AC90" s="4" t="n">
        <v>9.41000000000008</v>
      </c>
      <c r="AD90" s="4">
        <f>IFERROR(VLOOKUP(AC90,'CRUCE OPORTUNIDADES'!$C$10:$D$31,2,FALSE),"")</f>
        <v/>
      </c>
      <c r="AE90" s="4" t="n">
        <v>10.4100000000001</v>
      </c>
      <c r="AF90" s="4">
        <f>IFERROR(VLOOKUP(AE90,'CRUCE OPORTUNIDADES'!$C$10:$D$31,2,FALSE),"")</f>
        <v/>
      </c>
      <c r="AG90" s="4" t="n">
        <v>11.4100000000001</v>
      </c>
      <c r="AH90" s="4">
        <f>IFERROR(VLOOKUP(AG90,'CRUCE OPORTUNIDADES'!$C$10:$D$31,2,FALSE),"")</f>
        <v/>
      </c>
      <c r="AI90" s="4" t="n">
        <v>12.4100000000001</v>
      </c>
      <c r="AJ90" s="4">
        <f>IFERROR(VLOOKUP(AI90,'CRUCE OPORTUNIDADES'!$C$10:$D$31,2,FALSE),"")</f>
        <v/>
      </c>
      <c r="AK90" s="4" t="n">
        <v>13.4100000000001</v>
      </c>
      <c r="AL90" s="4">
        <f>IFERROR(VLOOKUP(AK90,'CRUCE OPORTUNIDADES'!$C$10:$D$31,2,FALSE),"")</f>
        <v/>
      </c>
      <c r="AM90" s="4" t="n">
        <v>14.4100000000001</v>
      </c>
      <c r="AN90" s="4">
        <f>IFERROR(VLOOKUP(AM90,'CRUCE OPORTUNIDADES'!$C$10:$D$31,2,FALSE),"")</f>
        <v/>
      </c>
      <c r="AO90" s="4" t="n">
        <v>15.4100000000001</v>
      </c>
      <c r="AP90" s="4">
        <f>IFERROR(VLOOKUP(AO90,'CRUCE OPORTUNIDADES'!$C$10:$D$31,2,FALSE),"")</f>
        <v/>
      </c>
      <c r="AQ90" s="4" t="n">
        <v>16.4100000000001</v>
      </c>
      <c r="AR90" s="4">
        <f>IFERROR(VLOOKUP(AQ90,'CRUCE OPORTUNIDADES'!$C$10:$D$31,2,FALSE),"")</f>
        <v/>
      </c>
      <c r="AS90" s="4" t="n">
        <v>17.4100000000002</v>
      </c>
      <c r="AT90" s="4">
        <f>IFERROR(VLOOKUP(AS90,'CRUCE OPORTUNIDADES'!$C$10:$D$31,2,FALSE),"")</f>
        <v/>
      </c>
      <c r="AU90" s="4" t="n">
        <v>18.4100000000002</v>
      </c>
      <c r="AV90" s="4">
        <f>IFERROR(VLOOKUP(AU90,'CRUCE OPORTUNIDADES'!$C$10:$D$31,2,FALSE),"")</f>
        <v/>
      </c>
      <c r="AW90" s="4" t="n">
        <v>19.4100000000002</v>
      </c>
      <c r="AX90" s="4">
        <f>IFERROR(VLOOKUP(AW90,'CRUCE OPORTUNIDADES'!$C$10:$D$31,2,FALSE),"")</f>
        <v/>
      </c>
      <c r="AY90" s="4" t="n">
        <v>20.4100000000002</v>
      </c>
      <c r="AZ90" s="4">
        <f>IFERROR(VLOOKUP(AY90,'CRUCE OPORTUNIDADES'!$C$10:$D$31,2,FALSE),"")</f>
        <v/>
      </c>
      <c r="BA90" s="4" t="n">
        <v>21.4100000000002</v>
      </c>
      <c r="BB90" s="4">
        <f>IFERROR(VLOOKUP(BA90,'CRUCE OPORTUNIDADES'!$C$10:$D$31,2,FALSE),"")</f>
        <v/>
      </c>
      <c r="BC90" s="4" t="n">
        <v>22.4100000000002</v>
      </c>
      <c r="BD90" s="4">
        <f>IFERROR(VLOOKUP(BC90,'CRUCE OPORTUNIDADES'!$C$10:$D$31,2,FALSE),"")</f>
        <v/>
      </c>
      <c r="BE90" s="4" t="n">
        <v>23.4100000000002</v>
      </c>
      <c r="BF90" s="4">
        <f>IFERROR(VLOOKUP(BE90,'CRUCE OPORTUNIDADES'!$C$10:$D$31,2,FALSE),"")</f>
        <v/>
      </c>
      <c r="BG90" s="4" t="n">
        <v>24.4100000000002</v>
      </c>
      <c r="BH90" s="4">
        <f>IFERROR(VLOOKUP(BG90,'CRUCE OPORTUNIDADES'!$C$10:$D$31,2,FALSE),"")</f>
        <v/>
      </c>
      <c r="BI90" s="4" t="n">
        <v>25.4100000000002</v>
      </c>
      <c r="BJ90" s="4">
        <f>IFERROR(VLOOKUP(BI90,'CRUCE OPORTUNIDADES'!$C$10:$D$31,2,FALSE),"")</f>
        <v/>
      </c>
      <c r="BK90" s="3" t="n"/>
      <c r="BL90" s="3" t="n"/>
      <c r="BM90" s="3" t="n"/>
      <c r="BN90" s="3" t="n"/>
      <c r="BO90" s="3" t="n"/>
      <c r="BP90" s="3" t="n"/>
      <c r="BQ90" s="2" t="n"/>
      <c r="BR90" s="2" t="n"/>
      <c r="BS90" s="2" t="n"/>
      <c r="BT90" s="2" t="n"/>
      <c r="BU90" s="2" t="n"/>
      <c r="BV90" s="2" t="n"/>
      <c r="BW90" s="2" t="n"/>
      <c r="BX90" s="2" t="n"/>
      <c r="BY90" s="2" t="n"/>
      <c r="BZ90" s="2" t="n"/>
      <c r="CA90" s="2" t="n"/>
      <c r="CB90" s="2" t="n"/>
      <c r="CC90" s="2" t="n"/>
    </row>
    <row r="91">
      <c r="A91" s="2" t="n"/>
      <c r="B91" s="2" t="n"/>
      <c r="C91" s="2" t="n"/>
      <c r="D91" s="2" t="n"/>
      <c r="E91" s="2" t="n"/>
      <c r="F91" s="2" t="n"/>
      <c r="G91" s="2" t="n"/>
      <c r="H91" s="2" t="n"/>
      <c r="I91" s="2" t="n"/>
      <c r="J91" s="2" t="n"/>
      <c r="K91" s="3" t="n"/>
      <c r="L91" s="3" t="n"/>
      <c r="M91" s="4" t="n"/>
      <c r="N91" s="4">
        <f>IF(N92&lt;&gt;""," -O","")</f>
        <v/>
      </c>
      <c r="O91" s="4" t="n"/>
      <c r="P91" s="4">
        <f>IF(P92&lt;&gt;""," -O","")</f>
        <v/>
      </c>
      <c r="Q91" s="4" t="n"/>
      <c r="R91" s="4">
        <f>IF(R92&lt;&gt;""," -O","")</f>
        <v/>
      </c>
      <c r="S91" s="4" t="n"/>
      <c r="T91" s="4">
        <f>IF(T92&lt;&gt;""," -O","")</f>
        <v/>
      </c>
      <c r="U91" s="4" t="n"/>
      <c r="V91" s="4">
        <f>IF(V92&lt;&gt;""," -O","")</f>
        <v/>
      </c>
      <c r="W91" s="4" t="n"/>
      <c r="X91" s="4">
        <f>IF(X92&lt;&gt;""," -O","")</f>
        <v/>
      </c>
      <c r="Y91" s="4" t="n"/>
      <c r="Z91" s="4">
        <f>IF(Z92&lt;&gt;""," -O","")</f>
        <v/>
      </c>
      <c r="AA91" s="4" t="n"/>
      <c r="AB91" s="4">
        <f>IF(AB92&lt;&gt;""," -O","")</f>
        <v/>
      </c>
      <c r="AC91" s="4" t="n"/>
      <c r="AD91" s="4">
        <f>IF(AD92&lt;&gt;""," -O","")</f>
        <v/>
      </c>
      <c r="AE91" s="4" t="n"/>
      <c r="AF91" s="4">
        <f>IF(AF92&lt;&gt;""," -O","")</f>
        <v/>
      </c>
      <c r="AG91" s="4" t="n"/>
      <c r="AH91" s="4">
        <f>IF(AH92&lt;&gt;""," -O","")</f>
        <v/>
      </c>
      <c r="AI91" s="4" t="n"/>
      <c r="AJ91" s="4">
        <f>IF(AJ92&lt;&gt;""," -O","")</f>
        <v/>
      </c>
      <c r="AK91" s="4" t="n"/>
      <c r="AL91" s="4">
        <f>IF(AL92&lt;&gt;""," -O","")</f>
        <v/>
      </c>
      <c r="AM91" s="4" t="n"/>
      <c r="AN91" s="4">
        <f>IF(AN92&lt;&gt;""," -O","")</f>
        <v/>
      </c>
      <c r="AO91" s="4" t="n"/>
      <c r="AP91" s="4">
        <f>IF(AP92&lt;&gt;""," -O","")</f>
        <v/>
      </c>
      <c r="AQ91" s="4" t="n"/>
      <c r="AR91" s="4">
        <f>IF(AR92&lt;&gt;""," -O","")</f>
        <v/>
      </c>
      <c r="AS91" s="4" t="n"/>
      <c r="AT91" s="4">
        <f>IF(AT92&lt;&gt;""," -O","")</f>
        <v/>
      </c>
      <c r="AU91" s="4" t="n"/>
      <c r="AV91" s="4">
        <f>IF(AV92&lt;&gt;""," -O","")</f>
        <v/>
      </c>
      <c r="AW91" s="4" t="n"/>
      <c r="AX91" s="4">
        <f>IF(AX92&lt;&gt;""," -O","")</f>
        <v/>
      </c>
      <c r="AY91" s="4" t="n"/>
      <c r="AZ91" s="4">
        <f>IF(AZ92&lt;&gt;""," -O","")</f>
        <v/>
      </c>
      <c r="BA91" s="4" t="n"/>
      <c r="BB91" s="4">
        <f>IF(BB92&lt;&gt;""," -O","")</f>
        <v/>
      </c>
      <c r="BC91" s="4" t="n"/>
      <c r="BD91" s="4">
        <f>IF(BD92&lt;&gt;""," -O","")</f>
        <v/>
      </c>
      <c r="BE91" s="4" t="n"/>
      <c r="BF91" s="4">
        <f>IF(BF92&lt;&gt;""," -O","")</f>
        <v/>
      </c>
      <c r="BG91" s="4" t="n"/>
      <c r="BH91" s="4">
        <f>IF(BH92&lt;&gt;""," -O","")</f>
        <v/>
      </c>
      <c r="BI91" s="4" t="n"/>
      <c r="BJ91" s="4">
        <f>IF(BJ92&lt;&gt;""," -O","")</f>
        <v/>
      </c>
      <c r="BK91" s="3" t="n"/>
      <c r="BL91" s="3" t="n"/>
      <c r="BM91" s="3" t="n"/>
      <c r="BN91" s="3" t="n"/>
      <c r="BO91" s="3" t="n"/>
      <c r="BP91" s="3" t="n"/>
      <c r="BQ91" s="2" t="n"/>
      <c r="BR91" s="2" t="n"/>
      <c r="BS91" s="2" t="n"/>
      <c r="BT91" s="2" t="n"/>
      <c r="BU91" s="2" t="n"/>
      <c r="BV91" s="2" t="n"/>
      <c r="BW91" s="2" t="n"/>
      <c r="BX91" s="2" t="n"/>
      <c r="BY91" s="2" t="n"/>
      <c r="BZ91" s="2" t="n"/>
      <c r="CA91" s="2" t="n"/>
      <c r="CB91" s="2" t="n"/>
      <c r="CC91" s="2" t="n"/>
    </row>
    <row r="92">
      <c r="A92" s="2" t="n"/>
      <c r="B92" s="2" t="n"/>
      <c r="C92" s="2" t="n"/>
      <c r="D92" s="2" t="n"/>
      <c r="E92" s="2" t="n"/>
      <c r="F92" s="2" t="n"/>
      <c r="G92" s="2" t="n"/>
      <c r="H92" s="2" t="n"/>
      <c r="I92" s="2" t="n"/>
      <c r="J92" s="2" t="n"/>
      <c r="K92" s="3" t="n"/>
      <c r="L92" s="3" t="n"/>
      <c r="M92" s="4" t="n">
        <v>1.42</v>
      </c>
      <c r="N92" s="4">
        <f>IFERROR(VLOOKUP(M92,'CRUCE OPORTUNIDADES'!$C$10:$D$31,2,FALSE),"")</f>
        <v/>
      </c>
      <c r="O92" s="4" t="n">
        <v>2.42000000000001</v>
      </c>
      <c r="P92" s="4">
        <f>IFERROR(VLOOKUP(O92,'CRUCE OPORTUNIDADES'!$C$10:$D$31,2,FALSE),"")</f>
        <v/>
      </c>
      <c r="Q92" s="4" t="n">
        <v>3.42000000000002</v>
      </c>
      <c r="R92" s="4">
        <f>IFERROR(VLOOKUP(Q92,'CRUCE OPORTUNIDADES'!$C$10:$D$31,2,FALSE),"")</f>
        <v/>
      </c>
      <c r="S92" s="4" t="n">
        <v>4.42000000000003</v>
      </c>
      <c r="T92" s="4">
        <f>IFERROR(VLOOKUP(S92,'CRUCE OPORTUNIDADES'!$C$10:$D$31,2,FALSE),"")</f>
        <v/>
      </c>
      <c r="U92" s="4" t="n">
        <v>5.42000000000004</v>
      </c>
      <c r="V92" s="4">
        <f>IFERROR(VLOOKUP(U92,'CRUCE OPORTUNIDADES'!$C$10:$D$31,2,FALSE),"")</f>
        <v/>
      </c>
      <c r="W92" s="4" t="n">
        <v>6.42000000000005</v>
      </c>
      <c r="X92" s="4">
        <f>IFERROR(VLOOKUP(W92,'CRUCE OPORTUNIDADES'!$C$10:$D$31,2,FALSE),"")</f>
        <v/>
      </c>
      <c r="Y92" s="4" t="n">
        <v>7.42000000000006</v>
      </c>
      <c r="Z92" s="4">
        <f>IFERROR(VLOOKUP(Y92,'CRUCE OPORTUNIDADES'!$C$10:$D$31,2,FALSE),"")</f>
        <v/>
      </c>
      <c r="AA92" s="4" t="n">
        <v>8.420000000000069</v>
      </c>
      <c r="AB92" s="4">
        <f>IFERROR(VLOOKUP(AA92,'CRUCE OPORTUNIDADES'!$C$10:$D$31,2,FALSE),"")</f>
        <v/>
      </c>
      <c r="AC92" s="4" t="n">
        <v>9.42000000000008</v>
      </c>
      <c r="AD92" s="4">
        <f>IFERROR(VLOOKUP(AC92,'CRUCE OPORTUNIDADES'!$C$10:$D$31,2,FALSE),"")</f>
        <v/>
      </c>
      <c r="AE92" s="4" t="n">
        <v>10.4200000000001</v>
      </c>
      <c r="AF92" s="4">
        <f>IFERROR(VLOOKUP(AE92,'CRUCE OPORTUNIDADES'!$C$10:$D$31,2,FALSE),"")</f>
        <v/>
      </c>
      <c r="AG92" s="4" t="n">
        <v>11.4200000000001</v>
      </c>
      <c r="AH92" s="4">
        <f>IFERROR(VLOOKUP(AG92,'CRUCE OPORTUNIDADES'!$C$10:$D$31,2,FALSE),"")</f>
        <v/>
      </c>
      <c r="AI92" s="4" t="n">
        <v>12.4200000000001</v>
      </c>
      <c r="AJ92" s="4">
        <f>IFERROR(VLOOKUP(AI92,'CRUCE OPORTUNIDADES'!$C$10:$D$31,2,FALSE),"")</f>
        <v/>
      </c>
      <c r="AK92" s="4" t="n">
        <v>13.4200000000001</v>
      </c>
      <c r="AL92" s="4">
        <f>IFERROR(VLOOKUP(AK92,'CRUCE OPORTUNIDADES'!$C$10:$D$31,2,FALSE),"")</f>
        <v/>
      </c>
      <c r="AM92" s="4" t="n">
        <v>14.4200000000001</v>
      </c>
      <c r="AN92" s="4">
        <f>IFERROR(VLOOKUP(AM92,'CRUCE OPORTUNIDADES'!$C$10:$D$31,2,FALSE),"")</f>
        <v/>
      </c>
      <c r="AO92" s="4" t="n">
        <v>15.4200000000001</v>
      </c>
      <c r="AP92" s="4">
        <f>IFERROR(VLOOKUP(AO92,'CRUCE OPORTUNIDADES'!$C$10:$D$31,2,FALSE),"")</f>
        <v/>
      </c>
      <c r="AQ92" s="4" t="n">
        <v>16.4200000000002</v>
      </c>
      <c r="AR92" s="4">
        <f>IFERROR(VLOOKUP(AQ92,'CRUCE OPORTUNIDADES'!$C$10:$D$31,2,FALSE),"")</f>
        <v/>
      </c>
      <c r="AS92" s="4" t="n">
        <v>17.4200000000002</v>
      </c>
      <c r="AT92" s="4">
        <f>IFERROR(VLOOKUP(AS92,'CRUCE OPORTUNIDADES'!$C$10:$D$31,2,FALSE),"")</f>
        <v/>
      </c>
      <c r="AU92" s="4" t="n">
        <v>18.4200000000002</v>
      </c>
      <c r="AV92" s="4">
        <f>IFERROR(VLOOKUP(AU92,'CRUCE OPORTUNIDADES'!$C$10:$D$31,2,FALSE),"")</f>
        <v/>
      </c>
      <c r="AW92" s="4" t="n">
        <v>19.4200000000002</v>
      </c>
      <c r="AX92" s="4">
        <f>IFERROR(VLOOKUP(AW92,'CRUCE OPORTUNIDADES'!$C$10:$D$31,2,FALSE),"")</f>
        <v/>
      </c>
      <c r="AY92" s="4" t="n">
        <v>20.4200000000002</v>
      </c>
      <c r="AZ92" s="4">
        <f>IFERROR(VLOOKUP(AY92,'CRUCE OPORTUNIDADES'!$C$10:$D$31,2,FALSE),"")</f>
        <v/>
      </c>
      <c r="BA92" s="4" t="n">
        <v>21.4200000000002</v>
      </c>
      <c r="BB92" s="4">
        <f>IFERROR(VLOOKUP(BA92,'CRUCE OPORTUNIDADES'!$C$10:$D$31,2,FALSE),"")</f>
        <v/>
      </c>
      <c r="BC92" s="4" t="n">
        <v>22.4200000000002</v>
      </c>
      <c r="BD92" s="4">
        <f>IFERROR(VLOOKUP(BC92,'CRUCE OPORTUNIDADES'!$C$10:$D$31,2,FALSE),"")</f>
        <v/>
      </c>
      <c r="BE92" s="4" t="n">
        <v>23.4200000000002</v>
      </c>
      <c r="BF92" s="4">
        <f>IFERROR(VLOOKUP(BE92,'CRUCE OPORTUNIDADES'!$C$10:$D$31,2,FALSE),"")</f>
        <v/>
      </c>
      <c r="BG92" s="4" t="n">
        <v>24.4200000000002</v>
      </c>
      <c r="BH92" s="4">
        <f>IFERROR(VLOOKUP(BG92,'CRUCE OPORTUNIDADES'!$C$10:$D$31,2,FALSE),"")</f>
        <v/>
      </c>
      <c r="BI92" s="4" t="n">
        <v>25.4200000000002</v>
      </c>
      <c r="BJ92" s="4">
        <f>IFERROR(VLOOKUP(BI92,'CRUCE OPORTUNIDADES'!$C$10:$D$31,2,FALSE),"")</f>
        <v/>
      </c>
      <c r="BK92" s="3" t="n"/>
      <c r="BL92" s="3" t="n"/>
      <c r="BM92" s="3" t="n"/>
      <c r="BN92" s="3" t="n"/>
      <c r="BO92" s="3" t="n"/>
      <c r="BP92" s="3" t="n"/>
      <c r="BQ92" s="2" t="n"/>
      <c r="BR92" s="2" t="n"/>
      <c r="BS92" s="2" t="n"/>
      <c r="BT92" s="2" t="n"/>
      <c r="BU92" s="2" t="n"/>
      <c r="BV92" s="2" t="n"/>
      <c r="BW92" s="2" t="n"/>
      <c r="BX92" s="2" t="n"/>
      <c r="BY92" s="2" t="n"/>
      <c r="BZ92" s="2" t="n"/>
      <c r="CA92" s="2" t="n"/>
      <c r="CB92" s="2" t="n"/>
      <c r="CC92" s="2" t="n"/>
    </row>
    <row r="93">
      <c r="A93" s="2" t="n"/>
      <c r="B93" s="2" t="n"/>
      <c r="C93" s="2" t="n"/>
      <c r="D93" s="2" t="n"/>
      <c r="E93" s="2" t="n"/>
      <c r="F93" s="2" t="n"/>
      <c r="G93" s="2" t="n"/>
      <c r="H93" s="2" t="n"/>
      <c r="I93" s="2" t="n"/>
      <c r="J93" s="2" t="n"/>
      <c r="K93" s="3" t="n"/>
      <c r="L93" s="3" t="n"/>
      <c r="M93" s="4" t="n"/>
      <c r="N93" s="4">
        <f>IF(N94&lt;&gt;""," -O","")</f>
        <v/>
      </c>
      <c r="O93" s="4" t="n"/>
      <c r="P93" s="4">
        <f>IF(P94&lt;&gt;""," -O","")</f>
        <v/>
      </c>
      <c r="Q93" s="4" t="n"/>
      <c r="R93" s="4">
        <f>IF(R94&lt;&gt;""," -O","")</f>
        <v/>
      </c>
      <c r="S93" s="4" t="n"/>
      <c r="T93" s="4">
        <f>IF(T94&lt;&gt;""," -O","")</f>
        <v/>
      </c>
      <c r="U93" s="4" t="n"/>
      <c r="V93" s="4">
        <f>IF(V94&lt;&gt;""," -O","")</f>
        <v/>
      </c>
      <c r="W93" s="4" t="n"/>
      <c r="X93" s="4">
        <f>IF(X94&lt;&gt;""," -O","")</f>
        <v/>
      </c>
      <c r="Y93" s="4" t="n"/>
      <c r="Z93" s="4">
        <f>IF(Z94&lt;&gt;""," -O","")</f>
        <v/>
      </c>
      <c r="AA93" s="4" t="n"/>
      <c r="AB93" s="4">
        <f>IF(AB94&lt;&gt;""," -O","")</f>
        <v/>
      </c>
      <c r="AC93" s="4" t="n"/>
      <c r="AD93" s="4">
        <f>IF(AD94&lt;&gt;""," -O","")</f>
        <v/>
      </c>
      <c r="AE93" s="4" t="n"/>
      <c r="AF93" s="4">
        <f>IF(AF94&lt;&gt;""," -O","")</f>
        <v/>
      </c>
      <c r="AG93" s="4" t="n"/>
      <c r="AH93" s="4">
        <f>IF(AH94&lt;&gt;""," -O","")</f>
        <v/>
      </c>
      <c r="AI93" s="4" t="n"/>
      <c r="AJ93" s="4">
        <f>IF(AJ94&lt;&gt;""," -O","")</f>
        <v/>
      </c>
      <c r="AK93" s="4" t="n"/>
      <c r="AL93" s="4">
        <f>IF(AL94&lt;&gt;""," -O","")</f>
        <v/>
      </c>
      <c r="AM93" s="4" t="n"/>
      <c r="AN93" s="4">
        <f>IF(AN94&lt;&gt;""," -O","")</f>
        <v/>
      </c>
      <c r="AO93" s="4" t="n"/>
      <c r="AP93" s="4">
        <f>IF(AP94&lt;&gt;""," -O","")</f>
        <v/>
      </c>
      <c r="AQ93" s="4" t="n"/>
      <c r="AR93" s="4">
        <f>IF(AR94&lt;&gt;""," -O","")</f>
        <v/>
      </c>
      <c r="AS93" s="4" t="n"/>
      <c r="AT93" s="4">
        <f>IF(AT94&lt;&gt;""," -O","")</f>
        <v/>
      </c>
      <c r="AU93" s="4" t="n"/>
      <c r="AV93" s="4">
        <f>IF(AV94&lt;&gt;""," -O","")</f>
        <v/>
      </c>
      <c r="AW93" s="4" t="n"/>
      <c r="AX93" s="4">
        <f>IF(AX94&lt;&gt;""," -O","")</f>
        <v/>
      </c>
      <c r="AY93" s="4" t="n"/>
      <c r="AZ93" s="4">
        <f>IF(AZ94&lt;&gt;""," -O","")</f>
        <v/>
      </c>
      <c r="BA93" s="4" t="n"/>
      <c r="BB93" s="4">
        <f>IF(BB94&lt;&gt;""," -O","")</f>
        <v/>
      </c>
      <c r="BC93" s="4" t="n"/>
      <c r="BD93" s="4">
        <f>IF(BD94&lt;&gt;""," -O","")</f>
        <v/>
      </c>
      <c r="BE93" s="4" t="n"/>
      <c r="BF93" s="4">
        <f>IF(BF94&lt;&gt;""," -O","")</f>
        <v/>
      </c>
      <c r="BG93" s="4" t="n"/>
      <c r="BH93" s="4">
        <f>IF(BH94&lt;&gt;""," -O","")</f>
        <v/>
      </c>
      <c r="BI93" s="4" t="n"/>
      <c r="BJ93" s="4">
        <f>IF(BJ94&lt;&gt;""," -O","")</f>
        <v/>
      </c>
      <c r="BK93" s="3" t="n"/>
      <c r="BL93" s="3" t="n"/>
      <c r="BM93" s="3" t="n"/>
      <c r="BN93" s="3" t="n"/>
      <c r="BO93" s="3" t="n"/>
      <c r="BP93" s="3" t="n"/>
      <c r="BQ93" s="2" t="n"/>
      <c r="BR93" s="2" t="n"/>
      <c r="BS93" s="2" t="n"/>
      <c r="BT93" s="2" t="n"/>
      <c r="BU93" s="2" t="n"/>
      <c r="BV93" s="2" t="n"/>
      <c r="BW93" s="2" t="n"/>
      <c r="BX93" s="2" t="n"/>
      <c r="BY93" s="2" t="n"/>
      <c r="BZ93" s="2" t="n"/>
      <c r="CA93" s="2" t="n"/>
      <c r="CB93" s="2" t="n"/>
      <c r="CC93" s="2" t="n"/>
    </row>
    <row r="94">
      <c r="A94" s="2" t="n"/>
      <c r="B94" s="2" t="n"/>
      <c r="C94" s="2" t="n"/>
      <c r="D94" s="2" t="n"/>
      <c r="E94" s="2" t="n"/>
      <c r="F94" s="2" t="n"/>
      <c r="G94" s="2" t="n"/>
      <c r="H94" s="2" t="n"/>
      <c r="I94" s="2" t="n"/>
      <c r="J94" s="2" t="n"/>
      <c r="K94" s="3" t="n"/>
      <c r="L94" s="3" t="n"/>
      <c r="M94" s="4" t="n">
        <v>1.43</v>
      </c>
      <c r="N94" s="4">
        <f>IFERROR(VLOOKUP(M94,'CRUCE OPORTUNIDADES'!$C$10:$D$31,2,FALSE),"")</f>
        <v/>
      </c>
      <c r="O94" s="4" t="n">
        <v>2.43000000000001</v>
      </c>
      <c r="P94" s="4">
        <f>IFERROR(VLOOKUP(O94,'CRUCE OPORTUNIDADES'!$C$10:$D$31,2,FALSE),"")</f>
        <v/>
      </c>
      <c r="Q94" s="4" t="n">
        <v>3.43000000000002</v>
      </c>
      <c r="R94" s="4">
        <f>IFERROR(VLOOKUP(Q94,'CRUCE OPORTUNIDADES'!$C$10:$D$31,2,FALSE),"")</f>
        <v/>
      </c>
      <c r="S94" s="4" t="n">
        <v>4.43000000000003</v>
      </c>
      <c r="T94" s="4">
        <f>IFERROR(VLOOKUP(S94,'CRUCE OPORTUNIDADES'!$C$10:$D$31,2,FALSE),"")</f>
        <v/>
      </c>
      <c r="U94" s="4" t="n">
        <v>5.43000000000004</v>
      </c>
      <c r="V94" s="4">
        <f>IFERROR(VLOOKUP(U94,'CRUCE OPORTUNIDADES'!$C$10:$D$31,2,FALSE),"")</f>
        <v/>
      </c>
      <c r="W94" s="4" t="n">
        <v>6.43000000000005</v>
      </c>
      <c r="X94" s="4">
        <f>IFERROR(VLOOKUP(W94,'CRUCE OPORTUNIDADES'!$C$10:$D$31,2,FALSE),"")</f>
        <v/>
      </c>
      <c r="Y94" s="4" t="n">
        <v>7.43000000000006</v>
      </c>
      <c r="Z94" s="4">
        <f>IFERROR(VLOOKUP(Y94,'CRUCE OPORTUNIDADES'!$C$10:$D$31,2,FALSE),"")</f>
        <v/>
      </c>
      <c r="AA94" s="4" t="n">
        <v>8.430000000000071</v>
      </c>
      <c r="AB94" s="4">
        <f>IFERROR(VLOOKUP(AA94,'CRUCE OPORTUNIDADES'!$C$10:$D$31,2,FALSE),"")</f>
        <v/>
      </c>
      <c r="AC94" s="4" t="n">
        <v>9.43000000000008</v>
      </c>
      <c r="AD94" s="4">
        <f>IFERROR(VLOOKUP(AC94,'CRUCE OPORTUNIDADES'!$C$10:$D$31,2,FALSE),"")</f>
        <v/>
      </c>
      <c r="AE94" s="4" t="n">
        <v>10.4300000000001</v>
      </c>
      <c r="AF94" s="4">
        <f>IFERROR(VLOOKUP(AE94,'CRUCE OPORTUNIDADES'!$C$10:$D$31,2,FALSE),"")</f>
        <v/>
      </c>
      <c r="AG94" s="4" t="n">
        <v>11.4300000000001</v>
      </c>
      <c r="AH94" s="4">
        <f>IFERROR(VLOOKUP(AG94,'CRUCE OPORTUNIDADES'!$C$10:$D$31,2,FALSE),"")</f>
        <v/>
      </c>
      <c r="AI94" s="4" t="n">
        <v>12.4300000000001</v>
      </c>
      <c r="AJ94" s="4">
        <f>IFERROR(VLOOKUP(AI94,'CRUCE OPORTUNIDADES'!$C$10:$D$31,2,FALSE),"")</f>
        <v/>
      </c>
      <c r="AK94" s="4" t="n">
        <v>13.4300000000001</v>
      </c>
      <c r="AL94" s="4">
        <f>IFERROR(VLOOKUP(AK94,'CRUCE OPORTUNIDADES'!$C$10:$D$31,2,FALSE),"")</f>
        <v/>
      </c>
      <c r="AM94" s="4" t="n">
        <v>14.4300000000001</v>
      </c>
      <c r="AN94" s="4">
        <f>IFERROR(VLOOKUP(AM94,'CRUCE OPORTUNIDADES'!$C$10:$D$31,2,FALSE),"")</f>
        <v/>
      </c>
      <c r="AO94" s="4" t="n">
        <v>15.4300000000001</v>
      </c>
      <c r="AP94" s="4">
        <f>IFERROR(VLOOKUP(AO94,'CRUCE OPORTUNIDADES'!$C$10:$D$31,2,FALSE),"")</f>
        <v/>
      </c>
      <c r="AQ94" s="4" t="n">
        <v>16.4300000000001</v>
      </c>
      <c r="AR94" s="4">
        <f>IFERROR(VLOOKUP(AQ94,'CRUCE OPORTUNIDADES'!$C$10:$D$31,2,FALSE),"")</f>
        <v/>
      </c>
      <c r="AS94" s="4" t="n">
        <v>17.4300000000002</v>
      </c>
      <c r="AT94" s="4">
        <f>IFERROR(VLOOKUP(AS94,'CRUCE OPORTUNIDADES'!$C$10:$D$31,2,FALSE),"")</f>
        <v/>
      </c>
      <c r="AU94" s="4" t="n">
        <v>18.4300000000002</v>
      </c>
      <c r="AV94" s="4">
        <f>IFERROR(VLOOKUP(AU94,'CRUCE OPORTUNIDADES'!$C$10:$D$31,2,FALSE),"")</f>
        <v/>
      </c>
      <c r="AW94" s="4" t="n">
        <v>19.4300000000002</v>
      </c>
      <c r="AX94" s="4">
        <f>IFERROR(VLOOKUP(AW94,'CRUCE OPORTUNIDADES'!$C$10:$D$31,2,FALSE),"")</f>
        <v/>
      </c>
      <c r="AY94" s="4" t="n">
        <v>20.4300000000002</v>
      </c>
      <c r="AZ94" s="4">
        <f>IFERROR(VLOOKUP(AY94,'CRUCE OPORTUNIDADES'!$C$10:$D$31,2,FALSE),"")</f>
        <v/>
      </c>
      <c r="BA94" s="4" t="n">
        <v>21.4300000000002</v>
      </c>
      <c r="BB94" s="4">
        <f>IFERROR(VLOOKUP(BA94,'CRUCE OPORTUNIDADES'!$C$10:$D$31,2,FALSE),"")</f>
        <v/>
      </c>
      <c r="BC94" s="4" t="n">
        <v>22.4300000000002</v>
      </c>
      <c r="BD94" s="4">
        <f>IFERROR(VLOOKUP(BC94,'CRUCE OPORTUNIDADES'!$C$10:$D$31,2,FALSE),"")</f>
        <v/>
      </c>
      <c r="BE94" s="4" t="n">
        <v>23.4300000000002</v>
      </c>
      <c r="BF94" s="4">
        <f>IFERROR(VLOOKUP(BE94,'CRUCE OPORTUNIDADES'!$C$10:$D$31,2,FALSE),"")</f>
        <v/>
      </c>
      <c r="BG94" s="4" t="n">
        <v>24.4300000000002</v>
      </c>
      <c r="BH94" s="4">
        <f>IFERROR(VLOOKUP(BG94,'CRUCE OPORTUNIDADES'!$C$10:$D$31,2,FALSE),"")</f>
        <v/>
      </c>
      <c r="BI94" s="4" t="n">
        <v>25.4300000000002</v>
      </c>
      <c r="BJ94" s="4">
        <f>IFERROR(VLOOKUP(BI94,'CRUCE OPORTUNIDADES'!$C$10:$D$31,2,FALSE),"")</f>
        <v/>
      </c>
      <c r="BK94" s="3" t="n"/>
      <c r="BL94" s="3" t="n"/>
      <c r="BM94" s="3" t="n"/>
      <c r="BN94" s="3" t="n"/>
      <c r="BO94" s="3" t="n"/>
      <c r="BP94" s="3" t="n"/>
      <c r="BQ94" s="2" t="n"/>
      <c r="BR94" s="2" t="n"/>
      <c r="BS94" s="2" t="n"/>
      <c r="BT94" s="2" t="n"/>
      <c r="BU94" s="2" t="n"/>
      <c r="BV94" s="2" t="n"/>
      <c r="BW94" s="2" t="n"/>
      <c r="BX94" s="2" t="n"/>
      <c r="BY94" s="2" t="n"/>
      <c r="BZ94" s="2" t="n"/>
      <c r="CA94" s="2" t="n"/>
      <c r="CB94" s="2" t="n"/>
      <c r="CC94" s="2" t="n"/>
    </row>
    <row r="95">
      <c r="A95" s="2" t="n"/>
      <c r="B95" s="2" t="n"/>
      <c r="C95" s="2" t="n"/>
      <c r="D95" s="2" t="n"/>
      <c r="E95" s="2" t="n"/>
      <c r="F95" s="2" t="n"/>
      <c r="G95" s="2" t="n"/>
      <c r="H95" s="2" t="n"/>
      <c r="I95" s="2" t="n"/>
      <c r="J95" s="2" t="n"/>
      <c r="K95" s="3" t="n"/>
      <c r="L95" s="3" t="n"/>
      <c r="M95" s="4" t="n"/>
      <c r="N95" s="4">
        <f>IF(N96&lt;&gt;""," -O","")</f>
        <v/>
      </c>
      <c r="O95" s="4" t="n"/>
      <c r="P95" s="4">
        <f>IF(P96&lt;&gt;""," -O","")</f>
        <v/>
      </c>
      <c r="Q95" s="4" t="n"/>
      <c r="R95" s="4">
        <f>IF(R96&lt;&gt;""," -O","")</f>
        <v/>
      </c>
      <c r="S95" s="4" t="n"/>
      <c r="T95" s="4">
        <f>IF(T96&lt;&gt;""," -O","")</f>
        <v/>
      </c>
      <c r="U95" s="4" t="n"/>
      <c r="V95" s="4">
        <f>IF(V96&lt;&gt;""," -O","")</f>
        <v/>
      </c>
      <c r="W95" s="4" t="n"/>
      <c r="X95" s="4">
        <f>IF(X96&lt;&gt;""," -O","")</f>
        <v/>
      </c>
      <c r="Y95" s="4" t="n"/>
      <c r="Z95" s="4">
        <f>IF(Z96&lt;&gt;""," -O","")</f>
        <v/>
      </c>
      <c r="AA95" s="4" t="n"/>
      <c r="AB95" s="4">
        <f>IF(AB96&lt;&gt;""," -O","")</f>
        <v/>
      </c>
      <c r="AC95" s="4" t="n"/>
      <c r="AD95" s="4">
        <f>IF(AD96&lt;&gt;""," -O","")</f>
        <v/>
      </c>
      <c r="AE95" s="4" t="n"/>
      <c r="AF95" s="4">
        <f>IF(AF96&lt;&gt;""," -O","")</f>
        <v/>
      </c>
      <c r="AG95" s="4" t="n"/>
      <c r="AH95" s="4">
        <f>IF(AH96&lt;&gt;""," -O","")</f>
        <v/>
      </c>
      <c r="AI95" s="4" t="n"/>
      <c r="AJ95" s="4">
        <f>IF(AJ96&lt;&gt;""," -O","")</f>
        <v/>
      </c>
      <c r="AK95" s="4" t="n"/>
      <c r="AL95" s="4">
        <f>IF(AL96&lt;&gt;""," -O","")</f>
        <v/>
      </c>
      <c r="AM95" s="4" t="n"/>
      <c r="AN95" s="4">
        <f>IF(AN96&lt;&gt;""," -O","")</f>
        <v/>
      </c>
      <c r="AO95" s="4" t="n"/>
      <c r="AP95" s="4">
        <f>IF(AP96&lt;&gt;""," -O","")</f>
        <v/>
      </c>
      <c r="AQ95" s="4" t="n"/>
      <c r="AR95" s="4">
        <f>IF(AR96&lt;&gt;""," -O","")</f>
        <v/>
      </c>
      <c r="AS95" s="4" t="n"/>
      <c r="AT95" s="4">
        <f>IF(AT96&lt;&gt;""," -O","")</f>
        <v/>
      </c>
      <c r="AU95" s="4" t="n"/>
      <c r="AV95" s="4">
        <f>IF(AV96&lt;&gt;""," -O","")</f>
        <v/>
      </c>
      <c r="AW95" s="4" t="n"/>
      <c r="AX95" s="4">
        <f>IF(AX96&lt;&gt;""," -O","")</f>
        <v/>
      </c>
      <c r="AY95" s="4" t="n"/>
      <c r="AZ95" s="4">
        <f>IF(AZ96&lt;&gt;""," -O","")</f>
        <v/>
      </c>
      <c r="BA95" s="4" t="n"/>
      <c r="BB95" s="4">
        <f>IF(BB96&lt;&gt;""," -O","")</f>
        <v/>
      </c>
      <c r="BC95" s="4" t="n"/>
      <c r="BD95" s="4">
        <f>IF(BD96&lt;&gt;""," -O","")</f>
        <v/>
      </c>
      <c r="BE95" s="4" t="n"/>
      <c r="BF95" s="4">
        <f>IF(BF96&lt;&gt;""," -O","")</f>
        <v/>
      </c>
      <c r="BG95" s="4" t="n"/>
      <c r="BH95" s="4">
        <f>IF(BH96&lt;&gt;""," -O","")</f>
        <v/>
      </c>
      <c r="BI95" s="4" t="n"/>
      <c r="BJ95" s="4">
        <f>IF(BJ96&lt;&gt;""," -O","")</f>
        <v/>
      </c>
      <c r="BK95" s="3" t="n"/>
      <c r="BL95" s="3" t="n"/>
      <c r="BM95" s="3" t="n"/>
      <c r="BN95" s="3" t="n"/>
      <c r="BO95" s="3" t="n"/>
      <c r="BP95" s="3" t="n"/>
      <c r="BQ95" s="2" t="n"/>
      <c r="BR95" s="2" t="n"/>
      <c r="BS95" s="2" t="n"/>
      <c r="BT95" s="2" t="n"/>
      <c r="BU95" s="2" t="n"/>
      <c r="BV95" s="2" t="n"/>
      <c r="BW95" s="2" t="n"/>
      <c r="BX95" s="2" t="n"/>
      <c r="BY95" s="2" t="n"/>
      <c r="BZ95" s="2" t="n"/>
      <c r="CA95" s="2" t="n"/>
      <c r="CB95" s="2" t="n"/>
      <c r="CC95" s="2" t="n"/>
    </row>
    <row r="96">
      <c r="A96" s="2" t="n"/>
      <c r="B96" s="2" t="n"/>
      <c r="C96" s="2" t="n"/>
      <c r="D96" s="2" t="n"/>
      <c r="E96" s="2" t="n"/>
      <c r="F96" s="2" t="n"/>
      <c r="G96" s="2" t="n"/>
      <c r="H96" s="2" t="n"/>
      <c r="I96" s="2" t="n"/>
      <c r="J96" s="2" t="n"/>
      <c r="K96" s="3" t="n"/>
      <c r="L96" s="3" t="n"/>
      <c r="M96" s="4" t="n">
        <v>1.44</v>
      </c>
      <c r="N96" s="4">
        <f>IFERROR(VLOOKUP(M96,'CRUCE OPORTUNIDADES'!$C$10:$D$31,2,FALSE),"")</f>
        <v/>
      </c>
      <c r="O96" s="4" t="n">
        <v>2.44000000000001</v>
      </c>
      <c r="P96" s="4">
        <f>IFERROR(VLOOKUP(O96,'CRUCE OPORTUNIDADES'!$C$10:$D$31,2,FALSE),"")</f>
        <v/>
      </c>
      <c r="Q96" s="4" t="n">
        <v>3.44000000000002</v>
      </c>
      <c r="R96" s="4">
        <f>IFERROR(VLOOKUP(Q96,'CRUCE OPORTUNIDADES'!$C$10:$D$31,2,FALSE),"")</f>
        <v/>
      </c>
      <c r="S96" s="4" t="n">
        <v>4.44000000000003</v>
      </c>
      <c r="T96" s="4">
        <f>IFERROR(VLOOKUP(S96,'CRUCE OPORTUNIDADES'!$C$10:$D$31,2,FALSE),"")</f>
        <v/>
      </c>
      <c r="U96" s="4" t="n">
        <v>5.44000000000004</v>
      </c>
      <c r="V96" s="4">
        <f>IFERROR(VLOOKUP(U96,'CRUCE OPORTUNIDADES'!$C$10:$D$31,2,FALSE),"")</f>
        <v/>
      </c>
      <c r="W96" s="4" t="n">
        <v>6.44000000000005</v>
      </c>
      <c r="X96" s="4">
        <f>IFERROR(VLOOKUP(W96,'CRUCE OPORTUNIDADES'!$C$10:$D$31,2,FALSE),"")</f>
        <v/>
      </c>
      <c r="Y96" s="4" t="n">
        <v>7.44000000000006</v>
      </c>
      <c r="Z96" s="4">
        <f>IFERROR(VLOOKUP(Y96,'CRUCE OPORTUNIDADES'!$C$10:$D$31,2,FALSE),"")</f>
        <v/>
      </c>
      <c r="AA96" s="4" t="n">
        <v>8.440000000000071</v>
      </c>
      <c r="AB96" s="4">
        <f>IFERROR(VLOOKUP(AA96,'CRUCE OPORTUNIDADES'!$C$10:$D$31,2,FALSE),"")</f>
        <v/>
      </c>
      <c r="AC96" s="4" t="n">
        <v>9.440000000000079</v>
      </c>
      <c r="AD96" s="4">
        <f>IFERROR(VLOOKUP(AC96,'CRUCE OPORTUNIDADES'!$C$10:$D$31,2,FALSE),"")</f>
        <v/>
      </c>
      <c r="AE96" s="4" t="n">
        <v>10.4400000000001</v>
      </c>
      <c r="AF96" s="4">
        <f>IFERROR(VLOOKUP(AE96,'CRUCE OPORTUNIDADES'!$C$10:$D$31,2,FALSE),"")</f>
        <v/>
      </c>
      <c r="AG96" s="4" t="n">
        <v>11.4400000000001</v>
      </c>
      <c r="AH96" s="4">
        <f>IFERROR(VLOOKUP(AG96,'CRUCE OPORTUNIDADES'!$C$10:$D$31,2,FALSE),"")</f>
        <v/>
      </c>
      <c r="AI96" s="4" t="n">
        <v>12.4400000000001</v>
      </c>
      <c r="AJ96" s="4">
        <f>IFERROR(VLOOKUP(AI96,'CRUCE OPORTUNIDADES'!$C$10:$D$31,2,FALSE),"")</f>
        <v/>
      </c>
      <c r="AK96" s="4" t="n">
        <v>13.4400000000001</v>
      </c>
      <c r="AL96" s="4">
        <f>IFERROR(VLOOKUP(AK96,'CRUCE OPORTUNIDADES'!$C$10:$D$31,2,FALSE),"")</f>
        <v/>
      </c>
      <c r="AM96" s="4" t="n">
        <v>14.4400000000001</v>
      </c>
      <c r="AN96" s="4">
        <f>IFERROR(VLOOKUP(AM96,'CRUCE OPORTUNIDADES'!$C$10:$D$31,2,FALSE),"")</f>
        <v/>
      </c>
      <c r="AO96" s="4" t="n">
        <v>15.4400000000001</v>
      </c>
      <c r="AP96" s="4">
        <f>IFERROR(VLOOKUP(AO96,'CRUCE OPORTUNIDADES'!$C$10:$D$31,2,FALSE),"")</f>
        <v/>
      </c>
      <c r="AQ96" s="4" t="n">
        <v>16.4400000000002</v>
      </c>
      <c r="AR96" s="4">
        <f>IFERROR(VLOOKUP(AQ96,'CRUCE OPORTUNIDADES'!$C$10:$D$31,2,FALSE),"")</f>
        <v/>
      </c>
      <c r="AS96" s="4" t="n">
        <v>17.4400000000002</v>
      </c>
      <c r="AT96" s="4">
        <f>IFERROR(VLOOKUP(AS96,'CRUCE OPORTUNIDADES'!$C$10:$D$31,2,FALSE),"")</f>
        <v/>
      </c>
      <c r="AU96" s="4" t="n">
        <v>18.4400000000002</v>
      </c>
      <c r="AV96" s="4">
        <f>IFERROR(VLOOKUP(AU96,'CRUCE OPORTUNIDADES'!$C$10:$D$31,2,FALSE),"")</f>
        <v/>
      </c>
      <c r="AW96" s="4" t="n">
        <v>19.4400000000002</v>
      </c>
      <c r="AX96" s="4">
        <f>IFERROR(VLOOKUP(AW96,'CRUCE OPORTUNIDADES'!$C$10:$D$31,2,FALSE),"")</f>
        <v/>
      </c>
      <c r="AY96" s="4" t="n">
        <v>20.4400000000002</v>
      </c>
      <c r="AZ96" s="4">
        <f>IFERROR(VLOOKUP(AY96,'CRUCE OPORTUNIDADES'!$C$10:$D$31,2,FALSE),"")</f>
        <v/>
      </c>
      <c r="BA96" s="4" t="n">
        <v>21.4400000000002</v>
      </c>
      <c r="BB96" s="4">
        <f>IFERROR(VLOOKUP(BA96,'CRUCE OPORTUNIDADES'!$C$10:$D$31,2,FALSE),"")</f>
        <v/>
      </c>
      <c r="BC96" s="4" t="n">
        <v>22.4400000000002</v>
      </c>
      <c r="BD96" s="4">
        <f>IFERROR(VLOOKUP(BC96,'CRUCE OPORTUNIDADES'!$C$10:$D$31,2,FALSE),"")</f>
        <v/>
      </c>
      <c r="BE96" s="4" t="n">
        <v>23.4400000000002</v>
      </c>
      <c r="BF96" s="4">
        <f>IFERROR(VLOOKUP(BE96,'CRUCE OPORTUNIDADES'!$C$10:$D$31,2,FALSE),"")</f>
        <v/>
      </c>
      <c r="BG96" s="4" t="n">
        <v>24.4400000000002</v>
      </c>
      <c r="BH96" s="4">
        <f>IFERROR(VLOOKUP(BG96,'CRUCE OPORTUNIDADES'!$C$10:$D$31,2,FALSE),"")</f>
        <v/>
      </c>
      <c r="BI96" s="4" t="n">
        <v>25.4400000000002</v>
      </c>
      <c r="BJ96" s="4">
        <f>IFERROR(VLOOKUP(BI96,'CRUCE OPORTUNIDADES'!$C$10:$D$31,2,FALSE),"")</f>
        <v/>
      </c>
      <c r="BK96" s="3" t="n"/>
      <c r="BL96" s="3" t="n"/>
      <c r="BM96" s="3" t="n"/>
      <c r="BN96" s="3" t="n"/>
      <c r="BO96" s="3" t="n"/>
      <c r="BP96" s="3" t="n"/>
      <c r="BQ96" s="2" t="n"/>
      <c r="BR96" s="2" t="n"/>
      <c r="BS96" s="2" t="n"/>
      <c r="BT96" s="2" t="n"/>
      <c r="BU96" s="2" t="n"/>
      <c r="BV96" s="2" t="n"/>
      <c r="BW96" s="2" t="n"/>
      <c r="BX96" s="2" t="n"/>
      <c r="BY96" s="2" t="n"/>
      <c r="BZ96" s="2" t="n"/>
      <c r="CA96" s="2" t="n"/>
      <c r="CB96" s="2" t="n"/>
      <c r="CC96" s="2" t="n"/>
    </row>
    <row r="97">
      <c r="A97" s="2" t="n"/>
      <c r="B97" s="2" t="n"/>
      <c r="C97" s="2" t="n"/>
      <c r="D97" s="2" t="n"/>
      <c r="E97" s="2" t="n"/>
      <c r="F97" s="2" t="n"/>
      <c r="G97" s="2" t="n"/>
      <c r="H97" s="2" t="n"/>
      <c r="I97" s="2" t="n"/>
      <c r="J97" s="2" t="n"/>
      <c r="K97" s="3" t="n"/>
      <c r="L97" s="3" t="n"/>
      <c r="M97" s="4" t="n"/>
      <c r="N97" s="4">
        <f>IF(N98&lt;&gt;""," -O","")</f>
        <v/>
      </c>
      <c r="O97" s="4" t="n"/>
      <c r="P97" s="4">
        <f>IF(P98&lt;&gt;""," -O","")</f>
        <v/>
      </c>
      <c r="Q97" s="4" t="n"/>
      <c r="R97" s="4">
        <f>IF(R98&lt;&gt;""," -O","")</f>
        <v/>
      </c>
      <c r="S97" s="4" t="n"/>
      <c r="T97" s="4">
        <f>IF(T98&lt;&gt;""," -O","")</f>
        <v/>
      </c>
      <c r="U97" s="4" t="n"/>
      <c r="V97" s="4">
        <f>IF(V98&lt;&gt;""," -O","")</f>
        <v/>
      </c>
      <c r="W97" s="4" t="n"/>
      <c r="X97" s="4">
        <f>IF(X98&lt;&gt;""," -O","")</f>
        <v/>
      </c>
      <c r="Y97" s="4" t="n"/>
      <c r="Z97" s="4">
        <f>IF(Z98&lt;&gt;""," -O","")</f>
        <v/>
      </c>
      <c r="AA97" s="4" t="n"/>
      <c r="AB97" s="4">
        <f>IF(AB98&lt;&gt;""," -O","")</f>
        <v/>
      </c>
      <c r="AC97" s="4" t="n"/>
      <c r="AD97" s="4">
        <f>IF(AD98&lt;&gt;""," -O","")</f>
        <v/>
      </c>
      <c r="AE97" s="4" t="n"/>
      <c r="AF97" s="4">
        <f>IF(AF98&lt;&gt;""," -O","")</f>
        <v/>
      </c>
      <c r="AG97" s="4" t="n"/>
      <c r="AH97" s="4">
        <f>IF(AH98&lt;&gt;""," -O","")</f>
        <v/>
      </c>
      <c r="AI97" s="4" t="n"/>
      <c r="AJ97" s="4">
        <f>IF(AJ98&lt;&gt;""," -O","")</f>
        <v/>
      </c>
      <c r="AK97" s="4" t="n"/>
      <c r="AL97" s="4">
        <f>IF(AL98&lt;&gt;""," -O","")</f>
        <v/>
      </c>
      <c r="AM97" s="4" t="n"/>
      <c r="AN97" s="4">
        <f>IF(AN98&lt;&gt;""," -O","")</f>
        <v/>
      </c>
      <c r="AO97" s="4" t="n"/>
      <c r="AP97" s="4">
        <f>IF(AP98&lt;&gt;""," -O","")</f>
        <v/>
      </c>
      <c r="AQ97" s="4" t="n"/>
      <c r="AR97" s="4">
        <f>IF(AR98&lt;&gt;""," -O","")</f>
        <v/>
      </c>
      <c r="AS97" s="4" t="n"/>
      <c r="AT97" s="4">
        <f>IF(AT98&lt;&gt;""," -O","")</f>
        <v/>
      </c>
      <c r="AU97" s="4" t="n"/>
      <c r="AV97" s="4">
        <f>IF(AV98&lt;&gt;""," -O","")</f>
        <v/>
      </c>
      <c r="AW97" s="4" t="n"/>
      <c r="AX97" s="4">
        <f>IF(AX98&lt;&gt;""," -O","")</f>
        <v/>
      </c>
      <c r="AY97" s="4" t="n"/>
      <c r="AZ97" s="4">
        <f>IF(AZ98&lt;&gt;""," -O","")</f>
        <v/>
      </c>
      <c r="BA97" s="4" t="n"/>
      <c r="BB97" s="4">
        <f>IF(BB98&lt;&gt;""," -O","")</f>
        <v/>
      </c>
      <c r="BC97" s="4" t="n"/>
      <c r="BD97" s="4">
        <f>IF(BD98&lt;&gt;""," -O","")</f>
        <v/>
      </c>
      <c r="BE97" s="4" t="n"/>
      <c r="BF97" s="4">
        <f>IF(BF98&lt;&gt;""," -O","")</f>
        <v/>
      </c>
      <c r="BG97" s="4" t="n"/>
      <c r="BH97" s="4">
        <f>IF(BH98&lt;&gt;""," -O","")</f>
        <v/>
      </c>
      <c r="BI97" s="4" t="n"/>
      <c r="BJ97" s="4">
        <f>IF(BJ98&lt;&gt;""," -O","")</f>
        <v/>
      </c>
      <c r="BK97" s="3" t="n"/>
      <c r="BL97" s="3" t="n"/>
      <c r="BM97" s="3" t="n"/>
      <c r="BN97" s="3" t="n"/>
      <c r="BO97" s="3" t="n"/>
      <c r="BP97" s="3" t="n"/>
      <c r="BQ97" s="2" t="n"/>
      <c r="BR97" s="2" t="n"/>
      <c r="BS97" s="2" t="n"/>
      <c r="BT97" s="2" t="n"/>
      <c r="BU97" s="2" t="n"/>
      <c r="BV97" s="2" t="n"/>
      <c r="BW97" s="2" t="n"/>
      <c r="BX97" s="2" t="n"/>
      <c r="BY97" s="2" t="n"/>
      <c r="BZ97" s="2" t="n"/>
      <c r="CA97" s="2" t="n"/>
      <c r="CB97" s="2" t="n"/>
      <c r="CC97" s="2" t="n"/>
    </row>
    <row r="98">
      <c r="A98" s="2" t="n"/>
      <c r="B98" s="2" t="n"/>
      <c r="C98" s="2" t="n"/>
      <c r="D98" s="2" t="n"/>
      <c r="E98" s="2" t="n"/>
      <c r="F98" s="2" t="n"/>
      <c r="G98" s="2" t="n"/>
      <c r="H98" s="2" t="n"/>
      <c r="I98" s="2" t="n"/>
      <c r="J98" s="2" t="n"/>
      <c r="K98" s="3" t="n"/>
      <c r="L98" s="3" t="n"/>
      <c r="M98" s="4" t="n">
        <v>1.45</v>
      </c>
      <c r="N98" s="4">
        <f>IFERROR(VLOOKUP(M98,'CRUCE OPORTUNIDADES'!$C$10:$D$31,2,FALSE),"")</f>
        <v/>
      </c>
      <c r="O98" s="4" t="n">
        <v>2.45000000000001</v>
      </c>
      <c r="P98" s="4">
        <f>IFERROR(VLOOKUP(O98,'CRUCE OPORTUNIDADES'!$C$10:$D$31,2,FALSE),"")</f>
        <v/>
      </c>
      <c r="Q98" s="4" t="n">
        <v>3.45000000000002</v>
      </c>
      <c r="R98" s="4">
        <f>IFERROR(VLOOKUP(Q98,'CRUCE OPORTUNIDADES'!$C$10:$D$31,2,FALSE),"")</f>
        <v/>
      </c>
      <c r="S98" s="4" t="n">
        <v>4.45000000000003</v>
      </c>
      <c r="T98" s="4">
        <f>IFERROR(VLOOKUP(S98,'CRUCE OPORTUNIDADES'!$C$10:$D$31,2,FALSE),"")</f>
        <v/>
      </c>
      <c r="U98" s="4" t="n">
        <v>5.45000000000004</v>
      </c>
      <c r="V98" s="4">
        <f>IFERROR(VLOOKUP(U98,'CRUCE OPORTUNIDADES'!$C$10:$D$31,2,FALSE),"")</f>
        <v/>
      </c>
      <c r="W98" s="4" t="n">
        <v>6.45000000000005</v>
      </c>
      <c r="X98" s="4">
        <f>IFERROR(VLOOKUP(W98,'CRUCE OPORTUNIDADES'!$C$10:$D$31,2,FALSE),"")</f>
        <v/>
      </c>
      <c r="Y98" s="4" t="n">
        <v>7.45000000000006</v>
      </c>
      <c r="Z98" s="4">
        <f>IFERROR(VLOOKUP(Y98,'CRUCE OPORTUNIDADES'!$C$10:$D$31,2,FALSE),"")</f>
        <v/>
      </c>
      <c r="AA98" s="4" t="n">
        <v>8.45000000000007</v>
      </c>
      <c r="AB98" s="4">
        <f>IFERROR(VLOOKUP(AA98,'CRUCE OPORTUNIDADES'!$C$10:$D$31,2,FALSE),"")</f>
        <v/>
      </c>
      <c r="AC98" s="4" t="n">
        <v>9.450000000000079</v>
      </c>
      <c r="AD98" s="4">
        <f>IFERROR(VLOOKUP(AC98,'CRUCE OPORTUNIDADES'!$C$10:$D$31,2,FALSE),"")</f>
        <v/>
      </c>
      <c r="AE98" s="4" t="n">
        <v>10.4500000000001</v>
      </c>
      <c r="AF98" s="4">
        <f>IFERROR(VLOOKUP(AE98,'CRUCE OPORTUNIDADES'!$C$10:$D$31,2,FALSE),"")</f>
        <v/>
      </c>
      <c r="AG98" s="4" t="n">
        <v>11.4500000000001</v>
      </c>
      <c r="AH98" s="4">
        <f>IFERROR(VLOOKUP(AG98,'CRUCE OPORTUNIDADES'!$C$10:$D$31,2,FALSE),"")</f>
        <v/>
      </c>
      <c r="AI98" s="4" t="n">
        <v>12.4500000000001</v>
      </c>
      <c r="AJ98" s="4">
        <f>IFERROR(VLOOKUP(AI98,'CRUCE OPORTUNIDADES'!$C$10:$D$31,2,FALSE),"")</f>
        <v/>
      </c>
      <c r="AK98" s="4" t="n">
        <v>13.4500000000001</v>
      </c>
      <c r="AL98" s="4">
        <f>IFERROR(VLOOKUP(AK98,'CRUCE OPORTUNIDADES'!$C$10:$D$31,2,FALSE),"")</f>
        <v/>
      </c>
      <c r="AM98" s="4" t="n">
        <v>14.4500000000001</v>
      </c>
      <c r="AN98" s="4">
        <f>IFERROR(VLOOKUP(AM98,'CRUCE OPORTUNIDADES'!$C$10:$D$31,2,FALSE),"")</f>
        <v/>
      </c>
      <c r="AO98" s="4" t="n">
        <v>15.4500000000001</v>
      </c>
      <c r="AP98" s="4">
        <f>IFERROR(VLOOKUP(AO98,'CRUCE OPORTUNIDADES'!$C$10:$D$31,2,FALSE),"")</f>
        <v/>
      </c>
      <c r="AQ98" s="4" t="n">
        <v>16.4500000000001</v>
      </c>
      <c r="AR98" s="4">
        <f>IFERROR(VLOOKUP(AQ98,'CRUCE OPORTUNIDADES'!$C$10:$D$31,2,FALSE),"")</f>
        <v/>
      </c>
      <c r="AS98" s="4" t="n">
        <v>17.4500000000002</v>
      </c>
      <c r="AT98" s="4">
        <f>IFERROR(VLOOKUP(AS98,'CRUCE OPORTUNIDADES'!$C$10:$D$31,2,FALSE),"")</f>
        <v/>
      </c>
      <c r="AU98" s="4" t="n">
        <v>18.4500000000002</v>
      </c>
      <c r="AV98" s="4">
        <f>IFERROR(VLOOKUP(AU98,'CRUCE OPORTUNIDADES'!$C$10:$D$31,2,FALSE),"")</f>
        <v/>
      </c>
      <c r="AW98" s="4" t="n">
        <v>19.4500000000002</v>
      </c>
      <c r="AX98" s="4">
        <f>IFERROR(VLOOKUP(AW98,'CRUCE OPORTUNIDADES'!$C$10:$D$31,2,FALSE),"")</f>
        <v/>
      </c>
      <c r="AY98" s="4" t="n">
        <v>20.4500000000002</v>
      </c>
      <c r="AZ98" s="4">
        <f>IFERROR(VLOOKUP(AY98,'CRUCE OPORTUNIDADES'!$C$10:$D$31,2,FALSE),"")</f>
        <v/>
      </c>
      <c r="BA98" s="4" t="n">
        <v>21.4500000000002</v>
      </c>
      <c r="BB98" s="4">
        <f>IFERROR(VLOOKUP(BA98,'CRUCE OPORTUNIDADES'!$C$10:$D$31,2,FALSE),"")</f>
        <v/>
      </c>
      <c r="BC98" s="4" t="n">
        <v>22.4500000000002</v>
      </c>
      <c r="BD98" s="4">
        <f>IFERROR(VLOOKUP(BC98,'CRUCE OPORTUNIDADES'!$C$10:$D$31,2,FALSE),"")</f>
        <v/>
      </c>
      <c r="BE98" s="4" t="n">
        <v>23.4500000000002</v>
      </c>
      <c r="BF98" s="4">
        <f>IFERROR(VLOOKUP(BE98,'CRUCE OPORTUNIDADES'!$C$10:$D$31,2,FALSE),"")</f>
        <v/>
      </c>
      <c r="BG98" s="4" t="n">
        <v>24.4500000000002</v>
      </c>
      <c r="BH98" s="4">
        <f>IFERROR(VLOOKUP(BG98,'CRUCE OPORTUNIDADES'!$C$10:$D$31,2,FALSE),"")</f>
        <v/>
      </c>
      <c r="BI98" s="4" t="n">
        <v>25.4500000000002</v>
      </c>
      <c r="BJ98" s="4">
        <f>IFERROR(VLOOKUP(BI98,'CRUCE OPORTUNIDADES'!$C$10:$D$31,2,FALSE),"")</f>
        <v/>
      </c>
      <c r="BK98" s="3" t="n"/>
      <c r="BL98" s="3" t="n"/>
      <c r="BM98" s="3" t="n"/>
      <c r="BN98" s="3" t="n"/>
      <c r="BO98" s="3" t="n"/>
      <c r="BP98" s="3" t="n"/>
      <c r="BQ98" s="2" t="n"/>
      <c r="BR98" s="2" t="n"/>
      <c r="BS98" s="2" t="n"/>
      <c r="BT98" s="2" t="n"/>
      <c r="BU98" s="2" t="n"/>
      <c r="BV98" s="2" t="n"/>
      <c r="BW98" s="2" t="n"/>
      <c r="BX98" s="2" t="n"/>
      <c r="BY98" s="2" t="n"/>
      <c r="BZ98" s="2" t="n"/>
      <c r="CA98" s="2" t="n"/>
      <c r="CB98" s="2" t="n"/>
      <c r="CC98" s="2" t="n"/>
    </row>
    <row r="99">
      <c r="A99" s="2" t="n"/>
      <c r="B99" s="2" t="n"/>
      <c r="C99" s="2" t="n"/>
      <c r="D99" s="2" t="n"/>
      <c r="E99" s="2" t="n"/>
      <c r="F99" s="2" t="n"/>
      <c r="G99" s="2" t="n"/>
      <c r="H99" s="2" t="n"/>
      <c r="I99" s="2" t="n"/>
      <c r="J99" s="2" t="n"/>
      <c r="K99" s="3" t="n"/>
      <c r="L99" s="3" t="n"/>
      <c r="M99" s="4" t="n"/>
      <c r="N99" s="4">
        <f>IF(N100&lt;&gt;""," -O","")</f>
        <v/>
      </c>
      <c r="O99" s="4" t="n"/>
      <c r="P99" s="4">
        <f>IF(P100&lt;&gt;""," -O","")</f>
        <v/>
      </c>
      <c r="Q99" s="4" t="n"/>
      <c r="R99" s="4">
        <f>IF(R100&lt;&gt;""," -O","")</f>
        <v/>
      </c>
      <c r="S99" s="4" t="n"/>
      <c r="T99" s="4">
        <f>IF(T100&lt;&gt;""," -O","")</f>
        <v/>
      </c>
      <c r="U99" s="4" t="n"/>
      <c r="V99" s="4">
        <f>IF(V100&lt;&gt;""," -O","")</f>
        <v/>
      </c>
      <c r="W99" s="4" t="n"/>
      <c r="X99" s="4">
        <f>IF(X100&lt;&gt;""," -O","")</f>
        <v/>
      </c>
      <c r="Y99" s="4" t="n"/>
      <c r="Z99" s="4">
        <f>IF(Z100&lt;&gt;""," -O","")</f>
        <v/>
      </c>
      <c r="AA99" s="4" t="n"/>
      <c r="AB99" s="4">
        <f>IF(AB100&lt;&gt;""," -O","")</f>
        <v/>
      </c>
      <c r="AC99" s="4" t="n"/>
      <c r="AD99" s="4">
        <f>IF(AD100&lt;&gt;""," -O","")</f>
        <v/>
      </c>
      <c r="AE99" s="4" t="n"/>
      <c r="AF99" s="4">
        <f>IF(AF100&lt;&gt;""," -O","")</f>
        <v/>
      </c>
      <c r="AG99" s="4" t="n"/>
      <c r="AH99" s="4">
        <f>IF(AH100&lt;&gt;""," -O","")</f>
        <v/>
      </c>
      <c r="AI99" s="4" t="n"/>
      <c r="AJ99" s="4">
        <f>IF(AJ100&lt;&gt;""," -O","")</f>
        <v/>
      </c>
      <c r="AK99" s="4" t="n"/>
      <c r="AL99" s="4">
        <f>IF(AL100&lt;&gt;""," -O","")</f>
        <v/>
      </c>
      <c r="AM99" s="4" t="n"/>
      <c r="AN99" s="4">
        <f>IF(AN100&lt;&gt;""," -O","")</f>
        <v/>
      </c>
      <c r="AO99" s="4" t="n"/>
      <c r="AP99" s="4">
        <f>IF(AP100&lt;&gt;""," -O","")</f>
        <v/>
      </c>
      <c r="AQ99" s="4" t="n"/>
      <c r="AR99" s="4">
        <f>IF(AR100&lt;&gt;""," -O","")</f>
        <v/>
      </c>
      <c r="AS99" s="4" t="n"/>
      <c r="AT99" s="4">
        <f>IF(AT100&lt;&gt;""," -O","")</f>
        <v/>
      </c>
      <c r="AU99" s="4" t="n"/>
      <c r="AV99" s="4">
        <f>IF(AV100&lt;&gt;""," -O","")</f>
        <v/>
      </c>
      <c r="AW99" s="4" t="n"/>
      <c r="AX99" s="4">
        <f>IF(AX100&lt;&gt;""," -O","")</f>
        <v/>
      </c>
      <c r="AY99" s="4" t="n"/>
      <c r="AZ99" s="4">
        <f>IF(AZ100&lt;&gt;""," -O","")</f>
        <v/>
      </c>
      <c r="BA99" s="4" t="n"/>
      <c r="BB99" s="4">
        <f>IF(BB100&lt;&gt;""," -O","")</f>
        <v/>
      </c>
      <c r="BC99" s="4" t="n"/>
      <c r="BD99" s="4">
        <f>IF(BD100&lt;&gt;""," -O","")</f>
        <v/>
      </c>
      <c r="BE99" s="4" t="n"/>
      <c r="BF99" s="4">
        <f>IF(BF100&lt;&gt;""," -O","")</f>
        <v/>
      </c>
      <c r="BG99" s="4" t="n"/>
      <c r="BH99" s="4">
        <f>IF(BH100&lt;&gt;""," -O","")</f>
        <v/>
      </c>
      <c r="BI99" s="4" t="n"/>
      <c r="BJ99" s="4">
        <f>IF(BJ100&lt;&gt;""," -O","")</f>
        <v/>
      </c>
      <c r="BK99" s="3" t="n"/>
      <c r="BL99" s="3" t="n"/>
      <c r="BM99" s="3" t="n"/>
      <c r="BN99" s="3" t="n"/>
      <c r="BO99" s="3" t="n"/>
      <c r="BP99" s="3" t="n"/>
      <c r="BQ99" s="2" t="n"/>
      <c r="BR99" s="2" t="n"/>
      <c r="BS99" s="2" t="n"/>
      <c r="BT99" s="2" t="n"/>
      <c r="BU99" s="2" t="n"/>
      <c r="BV99" s="2" t="n"/>
      <c r="BW99" s="2" t="n"/>
      <c r="BX99" s="2" t="n"/>
      <c r="BY99" s="2" t="n"/>
      <c r="BZ99" s="2" t="n"/>
      <c r="CA99" s="2" t="n"/>
      <c r="CB99" s="2" t="n"/>
      <c r="CC99" s="2" t="n"/>
    </row>
    <row r="100">
      <c r="A100" s="2" t="n"/>
      <c r="B100" s="2" t="n"/>
      <c r="C100" s="2" t="n"/>
      <c r="D100" s="2" t="n"/>
      <c r="E100" s="2" t="n"/>
      <c r="F100" s="2" t="n"/>
      <c r="G100" s="2" t="n"/>
      <c r="H100" s="2" t="n"/>
      <c r="I100" s="2" t="n"/>
      <c r="J100" s="2" t="n"/>
      <c r="K100" s="3" t="n"/>
      <c r="L100" s="3" t="n"/>
      <c r="M100" s="4" t="n">
        <v>1.46</v>
      </c>
      <c r="N100" s="4">
        <f>IFERROR(VLOOKUP(M100,'CRUCE OPORTUNIDADES'!$C$10:$D$31,2,FALSE),"")</f>
        <v/>
      </c>
      <c r="O100" s="4" t="n">
        <v>2.46000000000001</v>
      </c>
      <c r="P100" s="4">
        <f>IFERROR(VLOOKUP(O100,'CRUCE OPORTUNIDADES'!$C$10:$D$31,2,FALSE),"")</f>
        <v/>
      </c>
      <c r="Q100" s="4" t="n">
        <v>3.46000000000002</v>
      </c>
      <c r="R100" s="4">
        <f>IFERROR(VLOOKUP(Q100,'CRUCE OPORTUNIDADES'!$C$10:$D$31,2,FALSE),"")</f>
        <v/>
      </c>
      <c r="S100" s="4" t="n">
        <v>4.46000000000003</v>
      </c>
      <c r="T100" s="4">
        <f>IFERROR(VLOOKUP(S100,'CRUCE OPORTUNIDADES'!$C$10:$D$31,2,FALSE),"")</f>
        <v/>
      </c>
      <c r="U100" s="4" t="n">
        <v>5.46000000000004</v>
      </c>
      <c r="V100" s="4">
        <f>IFERROR(VLOOKUP(U100,'CRUCE OPORTUNIDADES'!$C$10:$D$31,2,FALSE),"")</f>
        <v/>
      </c>
      <c r="W100" s="4" t="n">
        <v>6.46000000000005</v>
      </c>
      <c r="X100" s="4">
        <f>IFERROR(VLOOKUP(W100,'CRUCE OPORTUNIDADES'!$C$10:$D$31,2,FALSE),"")</f>
        <v/>
      </c>
      <c r="Y100" s="4" t="n">
        <v>7.46000000000006</v>
      </c>
      <c r="Z100" s="4">
        <f>IFERROR(VLOOKUP(Y100,'CRUCE OPORTUNIDADES'!$C$10:$D$31,2,FALSE),"")</f>
        <v/>
      </c>
      <c r="AA100" s="4" t="n">
        <v>8.46000000000007</v>
      </c>
      <c r="AB100" s="4">
        <f>IFERROR(VLOOKUP(AA100,'CRUCE OPORTUNIDADES'!$C$10:$D$31,2,FALSE),"")</f>
        <v/>
      </c>
      <c r="AC100" s="4" t="n">
        <v>9.460000000000081</v>
      </c>
      <c r="AD100" s="4">
        <f>IFERROR(VLOOKUP(AC100,'CRUCE OPORTUNIDADES'!$C$10:$D$31,2,FALSE),"")</f>
        <v/>
      </c>
      <c r="AE100" s="4" t="n">
        <v>10.4600000000001</v>
      </c>
      <c r="AF100" s="4">
        <f>IFERROR(VLOOKUP(AE100,'CRUCE OPORTUNIDADES'!$C$10:$D$31,2,FALSE),"")</f>
        <v/>
      </c>
      <c r="AG100" s="4" t="n">
        <v>11.4600000000001</v>
      </c>
      <c r="AH100" s="4">
        <f>IFERROR(VLOOKUP(AG100,'CRUCE OPORTUNIDADES'!$C$10:$D$31,2,FALSE),"")</f>
        <v/>
      </c>
      <c r="AI100" s="4" t="n">
        <v>12.4600000000001</v>
      </c>
      <c r="AJ100" s="4">
        <f>IFERROR(VLOOKUP(AI100,'CRUCE OPORTUNIDADES'!$C$10:$D$31,2,FALSE),"")</f>
        <v/>
      </c>
      <c r="AK100" s="4" t="n">
        <v>13.4600000000001</v>
      </c>
      <c r="AL100" s="4">
        <f>IFERROR(VLOOKUP(AK100,'CRUCE OPORTUNIDADES'!$C$10:$D$31,2,FALSE),"")</f>
        <v/>
      </c>
      <c r="AM100" s="4" t="n">
        <v>14.4600000000001</v>
      </c>
      <c r="AN100" s="4">
        <f>IFERROR(VLOOKUP(AM100,'CRUCE OPORTUNIDADES'!$C$10:$D$31,2,FALSE),"")</f>
        <v/>
      </c>
      <c r="AO100" s="4" t="n">
        <v>15.4600000000001</v>
      </c>
      <c r="AP100" s="4">
        <f>IFERROR(VLOOKUP(AO100,'CRUCE OPORTUNIDADES'!$C$10:$D$31,2,FALSE),"")</f>
        <v/>
      </c>
      <c r="AQ100" s="4" t="n">
        <v>16.4600000000002</v>
      </c>
      <c r="AR100" s="4">
        <f>IFERROR(VLOOKUP(AQ100,'CRUCE OPORTUNIDADES'!$C$10:$D$31,2,FALSE),"")</f>
        <v/>
      </c>
      <c r="AS100" s="4" t="n">
        <v>17.4600000000002</v>
      </c>
      <c r="AT100" s="4">
        <f>IFERROR(VLOOKUP(AS100,'CRUCE OPORTUNIDADES'!$C$10:$D$31,2,FALSE),"")</f>
        <v/>
      </c>
      <c r="AU100" s="4" t="n">
        <v>18.4600000000002</v>
      </c>
      <c r="AV100" s="4">
        <f>IFERROR(VLOOKUP(AU100,'CRUCE OPORTUNIDADES'!$C$10:$D$31,2,FALSE),"")</f>
        <v/>
      </c>
      <c r="AW100" s="4" t="n">
        <v>19.4600000000002</v>
      </c>
      <c r="AX100" s="4">
        <f>IFERROR(VLOOKUP(AW100,'CRUCE OPORTUNIDADES'!$C$10:$D$31,2,FALSE),"")</f>
        <v/>
      </c>
      <c r="AY100" s="4" t="n">
        <v>20.4600000000002</v>
      </c>
      <c r="AZ100" s="4">
        <f>IFERROR(VLOOKUP(AY100,'CRUCE OPORTUNIDADES'!$C$10:$D$31,2,FALSE),"")</f>
        <v/>
      </c>
      <c r="BA100" s="4" t="n">
        <v>21.4600000000002</v>
      </c>
      <c r="BB100" s="4">
        <f>IFERROR(VLOOKUP(BA100,'CRUCE OPORTUNIDADES'!$C$10:$D$31,2,FALSE),"")</f>
        <v/>
      </c>
      <c r="BC100" s="4" t="n">
        <v>22.4600000000002</v>
      </c>
      <c r="BD100" s="4">
        <f>IFERROR(VLOOKUP(BC100,'CRUCE OPORTUNIDADES'!$C$10:$D$31,2,FALSE),"")</f>
        <v/>
      </c>
      <c r="BE100" s="4" t="n">
        <v>23.4600000000002</v>
      </c>
      <c r="BF100" s="4">
        <f>IFERROR(VLOOKUP(BE100,'CRUCE OPORTUNIDADES'!$C$10:$D$31,2,FALSE),"")</f>
        <v/>
      </c>
      <c r="BG100" s="4" t="n">
        <v>24.4600000000002</v>
      </c>
      <c r="BH100" s="4">
        <f>IFERROR(VLOOKUP(BG100,'CRUCE OPORTUNIDADES'!$C$10:$D$31,2,FALSE),"")</f>
        <v/>
      </c>
      <c r="BI100" s="4" t="n">
        <v>25.4600000000002</v>
      </c>
      <c r="BJ100" s="4">
        <f>IFERROR(VLOOKUP(BI100,'CRUCE OPORTUNIDADES'!$C$10:$D$31,2,FALSE),"")</f>
        <v/>
      </c>
      <c r="BK100" s="3" t="n"/>
      <c r="BL100" s="3" t="n"/>
      <c r="BM100" s="3" t="n"/>
      <c r="BN100" s="3" t="n"/>
      <c r="BO100" s="3" t="n"/>
      <c r="BP100" s="3" t="n"/>
      <c r="BQ100" s="2" t="n"/>
      <c r="BR100" s="2" t="n"/>
      <c r="BS100" s="2" t="n"/>
      <c r="BT100" s="2" t="n"/>
      <c r="BU100" s="2" t="n"/>
      <c r="BV100" s="2" t="n"/>
      <c r="BW100" s="2" t="n"/>
      <c r="BX100" s="2" t="n"/>
      <c r="BY100" s="2" t="n"/>
      <c r="BZ100" s="2" t="n"/>
      <c r="CA100" s="2" t="n"/>
      <c r="CB100" s="2" t="n"/>
      <c r="CC100" s="2" t="n"/>
    </row>
    <row r="101">
      <c r="A101" s="2" t="n"/>
      <c r="B101" s="2" t="n"/>
      <c r="C101" s="2" t="n"/>
      <c r="D101" s="2" t="n"/>
      <c r="E101" s="2" t="n"/>
      <c r="F101" s="2" t="n"/>
      <c r="G101" s="2" t="n"/>
      <c r="H101" s="2" t="n"/>
      <c r="I101" s="2" t="n"/>
      <c r="J101" s="2" t="n"/>
      <c r="K101" s="3" t="n"/>
      <c r="L101" s="3" t="n"/>
      <c r="M101" s="4" t="n"/>
      <c r="N101" s="4">
        <f>IF(N102&lt;&gt;""," -O","")</f>
        <v/>
      </c>
      <c r="O101" s="4" t="n"/>
      <c r="P101" s="4">
        <f>IF(P102&lt;&gt;""," -O","")</f>
        <v/>
      </c>
      <c r="Q101" s="4" t="n"/>
      <c r="R101" s="4">
        <f>IF(R102&lt;&gt;""," -O","")</f>
        <v/>
      </c>
      <c r="S101" s="4" t="n"/>
      <c r="T101" s="4">
        <f>IF(T102&lt;&gt;""," -O","")</f>
        <v/>
      </c>
      <c r="U101" s="4" t="n"/>
      <c r="V101" s="4">
        <f>IF(V102&lt;&gt;""," -O","")</f>
        <v/>
      </c>
      <c r="W101" s="4" t="n"/>
      <c r="X101" s="4">
        <f>IF(X102&lt;&gt;""," -O","")</f>
        <v/>
      </c>
      <c r="Y101" s="4" t="n"/>
      <c r="Z101" s="4">
        <f>IF(Z102&lt;&gt;""," -O","")</f>
        <v/>
      </c>
      <c r="AA101" s="4" t="n"/>
      <c r="AB101" s="4">
        <f>IF(AB102&lt;&gt;""," -O","")</f>
        <v/>
      </c>
      <c r="AC101" s="4" t="n"/>
      <c r="AD101" s="4">
        <f>IF(AD102&lt;&gt;""," -O","")</f>
        <v/>
      </c>
      <c r="AE101" s="4" t="n"/>
      <c r="AF101" s="4">
        <f>IF(AF102&lt;&gt;""," -O","")</f>
        <v/>
      </c>
      <c r="AG101" s="4" t="n"/>
      <c r="AH101" s="4">
        <f>IF(AH102&lt;&gt;""," -O","")</f>
        <v/>
      </c>
      <c r="AI101" s="4" t="n"/>
      <c r="AJ101" s="4">
        <f>IF(AJ102&lt;&gt;""," -O","")</f>
        <v/>
      </c>
      <c r="AK101" s="4" t="n"/>
      <c r="AL101" s="4">
        <f>IF(AL102&lt;&gt;""," -O","")</f>
        <v/>
      </c>
      <c r="AM101" s="4" t="n"/>
      <c r="AN101" s="4">
        <f>IF(AN102&lt;&gt;""," -O","")</f>
        <v/>
      </c>
      <c r="AO101" s="4" t="n"/>
      <c r="AP101" s="4">
        <f>IF(AP102&lt;&gt;""," -O","")</f>
        <v/>
      </c>
      <c r="AQ101" s="4" t="n"/>
      <c r="AR101" s="4">
        <f>IF(AR102&lt;&gt;""," -O","")</f>
        <v/>
      </c>
      <c r="AS101" s="4" t="n"/>
      <c r="AT101" s="4">
        <f>IF(AT102&lt;&gt;""," -O","")</f>
        <v/>
      </c>
      <c r="AU101" s="4" t="n"/>
      <c r="AV101" s="4">
        <f>IF(AV102&lt;&gt;""," -O","")</f>
        <v/>
      </c>
      <c r="AW101" s="4" t="n"/>
      <c r="AX101" s="4">
        <f>IF(AX102&lt;&gt;""," -O","")</f>
        <v/>
      </c>
      <c r="AY101" s="4" t="n"/>
      <c r="AZ101" s="4">
        <f>IF(AZ102&lt;&gt;""," -O","")</f>
        <v/>
      </c>
      <c r="BA101" s="4" t="n"/>
      <c r="BB101" s="4">
        <f>IF(BB102&lt;&gt;""," -O","")</f>
        <v/>
      </c>
      <c r="BC101" s="4" t="n"/>
      <c r="BD101" s="4">
        <f>IF(BD102&lt;&gt;""," -O","")</f>
        <v/>
      </c>
      <c r="BE101" s="4" t="n"/>
      <c r="BF101" s="4">
        <f>IF(BF102&lt;&gt;""," -O","")</f>
        <v/>
      </c>
      <c r="BG101" s="4" t="n"/>
      <c r="BH101" s="4">
        <f>IF(BH102&lt;&gt;""," -O","")</f>
        <v/>
      </c>
      <c r="BI101" s="4" t="n"/>
      <c r="BJ101" s="4">
        <f>IF(BJ102&lt;&gt;""," -O","")</f>
        <v/>
      </c>
      <c r="BK101" s="3" t="n"/>
      <c r="BL101" s="3" t="n"/>
      <c r="BM101" s="3" t="n"/>
      <c r="BN101" s="3" t="n"/>
      <c r="BO101" s="3" t="n"/>
      <c r="BP101" s="3" t="n"/>
      <c r="BQ101" s="2" t="n"/>
      <c r="BR101" s="2" t="n"/>
      <c r="BS101" s="2" t="n"/>
      <c r="BT101" s="2" t="n"/>
      <c r="BU101" s="2" t="n"/>
      <c r="BV101" s="2" t="n"/>
      <c r="BW101" s="2" t="n"/>
      <c r="BX101" s="2" t="n"/>
      <c r="BY101" s="2" t="n"/>
      <c r="BZ101" s="2" t="n"/>
      <c r="CA101" s="2" t="n"/>
      <c r="CB101" s="2" t="n"/>
      <c r="CC101" s="2" t="n"/>
    </row>
    <row r="102">
      <c r="A102" s="2" t="n"/>
      <c r="B102" s="2" t="n"/>
      <c r="C102" s="2" t="n"/>
      <c r="D102" s="2" t="n"/>
      <c r="E102" s="2" t="n"/>
      <c r="F102" s="2" t="n"/>
      <c r="G102" s="2" t="n"/>
      <c r="H102" s="2" t="n"/>
      <c r="I102" s="2" t="n"/>
      <c r="J102" s="2" t="n"/>
      <c r="K102" s="3" t="n"/>
      <c r="L102" s="3" t="n"/>
      <c r="M102" s="4" t="n">
        <v>1.47</v>
      </c>
      <c r="N102" s="4">
        <f>IFERROR(VLOOKUP(M102,'CRUCE OPORTUNIDADES'!$C$10:$D$31,2,FALSE),"")</f>
        <v/>
      </c>
      <c r="O102" s="4" t="n">
        <v>2.47000000000001</v>
      </c>
      <c r="P102" s="4">
        <f>IFERROR(VLOOKUP(O102,'CRUCE OPORTUNIDADES'!$C$10:$D$31,2,FALSE),"")</f>
        <v/>
      </c>
      <c r="Q102" s="4" t="n">
        <v>3.47000000000002</v>
      </c>
      <c r="R102" s="4">
        <f>IFERROR(VLOOKUP(Q102,'CRUCE OPORTUNIDADES'!$C$10:$D$31,2,FALSE),"")</f>
        <v/>
      </c>
      <c r="S102" s="4" t="n">
        <v>4.47000000000003</v>
      </c>
      <c r="T102" s="4">
        <f>IFERROR(VLOOKUP(S102,'CRUCE OPORTUNIDADES'!$C$10:$D$31,2,FALSE),"")</f>
        <v/>
      </c>
      <c r="U102" s="4" t="n">
        <v>5.47000000000004</v>
      </c>
      <c r="V102" s="4">
        <f>IFERROR(VLOOKUP(U102,'CRUCE OPORTUNIDADES'!$C$10:$D$31,2,FALSE),"")</f>
        <v/>
      </c>
      <c r="W102" s="4" t="n">
        <v>6.47000000000005</v>
      </c>
      <c r="X102" s="4">
        <f>IFERROR(VLOOKUP(W102,'CRUCE OPORTUNIDADES'!$C$10:$D$31,2,FALSE),"")</f>
        <v/>
      </c>
      <c r="Y102" s="4" t="n">
        <v>7.47000000000006</v>
      </c>
      <c r="Z102" s="4">
        <f>IFERROR(VLOOKUP(Y102,'CRUCE OPORTUNIDADES'!$C$10:$D$31,2,FALSE),"")</f>
        <v/>
      </c>
      <c r="AA102" s="4" t="n">
        <v>8.47000000000007</v>
      </c>
      <c r="AB102" s="4">
        <f>IFERROR(VLOOKUP(AA102,'CRUCE OPORTUNIDADES'!$C$10:$D$31,2,FALSE),"")</f>
        <v/>
      </c>
      <c r="AC102" s="4" t="n">
        <v>9.470000000000081</v>
      </c>
      <c r="AD102" s="4">
        <f>IFERROR(VLOOKUP(AC102,'CRUCE OPORTUNIDADES'!$C$10:$D$31,2,FALSE),"")</f>
        <v/>
      </c>
      <c r="AE102" s="4" t="n">
        <v>10.4700000000001</v>
      </c>
      <c r="AF102" s="4">
        <f>IFERROR(VLOOKUP(AE102,'CRUCE OPORTUNIDADES'!$C$10:$D$31,2,FALSE),"")</f>
        <v/>
      </c>
      <c r="AG102" s="4" t="n">
        <v>11.4700000000001</v>
      </c>
      <c r="AH102" s="4">
        <f>IFERROR(VLOOKUP(AG102,'CRUCE OPORTUNIDADES'!$C$10:$D$31,2,FALSE),"")</f>
        <v/>
      </c>
      <c r="AI102" s="4" t="n">
        <v>12.4700000000001</v>
      </c>
      <c r="AJ102" s="4">
        <f>IFERROR(VLOOKUP(AI102,'CRUCE OPORTUNIDADES'!$C$10:$D$31,2,FALSE),"")</f>
        <v/>
      </c>
      <c r="AK102" s="4" t="n">
        <v>13.4700000000001</v>
      </c>
      <c r="AL102" s="4">
        <f>IFERROR(VLOOKUP(AK102,'CRUCE OPORTUNIDADES'!$C$10:$D$31,2,FALSE),"")</f>
        <v/>
      </c>
      <c r="AM102" s="4" t="n">
        <v>14.4700000000001</v>
      </c>
      <c r="AN102" s="4">
        <f>IFERROR(VLOOKUP(AM102,'CRUCE OPORTUNIDADES'!$C$10:$D$31,2,FALSE),"")</f>
        <v/>
      </c>
      <c r="AO102" s="4" t="n">
        <v>15.4700000000001</v>
      </c>
      <c r="AP102" s="4">
        <f>IFERROR(VLOOKUP(AO102,'CRUCE OPORTUNIDADES'!$C$10:$D$31,2,FALSE),"")</f>
        <v/>
      </c>
      <c r="AQ102" s="4" t="n">
        <v>16.4700000000001</v>
      </c>
      <c r="AR102" s="4">
        <f>IFERROR(VLOOKUP(AQ102,'CRUCE OPORTUNIDADES'!$C$10:$D$31,2,FALSE),"")</f>
        <v/>
      </c>
      <c r="AS102" s="4" t="n">
        <v>17.4700000000002</v>
      </c>
      <c r="AT102" s="4">
        <f>IFERROR(VLOOKUP(AS102,'CRUCE OPORTUNIDADES'!$C$10:$D$31,2,FALSE),"")</f>
        <v/>
      </c>
      <c r="AU102" s="4" t="n">
        <v>18.4700000000002</v>
      </c>
      <c r="AV102" s="4">
        <f>IFERROR(VLOOKUP(AU102,'CRUCE OPORTUNIDADES'!$C$10:$D$31,2,FALSE),"")</f>
        <v/>
      </c>
      <c r="AW102" s="4" t="n">
        <v>19.4700000000002</v>
      </c>
      <c r="AX102" s="4">
        <f>IFERROR(VLOOKUP(AW102,'CRUCE OPORTUNIDADES'!$C$10:$D$31,2,FALSE),"")</f>
        <v/>
      </c>
      <c r="AY102" s="4" t="n">
        <v>20.4700000000002</v>
      </c>
      <c r="AZ102" s="4">
        <f>IFERROR(VLOOKUP(AY102,'CRUCE OPORTUNIDADES'!$C$10:$D$31,2,FALSE),"")</f>
        <v/>
      </c>
      <c r="BA102" s="4" t="n">
        <v>21.4700000000002</v>
      </c>
      <c r="BB102" s="4">
        <f>IFERROR(VLOOKUP(BA102,'CRUCE OPORTUNIDADES'!$C$10:$D$31,2,FALSE),"")</f>
        <v/>
      </c>
      <c r="BC102" s="4" t="n">
        <v>22.4700000000002</v>
      </c>
      <c r="BD102" s="4">
        <f>IFERROR(VLOOKUP(BC102,'CRUCE OPORTUNIDADES'!$C$10:$D$31,2,FALSE),"")</f>
        <v/>
      </c>
      <c r="BE102" s="4" t="n">
        <v>23.4700000000002</v>
      </c>
      <c r="BF102" s="4">
        <f>IFERROR(VLOOKUP(BE102,'CRUCE OPORTUNIDADES'!$C$10:$D$31,2,FALSE),"")</f>
        <v/>
      </c>
      <c r="BG102" s="4" t="n">
        <v>24.4700000000002</v>
      </c>
      <c r="BH102" s="4">
        <f>IFERROR(VLOOKUP(BG102,'CRUCE OPORTUNIDADES'!$C$10:$D$31,2,FALSE),"")</f>
        <v/>
      </c>
      <c r="BI102" s="4" t="n">
        <v>25.4700000000002</v>
      </c>
      <c r="BJ102" s="4">
        <f>IFERROR(VLOOKUP(BI102,'CRUCE OPORTUNIDADES'!$C$10:$D$31,2,FALSE),"")</f>
        <v/>
      </c>
      <c r="BK102" s="3" t="n"/>
      <c r="BL102" s="3" t="n"/>
      <c r="BM102" s="3" t="n"/>
      <c r="BN102" s="3" t="n"/>
      <c r="BO102" s="3" t="n"/>
      <c r="BP102" s="3" t="n"/>
      <c r="BQ102" s="2" t="n"/>
      <c r="BR102" s="2" t="n"/>
      <c r="BS102" s="2" t="n"/>
      <c r="BT102" s="2" t="n"/>
      <c r="BU102" s="2" t="n"/>
      <c r="BV102" s="2" t="n"/>
      <c r="BW102" s="2" t="n"/>
      <c r="BX102" s="2" t="n"/>
      <c r="BY102" s="2" t="n"/>
      <c r="BZ102" s="2" t="n"/>
      <c r="CA102" s="2" t="n"/>
      <c r="CB102" s="2" t="n"/>
      <c r="CC102" s="2" t="n"/>
    </row>
    <row r="103">
      <c r="A103" s="2" t="n"/>
      <c r="B103" s="2" t="n"/>
      <c r="C103" s="2" t="n"/>
      <c r="D103" s="2" t="n"/>
      <c r="E103" s="2" t="n"/>
      <c r="F103" s="2" t="n"/>
      <c r="G103" s="2" t="n"/>
      <c r="H103" s="2" t="n"/>
      <c r="I103" s="2" t="n"/>
      <c r="J103" s="2" t="n"/>
      <c r="K103" s="3" t="n"/>
      <c r="L103" s="3" t="n"/>
      <c r="M103" s="4" t="n"/>
      <c r="N103" s="4">
        <f>IF(N104&lt;&gt;""," -O","")</f>
        <v/>
      </c>
      <c r="O103" s="4" t="n"/>
      <c r="P103" s="4">
        <f>IF(P104&lt;&gt;""," -O","")</f>
        <v/>
      </c>
      <c r="Q103" s="4" t="n"/>
      <c r="R103" s="4">
        <f>IF(R104&lt;&gt;""," -O","")</f>
        <v/>
      </c>
      <c r="S103" s="4" t="n"/>
      <c r="T103" s="4">
        <f>IF(T104&lt;&gt;""," -O","")</f>
        <v/>
      </c>
      <c r="U103" s="4" t="n"/>
      <c r="V103" s="4">
        <f>IF(V104&lt;&gt;""," -O","")</f>
        <v/>
      </c>
      <c r="W103" s="4" t="n"/>
      <c r="X103" s="4">
        <f>IF(X104&lt;&gt;""," -O","")</f>
        <v/>
      </c>
      <c r="Y103" s="4" t="n"/>
      <c r="Z103" s="4">
        <f>IF(Z104&lt;&gt;""," -O","")</f>
        <v/>
      </c>
      <c r="AA103" s="4" t="n"/>
      <c r="AB103" s="4">
        <f>IF(AB104&lt;&gt;""," -O","")</f>
        <v/>
      </c>
      <c r="AC103" s="4" t="n"/>
      <c r="AD103" s="4">
        <f>IF(AD104&lt;&gt;""," -O","")</f>
        <v/>
      </c>
      <c r="AE103" s="4" t="n"/>
      <c r="AF103" s="4">
        <f>IF(AF104&lt;&gt;""," -O","")</f>
        <v/>
      </c>
      <c r="AG103" s="4" t="n"/>
      <c r="AH103" s="4">
        <f>IF(AH104&lt;&gt;""," -O","")</f>
        <v/>
      </c>
      <c r="AI103" s="4" t="n"/>
      <c r="AJ103" s="4">
        <f>IF(AJ104&lt;&gt;""," -O","")</f>
        <v/>
      </c>
      <c r="AK103" s="4" t="n"/>
      <c r="AL103" s="4">
        <f>IF(AL104&lt;&gt;""," -O","")</f>
        <v/>
      </c>
      <c r="AM103" s="4" t="n"/>
      <c r="AN103" s="4">
        <f>IF(AN104&lt;&gt;""," -O","")</f>
        <v/>
      </c>
      <c r="AO103" s="4" t="n"/>
      <c r="AP103" s="4">
        <f>IF(AP104&lt;&gt;""," -O","")</f>
        <v/>
      </c>
      <c r="AQ103" s="4" t="n"/>
      <c r="AR103" s="4">
        <f>IF(AR104&lt;&gt;""," -O","")</f>
        <v/>
      </c>
      <c r="AS103" s="4" t="n"/>
      <c r="AT103" s="4">
        <f>IF(AT104&lt;&gt;""," -O","")</f>
        <v/>
      </c>
      <c r="AU103" s="4" t="n"/>
      <c r="AV103" s="4">
        <f>IF(AV104&lt;&gt;""," -O","")</f>
        <v/>
      </c>
      <c r="AW103" s="4" t="n"/>
      <c r="AX103" s="4">
        <f>IF(AX104&lt;&gt;""," -O","")</f>
        <v/>
      </c>
      <c r="AY103" s="4" t="n"/>
      <c r="AZ103" s="4">
        <f>IF(AZ104&lt;&gt;""," -O","")</f>
        <v/>
      </c>
      <c r="BA103" s="4" t="n"/>
      <c r="BB103" s="4">
        <f>IF(BB104&lt;&gt;""," -O","")</f>
        <v/>
      </c>
      <c r="BC103" s="4" t="n"/>
      <c r="BD103" s="4">
        <f>IF(BD104&lt;&gt;""," -O","")</f>
        <v/>
      </c>
      <c r="BE103" s="4" t="n"/>
      <c r="BF103" s="4">
        <f>IF(BF104&lt;&gt;""," -O","")</f>
        <v/>
      </c>
      <c r="BG103" s="4" t="n"/>
      <c r="BH103" s="4">
        <f>IF(BH104&lt;&gt;""," -O","")</f>
        <v/>
      </c>
      <c r="BI103" s="4" t="n"/>
      <c r="BJ103" s="4">
        <f>IF(BJ104&lt;&gt;""," -O","")</f>
        <v/>
      </c>
      <c r="BK103" s="3" t="n"/>
      <c r="BL103" s="3" t="n"/>
      <c r="BM103" s="3" t="n"/>
      <c r="BN103" s="3" t="n"/>
      <c r="BO103" s="3" t="n"/>
      <c r="BP103" s="3" t="n"/>
      <c r="BQ103" s="2" t="n"/>
      <c r="BR103" s="2" t="n"/>
      <c r="BS103" s="2" t="n"/>
      <c r="BT103" s="2" t="n"/>
      <c r="BU103" s="2" t="n"/>
      <c r="BV103" s="2" t="n"/>
      <c r="BW103" s="2" t="n"/>
      <c r="BX103" s="2" t="n"/>
      <c r="BY103" s="2" t="n"/>
      <c r="BZ103" s="2" t="n"/>
      <c r="CA103" s="2" t="n"/>
      <c r="CB103" s="2" t="n"/>
      <c r="CC103" s="2" t="n"/>
    </row>
    <row r="104">
      <c r="A104" s="2" t="n"/>
      <c r="B104" s="2" t="n"/>
      <c r="C104" s="2" t="n"/>
      <c r="D104" s="2" t="n"/>
      <c r="E104" s="2" t="n"/>
      <c r="F104" s="2" t="n"/>
      <c r="G104" s="2" t="n"/>
      <c r="H104" s="2" t="n"/>
      <c r="I104" s="2" t="n"/>
      <c r="J104" s="2" t="n"/>
      <c r="K104" s="3" t="n"/>
      <c r="L104" s="3" t="n"/>
      <c r="M104" s="4" t="n">
        <v>1.48</v>
      </c>
      <c r="N104" s="4">
        <f>IFERROR(VLOOKUP(M104,'CRUCE OPORTUNIDADES'!$C$10:$D$31,2,FALSE),"")</f>
        <v/>
      </c>
      <c r="O104" s="4" t="n">
        <v>2.48000000000001</v>
      </c>
      <c r="P104" s="4">
        <f>IFERROR(VLOOKUP(O104,'CRUCE OPORTUNIDADES'!$C$10:$D$31,2,FALSE),"")</f>
        <v/>
      </c>
      <c r="Q104" s="4" t="n">
        <v>3.48000000000002</v>
      </c>
      <c r="R104" s="4">
        <f>IFERROR(VLOOKUP(Q104,'CRUCE OPORTUNIDADES'!$C$10:$D$31,2,FALSE),"")</f>
        <v/>
      </c>
      <c r="S104" s="4" t="n">
        <v>4.48000000000003</v>
      </c>
      <c r="T104" s="4">
        <f>IFERROR(VLOOKUP(S104,'CRUCE OPORTUNIDADES'!$C$10:$D$31,2,FALSE),"")</f>
        <v/>
      </c>
      <c r="U104" s="4" t="n">
        <v>5.48000000000004</v>
      </c>
      <c r="V104" s="4">
        <f>IFERROR(VLOOKUP(U104,'CRUCE OPORTUNIDADES'!$C$10:$D$31,2,FALSE),"")</f>
        <v/>
      </c>
      <c r="W104" s="4" t="n">
        <v>6.48000000000005</v>
      </c>
      <c r="X104" s="4">
        <f>IFERROR(VLOOKUP(W104,'CRUCE OPORTUNIDADES'!$C$10:$D$31,2,FALSE),"")</f>
        <v/>
      </c>
      <c r="Y104" s="4" t="n">
        <v>7.48000000000006</v>
      </c>
      <c r="Z104" s="4">
        <f>IFERROR(VLOOKUP(Y104,'CRUCE OPORTUNIDADES'!$C$10:$D$31,2,FALSE),"")</f>
        <v/>
      </c>
      <c r="AA104" s="4" t="n">
        <v>8.48000000000007</v>
      </c>
      <c r="AB104" s="4">
        <f>IFERROR(VLOOKUP(AA104,'CRUCE OPORTUNIDADES'!$C$10:$D$31,2,FALSE),"")</f>
        <v/>
      </c>
      <c r="AC104" s="4" t="n">
        <v>9.48000000000008</v>
      </c>
      <c r="AD104" s="4">
        <f>IFERROR(VLOOKUP(AC104,'CRUCE OPORTUNIDADES'!$C$10:$D$31,2,FALSE),"")</f>
        <v/>
      </c>
      <c r="AE104" s="4" t="n">
        <v>10.4800000000001</v>
      </c>
      <c r="AF104" s="4">
        <f>IFERROR(VLOOKUP(AE104,'CRUCE OPORTUNIDADES'!$C$10:$D$31,2,FALSE),"")</f>
        <v/>
      </c>
      <c r="AG104" s="4" t="n">
        <v>11.4800000000001</v>
      </c>
      <c r="AH104" s="4">
        <f>IFERROR(VLOOKUP(AG104,'CRUCE OPORTUNIDADES'!$C$10:$D$31,2,FALSE),"")</f>
        <v/>
      </c>
      <c r="AI104" s="4" t="n">
        <v>12.4800000000001</v>
      </c>
      <c r="AJ104" s="4">
        <f>IFERROR(VLOOKUP(AI104,'CRUCE OPORTUNIDADES'!$C$10:$D$31,2,FALSE),"")</f>
        <v/>
      </c>
      <c r="AK104" s="4" t="n">
        <v>13.4800000000001</v>
      </c>
      <c r="AL104" s="4">
        <f>IFERROR(VLOOKUP(AK104,'CRUCE OPORTUNIDADES'!$C$10:$D$31,2,FALSE),"")</f>
        <v/>
      </c>
      <c r="AM104" s="4" t="n">
        <v>14.4800000000001</v>
      </c>
      <c r="AN104" s="4">
        <f>IFERROR(VLOOKUP(AM104,'CRUCE OPORTUNIDADES'!$C$10:$D$31,2,FALSE),"")</f>
        <v/>
      </c>
      <c r="AO104" s="4" t="n">
        <v>15.4800000000001</v>
      </c>
      <c r="AP104" s="4">
        <f>IFERROR(VLOOKUP(AO104,'CRUCE OPORTUNIDADES'!$C$10:$D$31,2,FALSE),"")</f>
        <v/>
      </c>
      <c r="AQ104" s="4" t="n">
        <v>16.4800000000002</v>
      </c>
      <c r="AR104" s="4">
        <f>IFERROR(VLOOKUP(AQ104,'CRUCE OPORTUNIDADES'!$C$10:$D$31,2,FALSE),"")</f>
        <v/>
      </c>
      <c r="AS104" s="4" t="n">
        <v>17.4800000000002</v>
      </c>
      <c r="AT104" s="4">
        <f>IFERROR(VLOOKUP(AS104,'CRUCE OPORTUNIDADES'!$C$10:$D$31,2,FALSE),"")</f>
        <v/>
      </c>
      <c r="AU104" s="4" t="n">
        <v>18.4800000000002</v>
      </c>
      <c r="AV104" s="4">
        <f>IFERROR(VLOOKUP(AU104,'CRUCE OPORTUNIDADES'!$C$10:$D$31,2,FALSE),"")</f>
        <v/>
      </c>
      <c r="AW104" s="4" t="n">
        <v>19.4800000000002</v>
      </c>
      <c r="AX104" s="4">
        <f>IFERROR(VLOOKUP(AW104,'CRUCE OPORTUNIDADES'!$C$10:$D$31,2,FALSE),"")</f>
        <v/>
      </c>
      <c r="AY104" s="4" t="n">
        <v>20.4800000000002</v>
      </c>
      <c r="AZ104" s="4">
        <f>IFERROR(VLOOKUP(AY104,'CRUCE OPORTUNIDADES'!$C$10:$D$31,2,FALSE),"")</f>
        <v/>
      </c>
      <c r="BA104" s="4" t="n">
        <v>21.4800000000002</v>
      </c>
      <c r="BB104" s="4">
        <f>IFERROR(VLOOKUP(BA104,'CRUCE OPORTUNIDADES'!$C$10:$D$31,2,FALSE),"")</f>
        <v/>
      </c>
      <c r="BC104" s="4" t="n">
        <v>22.4800000000002</v>
      </c>
      <c r="BD104" s="4">
        <f>IFERROR(VLOOKUP(BC104,'CRUCE OPORTUNIDADES'!$C$10:$D$31,2,FALSE),"")</f>
        <v/>
      </c>
      <c r="BE104" s="4" t="n">
        <v>23.4800000000002</v>
      </c>
      <c r="BF104" s="4">
        <f>IFERROR(VLOOKUP(BE104,'CRUCE OPORTUNIDADES'!$C$10:$D$31,2,FALSE),"")</f>
        <v/>
      </c>
      <c r="BG104" s="4" t="n">
        <v>24.4800000000002</v>
      </c>
      <c r="BH104" s="4">
        <f>IFERROR(VLOOKUP(BG104,'CRUCE OPORTUNIDADES'!$C$10:$D$31,2,FALSE),"")</f>
        <v/>
      </c>
      <c r="BI104" s="4" t="n">
        <v>25.4800000000002</v>
      </c>
      <c r="BJ104" s="4">
        <f>IFERROR(VLOOKUP(BI104,'CRUCE OPORTUNIDADES'!$C$10:$D$31,2,FALSE),"")</f>
        <v/>
      </c>
      <c r="BK104" s="3" t="n"/>
      <c r="BL104" s="3" t="n"/>
      <c r="BM104" s="3" t="n"/>
      <c r="BN104" s="3" t="n"/>
      <c r="BO104" s="3" t="n"/>
      <c r="BP104" s="3" t="n"/>
      <c r="BQ104" s="2" t="n"/>
      <c r="BR104" s="2" t="n"/>
      <c r="BS104" s="2" t="n"/>
      <c r="BT104" s="2" t="n"/>
      <c r="BU104" s="2" t="n"/>
      <c r="BV104" s="2" t="n"/>
      <c r="BW104" s="2" t="n"/>
      <c r="BX104" s="2" t="n"/>
      <c r="BY104" s="2" t="n"/>
      <c r="BZ104" s="2" t="n"/>
      <c r="CA104" s="2" t="n"/>
      <c r="CB104" s="2" t="n"/>
      <c r="CC104" s="2" t="n"/>
    </row>
    <row r="105">
      <c r="A105" s="2" t="n"/>
      <c r="B105" s="2" t="n"/>
      <c r="C105" s="2" t="n"/>
      <c r="D105" s="2" t="n"/>
      <c r="E105" s="2" t="n"/>
      <c r="F105" s="2" t="n"/>
      <c r="G105" s="2" t="n"/>
      <c r="H105" s="2" t="n"/>
      <c r="I105" s="2" t="n"/>
      <c r="J105" s="2" t="n"/>
      <c r="K105" s="3" t="n"/>
      <c r="L105" s="3" t="n"/>
      <c r="M105" s="4" t="n"/>
      <c r="N105" s="4">
        <f>IF(N106&lt;&gt;""," -O","")</f>
        <v/>
      </c>
      <c r="O105" s="4" t="n"/>
      <c r="P105" s="4">
        <f>IF(P106&lt;&gt;""," -O","")</f>
        <v/>
      </c>
      <c r="Q105" s="4" t="n"/>
      <c r="R105" s="4">
        <f>IF(R106&lt;&gt;""," -O","")</f>
        <v/>
      </c>
      <c r="S105" s="4" t="n"/>
      <c r="T105" s="4">
        <f>IF(T106&lt;&gt;""," -O","")</f>
        <v/>
      </c>
      <c r="U105" s="4" t="n"/>
      <c r="V105" s="4">
        <f>IF(V106&lt;&gt;""," -O","")</f>
        <v/>
      </c>
      <c r="W105" s="4" t="n"/>
      <c r="X105" s="4">
        <f>IF(X106&lt;&gt;""," -O","")</f>
        <v/>
      </c>
      <c r="Y105" s="4" t="n"/>
      <c r="Z105" s="4">
        <f>IF(Z106&lt;&gt;""," -O","")</f>
        <v/>
      </c>
      <c r="AA105" s="4" t="n"/>
      <c r="AB105" s="4">
        <f>IF(AB106&lt;&gt;""," -O","")</f>
        <v/>
      </c>
      <c r="AC105" s="4" t="n"/>
      <c r="AD105" s="4">
        <f>IF(AD106&lt;&gt;""," -O","")</f>
        <v/>
      </c>
      <c r="AE105" s="4" t="n"/>
      <c r="AF105" s="4">
        <f>IF(AF106&lt;&gt;""," -O","")</f>
        <v/>
      </c>
      <c r="AG105" s="4" t="n"/>
      <c r="AH105" s="4">
        <f>IF(AH106&lt;&gt;""," -O","")</f>
        <v/>
      </c>
      <c r="AI105" s="4" t="n"/>
      <c r="AJ105" s="4">
        <f>IF(AJ106&lt;&gt;""," -O","")</f>
        <v/>
      </c>
      <c r="AK105" s="4" t="n"/>
      <c r="AL105" s="4">
        <f>IF(AL106&lt;&gt;""," -O","")</f>
        <v/>
      </c>
      <c r="AM105" s="4" t="n"/>
      <c r="AN105" s="4">
        <f>IF(AN106&lt;&gt;""," -O","")</f>
        <v/>
      </c>
      <c r="AO105" s="4" t="n"/>
      <c r="AP105" s="4">
        <f>IF(AP106&lt;&gt;""," -O","")</f>
        <v/>
      </c>
      <c r="AQ105" s="4" t="n"/>
      <c r="AR105" s="4">
        <f>IF(AR106&lt;&gt;""," -O","")</f>
        <v/>
      </c>
      <c r="AS105" s="4" t="n"/>
      <c r="AT105" s="4">
        <f>IF(AT106&lt;&gt;""," -O","")</f>
        <v/>
      </c>
      <c r="AU105" s="4" t="n"/>
      <c r="AV105" s="4">
        <f>IF(AV106&lt;&gt;""," -O","")</f>
        <v/>
      </c>
      <c r="AW105" s="4" t="n"/>
      <c r="AX105" s="4">
        <f>IF(AX106&lt;&gt;""," -O","")</f>
        <v/>
      </c>
      <c r="AY105" s="4" t="n"/>
      <c r="AZ105" s="4">
        <f>IF(AZ106&lt;&gt;""," -O","")</f>
        <v/>
      </c>
      <c r="BA105" s="4" t="n"/>
      <c r="BB105" s="4">
        <f>IF(BB106&lt;&gt;""," -O","")</f>
        <v/>
      </c>
      <c r="BC105" s="4" t="n"/>
      <c r="BD105" s="4">
        <f>IF(BD106&lt;&gt;""," -O","")</f>
        <v/>
      </c>
      <c r="BE105" s="4" t="n"/>
      <c r="BF105" s="4">
        <f>IF(BF106&lt;&gt;""," -O","")</f>
        <v/>
      </c>
      <c r="BG105" s="4" t="n"/>
      <c r="BH105" s="4">
        <f>IF(BH106&lt;&gt;""," -O","")</f>
        <v/>
      </c>
      <c r="BI105" s="4" t="n"/>
      <c r="BJ105" s="4">
        <f>IF(BJ106&lt;&gt;""," -O","")</f>
        <v/>
      </c>
      <c r="BK105" s="3" t="n"/>
      <c r="BL105" s="3" t="n"/>
      <c r="BM105" s="3" t="n"/>
      <c r="BN105" s="3" t="n"/>
      <c r="BO105" s="3" t="n"/>
      <c r="BP105" s="3" t="n"/>
      <c r="BQ105" s="2" t="n"/>
      <c r="BR105" s="2" t="n"/>
      <c r="BS105" s="2" t="n"/>
      <c r="BT105" s="2" t="n"/>
      <c r="BU105" s="2" t="n"/>
      <c r="BV105" s="2" t="n"/>
      <c r="BW105" s="2" t="n"/>
      <c r="BX105" s="2" t="n"/>
      <c r="BY105" s="2" t="n"/>
      <c r="BZ105" s="2" t="n"/>
      <c r="CA105" s="2" t="n"/>
      <c r="CB105" s="2" t="n"/>
      <c r="CC105" s="2" t="n"/>
    </row>
    <row r="106">
      <c r="A106" s="2" t="n"/>
      <c r="B106" s="2" t="n"/>
      <c r="C106" s="2" t="n"/>
      <c r="D106" s="2" t="n"/>
      <c r="E106" s="2" t="n"/>
      <c r="F106" s="2" t="n"/>
      <c r="G106" s="2" t="n"/>
      <c r="H106" s="2" t="n"/>
      <c r="I106" s="2" t="n"/>
      <c r="J106" s="2" t="n"/>
      <c r="K106" s="3" t="n"/>
      <c r="L106" s="3" t="n"/>
      <c r="M106" s="4" t="n">
        <v>1.49</v>
      </c>
      <c r="N106" s="4">
        <f>IFERROR(VLOOKUP(M106,'CRUCE OPORTUNIDADES'!$C$10:$D$31,2,FALSE),"")</f>
        <v/>
      </c>
      <c r="O106" s="4" t="n">
        <v>2.49000000000001</v>
      </c>
      <c r="P106" s="4">
        <f>IFERROR(VLOOKUP(O106,'CRUCE OPORTUNIDADES'!$C$10:$D$31,2,FALSE),"")</f>
        <v/>
      </c>
      <c r="Q106" s="4" t="n">
        <v>3.49000000000002</v>
      </c>
      <c r="R106" s="4">
        <f>IFERROR(VLOOKUP(Q106,'CRUCE OPORTUNIDADES'!$C$10:$D$31,2,FALSE),"")</f>
        <v/>
      </c>
      <c r="S106" s="4" t="n">
        <v>4.49000000000003</v>
      </c>
      <c r="T106" s="4">
        <f>IFERROR(VLOOKUP(S106,'CRUCE OPORTUNIDADES'!$C$10:$D$31,2,FALSE),"")</f>
        <v/>
      </c>
      <c r="U106" s="4" t="n">
        <v>5.49000000000004</v>
      </c>
      <c r="V106" s="4">
        <f>IFERROR(VLOOKUP(U106,'CRUCE OPORTUNIDADES'!$C$10:$D$31,2,FALSE),"")</f>
        <v/>
      </c>
      <c r="W106" s="4" t="n">
        <v>6.49000000000005</v>
      </c>
      <c r="X106" s="4">
        <f>IFERROR(VLOOKUP(W106,'CRUCE OPORTUNIDADES'!$C$10:$D$31,2,FALSE),"")</f>
        <v/>
      </c>
      <c r="Y106" s="4" t="n">
        <v>7.49000000000006</v>
      </c>
      <c r="Z106" s="4">
        <f>IFERROR(VLOOKUP(Y106,'CRUCE OPORTUNIDADES'!$C$10:$D$31,2,FALSE),"")</f>
        <v/>
      </c>
      <c r="AA106" s="4" t="n">
        <v>8.490000000000069</v>
      </c>
      <c r="AB106" s="4">
        <f>IFERROR(VLOOKUP(AA106,'CRUCE OPORTUNIDADES'!$C$10:$D$31,2,FALSE),"")</f>
        <v/>
      </c>
      <c r="AC106" s="4" t="n">
        <v>9.49000000000008</v>
      </c>
      <c r="AD106" s="4">
        <f>IFERROR(VLOOKUP(AC106,'CRUCE OPORTUNIDADES'!$C$10:$D$31,2,FALSE),"")</f>
        <v/>
      </c>
      <c r="AE106" s="4" t="n">
        <v>10.4900000000001</v>
      </c>
      <c r="AF106" s="4">
        <f>IFERROR(VLOOKUP(AE106,'CRUCE OPORTUNIDADES'!$C$10:$D$31,2,FALSE),"")</f>
        <v/>
      </c>
      <c r="AG106" s="4" t="n">
        <v>11.4900000000001</v>
      </c>
      <c r="AH106" s="4">
        <f>IFERROR(VLOOKUP(AG106,'CRUCE OPORTUNIDADES'!$C$10:$D$31,2,FALSE),"")</f>
        <v/>
      </c>
      <c r="AI106" s="4" t="n">
        <v>12.4900000000001</v>
      </c>
      <c r="AJ106" s="4">
        <f>IFERROR(VLOOKUP(AI106,'CRUCE OPORTUNIDADES'!$C$10:$D$31,2,FALSE),"")</f>
        <v/>
      </c>
      <c r="AK106" s="4" t="n">
        <v>13.4900000000001</v>
      </c>
      <c r="AL106" s="4">
        <f>IFERROR(VLOOKUP(AK106,'CRUCE OPORTUNIDADES'!$C$10:$D$31,2,FALSE),"")</f>
        <v/>
      </c>
      <c r="AM106" s="4" t="n">
        <v>14.4900000000001</v>
      </c>
      <c r="AN106" s="4">
        <f>IFERROR(VLOOKUP(AM106,'CRUCE OPORTUNIDADES'!$C$10:$D$31,2,FALSE),"")</f>
        <v/>
      </c>
      <c r="AO106" s="4" t="n">
        <v>15.4900000000001</v>
      </c>
      <c r="AP106" s="4">
        <f>IFERROR(VLOOKUP(AO106,'CRUCE OPORTUNIDADES'!$C$10:$D$31,2,FALSE),"")</f>
        <v/>
      </c>
      <c r="AQ106" s="4" t="n">
        <v>16.4900000000001</v>
      </c>
      <c r="AR106" s="4">
        <f>IFERROR(VLOOKUP(AQ106,'CRUCE OPORTUNIDADES'!$C$10:$D$31,2,FALSE),"")</f>
        <v/>
      </c>
      <c r="AS106" s="4" t="n">
        <v>17.4900000000002</v>
      </c>
      <c r="AT106" s="4">
        <f>IFERROR(VLOOKUP(AS106,'CRUCE OPORTUNIDADES'!$C$10:$D$31,2,FALSE),"")</f>
        <v/>
      </c>
      <c r="AU106" s="4" t="n">
        <v>18.4900000000002</v>
      </c>
      <c r="AV106" s="4">
        <f>IFERROR(VLOOKUP(AU106,'CRUCE OPORTUNIDADES'!$C$10:$D$31,2,FALSE),"")</f>
        <v/>
      </c>
      <c r="AW106" s="4" t="n">
        <v>19.4900000000002</v>
      </c>
      <c r="AX106" s="4">
        <f>IFERROR(VLOOKUP(AW106,'CRUCE OPORTUNIDADES'!$C$10:$D$31,2,FALSE),"")</f>
        <v/>
      </c>
      <c r="AY106" s="4" t="n">
        <v>20.4900000000002</v>
      </c>
      <c r="AZ106" s="4">
        <f>IFERROR(VLOOKUP(AY106,'CRUCE OPORTUNIDADES'!$C$10:$D$31,2,FALSE),"")</f>
        <v/>
      </c>
      <c r="BA106" s="4" t="n">
        <v>21.4900000000002</v>
      </c>
      <c r="BB106" s="4">
        <f>IFERROR(VLOOKUP(BA106,'CRUCE OPORTUNIDADES'!$C$10:$D$31,2,FALSE),"")</f>
        <v/>
      </c>
      <c r="BC106" s="4" t="n">
        <v>22.4900000000002</v>
      </c>
      <c r="BD106" s="4">
        <f>IFERROR(VLOOKUP(BC106,'CRUCE OPORTUNIDADES'!$C$10:$D$31,2,FALSE),"")</f>
        <v/>
      </c>
      <c r="BE106" s="4" t="n">
        <v>23.4900000000002</v>
      </c>
      <c r="BF106" s="4">
        <f>IFERROR(VLOOKUP(BE106,'CRUCE OPORTUNIDADES'!$C$10:$D$31,2,FALSE),"")</f>
        <v/>
      </c>
      <c r="BG106" s="4" t="n">
        <v>24.4900000000002</v>
      </c>
      <c r="BH106" s="4">
        <f>IFERROR(VLOOKUP(BG106,'CRUCE OPORTUNIDADES'!$C$10:$D$31,2,FALSE),"")</f>
        <v/>
      </c>
      <c r="BI106" s="4" t="n">
        <v>25.4900000000002</v>
      </c>
      <c r="BJ106" s="4">
        <f>IFERROR(VLOOKUP(BI106,'CRUCE OPORTUNIDADES'!$C$10:$D$31,2,FALSE),"")</f>
        <v/>
      </c>
      <c r="BK106" s="3" t="n"/>
      <c r="BL106" s="3" t="n"/>
      <c r="BM106" s="3" t="n"/>
      <c r="BN106" s="3" t="n"/>
      <c r="BO106" s="3" t="n"/>
      <c r="BP106" s="3" t="n"/>
      <c r="BQ106" s="2" t="n"/>
      <c r="BR106" s="2" t="n"/>
      <c r="BS106" s="2" t="n"/>
      <c r="BT106" s="2" t="n"/>
      <c r="BU106" s="2" t="n"/>
      <c r="BV106" s="2" t="n"/>
      <c r="BW106" s="2" t="n"/>
      <c r="BX106" s="2" t="n"/>
      <c r="BY106" s="2" t="n"/>
      <c r="BZ106" s="2" t="n"/>
      <c r="CA106" s="2" t="n"/>
      <c r="CB106" s="2" t="n"/>
      <c r="CC106" s="2" t="n"/>
    </row>
    <row r="107">
      <c r="A107" s="2" t="n"/>
      <c r="B107" s="2" t="n"/>
      <c r="C107" s="2" t="n"/>
      <c r="D107" s="2" t="n"/>
      <c r="E107" s="2" t="n"/>
      <c r="F107" s="2" t="n"/>
      <c r="G107" s="2" t="n"/>
      <c r="H107" s="2" t="n"/>
      <c r="I107" s="2" t="n"/>
      <c r="J107" s="2" t="n"/>
      <c r="K107" s="3" t="n"/>
      <c r="L107" s="3" t="n"/>
      <c r="M107" s="4" t="n"/>
      <c r="N107" s="4">
        <f>IF(N108&lt;&gt;""," -O","")</f>
        <v/>
      </c>
      <c r="O107" s="4" t="n"/>
      <c r="P107" s="4">
        <f>IF(P108&lt;&gt;""," -O","")</f>
        <v/>
      </c>
      <c r="Q107" s="4" t="n"/>
      <c r="R107" s="4">
        <f>IF(R108&lt;&gt;""," -O","")</f>
        <v/>
      </c>
      <c r="S107" s="4" t="n"/>
      <c r="T107" s="4">
        <f>IF(T108&lt;&gt;""," -O","")</f>
        <v/>
      </c>
      <c r="U107" s="4" t="n"/>
      <c r="V107" s="4">
        <f>IF(V108&lt;&gt;""," -O","")</f>
        <v/>
      </c>
      <c r="W107" s="4" t="n"/>
      <c r="X107" s="4">
        <f>IF(X108&lt;&gt;""," -O","")</f>
        <v/>
      </c>
      <c r="Y107" s="4" t="n"/>
      <c r="Z107" s="4">
        <f>IF(Z108&lt;&gt;""," -O","")</f>
        <v/>
      </c>
      <c r="AA107" s="4" t="n"/>
      <c r="AB107" s="4">
        <f>IF(AB108&lt;&gt;""," -O","")</f>
        <v/>
      </c>
      <c r="AC107" s="4" t="n"/>
      <c r="AD107" s="4">
        <f>IF(AD108&lt;&gt;""," -O","")</f>
        <v/>
      </c>
      <c r="AE107" s="4" t="n"/>
      <c r="AF107" s="4">
        <f>IF(AF108&lt;&gt;""," -O","")</f>
        <v/>
      </c>
      <c r="AG107" s="4" t="n"/>
      <c r="AH107" s="4">
        <f>IF(AH108&lt;&gt;""," -O","")</f>
        <v/>
      </c>
      <c r="AI107" s="4" t="n"/>
      <c r="AJ107" s="4">
        <f>IF(AJ108&lt;&gt;""," -O","")</f>
        <v/>
      </c>
      <c r="AK107" s="4" t="n"/>
      <c r="AL107" s="4">
        <f>IF(AL108&lt;&gt;""," -O","")</f>
        <v/>
      </c>
      <c r="AM107" s="4" t="n"/>
      <c r="AN107" s="4">
        <f>IF(AN108&lt;&gt;""," -O","")</f>
        <v/>
      </c>
      <c r="AO107" s="4" t="n"/>
      <c r="AP107" s="4">
        <f>IF(AP108&lt;&gt;""," -O","")</f>
        <v/>
      </c>
      <c r="AQ107" s="4" t="n"/>
      <c r="AR107" s="4">
        <f>IF(AR108&lt;&gt;""," -O","")</f>
        <v/>
      </c>
      <c r="AS107" s="4" t="n"/>
      <c r="AT107" s="4">
        <f>IF(AT108&lt;&gt;""," -O","")</f>
        <v/>
      </c>
      <c r="AU107" s="4" t="n"/>
      <c r="AV107" s="4">
        <f>IF(AV108&lt;&gt;""," -O","")</f>
        <v/>
      </c>
      <c r="AW107" s="4" t="n"/>
      <c r="AX107" s="4">
        <f>IF(AX108&lt;&gt;""," -O","")</f>
        <v/>
      </c>
      <c r="AY107" s="4" t="n"/>
      <c r="AZ107" s="4">
        <f>IF(AZ108&lt;&gt;""," -O","")</f>
        <v/>
      </c>
      <c r="BA107" s="4" t="n"/>
      <c r="BB107" s="4">
        <f>IF(BB108&lt;&gt;""," -O","")</f>
        <v/>
      </c>
      <c r="BC107" s="4" t="n"/>
      <c r="BD107" s="4">
        <f>IF(BD108&lt;&gt;""," -O","")</f>
        <v/>
      </c>
      <c r="BE107" s="4" t="n"/>
      <c r="BF107" s="4">
        <f>IF(BF108&lt;&gt;""," -O","")</f>
        <v/>
      </c>
      <c r="BG107" s="4" t="n"/>
      <c r="BH107" s="4">
        <f>IF(BH108&lt;&gt;""," -O","")</f>
        <v/>
      </c>
      <c r="BI107" s="4" t="n"/>
      <c r="BJ107" s="4">
        <f>IF(BJ108&lt;&gt;""," -O","")</f>
        <v/>
      </c>
      <c r="BK107" s="3" t="n"/>
      <c r="BL107" s="3" t="n"/>
      <c r="BM107" s="3" t="n"/>
      <c r="BN107" s="3" t="n"/>
      <c r="BO107" s="3" t="n"/>
      <c r="BP107" s="3" t="n"/>
      <c r="BQ107" s="2" t="n"/>
      <c r="BR107" s="2" t="n"/>
      <c r="BS107" s="2" t="n"/>
      <c r="BT107" s="2" t="n"/>
      <c r="BU107" s="2" t="n"/>
      <c r="BV107" s="2" t="n"/>
      <c r="BW107" s="2" t="n"/>
      <c r="BX107" s="2" t="n"/>
      <c r="BY107" s="2" t="n"/>
      <c r="BZ107" s="2" t="n"/>
      <c r="CA107" s="2" t="n"/>
      <c r="CB107" s="2" t="n"/>
      <c r="CC107" s="2" t="n"/>
    </row>
    <row r="108">
      <c r="A108" s="2" t="n"/>
      <c r="B108" s="2" t="n"/>
      <c r="C108" s="2" t="n"/>
      <c r="D108" s="2" t="n"/>
      <c r="E108" s="2" t="n"/>
      <c r="F108" s="2" t="n"/>
      <c r="G108" s="2" t="n"/>
      <c r="H108" s="2" t="n"/>
      <c r="I108" s="2" t="n"/>
      <c r="J108" s="2" t="n"/>
      <c r="K108" s="3" t="n"/>
      <c r="L108" s="3" t="n"/>
      <c r="M108" s="4" t="n">
        <v>1.5</v>
      </c>
      <c r="N108" s="4">
        <f>IFERROR(VLOOKUP(M108,'CRUCE OPORTUNIDADES'!$C$10:$D$31,2,FALSE),"")</f>
        <v/>
      </c>
      <c r="O108" s="4" t="n">
        <v>2.50000000000001</v>
      </c>
      <c r="P108" s="4">
        <f>IFERROR(VLOOKUP(O108,'CRUCE OPORTUNIDADES'!$C$10:$D$31,2,FALSE),"")</f>
        <v/>
      </c>
      <c r="Q108" s="4" t="n">
        <v>3.50000000000002</v>
      </c>
      <c r="R108" s="4">
        <f>IFERROR(VLOOKUP(Q108,'CRUCE OPORTUNIDADES'!$C$10:$D$31,2,FALSE),"")</f>
        <v/>
      </c>
      <c r="S108" s="4" t="n">
        <v>4.50000000000003</v>
      </c>
      <c r="T108" s="4">
        <f>IFERROR(VLOOKUP(S108,'CRUCE OPORTUNIDADES'!$C$10:$D$31,2,FALSE),"")</f>
        <v/>
      </c>
      <c r="U108" s="4" t="n">
        <v>5.50000000000004</v>
      </c>
      <c r="V108" s="4">
        <f>IFERROR(VLOOKUP(U108,'CRUCE OPORTUNIDADES'!$C$10:$D$31,2,FALSE),"")</f>
        <v/>
      </c>
      <c r="W108" s="4" t="n">
        <v>6.50000000000005</v>
      </c>
      <c r="X108" s="4">
        <f>IFERROR(VLOOKUP(W108,'CRUCE OPORTUNIDADES'!$C$10:$D$31,2,FALSE),"")</f>
        <v/>
      </c>
      <c r="Y108" s="4" t="n">
        <v>7.50000000000006</v>
      </c>
      <c r="Z108" s="4">
        <f>IFERROR(VLOOKUP(Y108,'CRUCE OPORTUNIDADES'!$C$10:$D$31,2,FALSE),"")</f>
        <v/>
      </c>
      <c r="AA108" s="4" t="n">
        <v>8.500000000000069</v>
      </c>
      <c r="AB108" s="4">
        <f>IFERROR(VLOOKUP(AA108,'CRUCE OPORTUNIDADES'!$C$10:$D$31,2,FALSE),"")</f>
        <v/>
      </c>
      <c r="AC108" s="4" t="n">
        <v>9.50000000000008</v>
      </c>
      <c r="AD108" s="4">
        <f>IFERROR(VLOOKUP(AC108,'CRUCE OPORTUNIDADES'!$C$10:$D$31,2,FALSE),"")</f>
        <v/>
      </c>
      <c r="AE108" s="4" t="n">
        <v>10.5000000000001</v>
      </c>
      <c r="AF108" s="4">
        <f>IFERROR(VLOOKUP(AE108,'CRUCE OPORTUNIDADES'!$C$10:$D$31,2,FALSE),"")</f>
        <v/>
      </c>
      <c r="AG108" s="4" t="n">
        <v>11.5000000000001</v>
      </c>
      <c r="AH108" s="4">
        <f>IFERROR(VLOOKUP(AG108,'CRUCE OPORTUNIDADES'!$C$10:$D$31,2,FALSE),"")</f>
        <v/>
      </c>
      <c r="AI108" s="4" t="n">
        <v>12.5000000000001</v>
      </c>
      <c r="AJ108" s="4">
        <f>IFERROR(VLOOKUP(AI108,'CRUCE OPORTUNIDADES'!$C$10:$D$31,2,FALSE),"")</f>
        <v/>
      </c>
      <c r="AK108" s="4" t="n">
        <v>13.5000000000001</v>
      </c>
      <c r="AL108" s="4">
        <f>IFERROR(VLOOKUP(AK108,'CRUCE OPORTUNIDADES'!$C$10:$D$31,2,FALSE),"")</f>
        <v/>
      </c>
      <c r="AM108" s="4" t="n">
        <v>14.5000000000001</v>
      </c>
      <c r="AN108" s="4">
        <f>IFERROR(VLOOKUP(AM108,'CRUCE OPORTUNIDADES'!$C$10:$D$31,2,FALSE),"")</f>
        <v/>
      </c>
      <c r="AO108" s="4" t="n">
        <v>15.5000000000001</v>
      </c>
      <c r="AP108" s="4">
        <f>IFERROR(VLOOKUP(AO108,'CRUCE OPORTUNIDADES'!$C$10:$D$31,2,FALSE),"")</f>
        <v/>
      </c>
      <c r="AQ108" s="4" t="n">
        <v>16.5000000000002</v>
      </c>
      <c r="AR108" s="4">
        <f>IFERROR(VLOOKUP(AQ108,'CRUCE OPORTUNIDADES'!$C$10:$D$31,2,FALSE),"")</f>
        <v/>
      </c>
      <c r="AS108" s="4" t="n">
        <v>17.5000000000002</v>
      </c>
      <c r="AT108" s="4">
        <f>IFERROR(VLOOKUP(AS108,'CRUCE OPORTUNIDADES'!$C$10:$D$31,2,FALSE),"")</f>
        <v/>
      </c>
      <c r="AU108" s="4" t="n">
        <v>18.5000000000002</v>
      </c>
      <c r="AV108" s="4">
        <f>IFERROR(VLOOKUP(AU108,'CRUCE OPORTUNIDADES'!$C$10:$D$31,2,FALSE),"")</f>
        <v/>
      </c>
      <c r="AW108" s="4" t="n">
        <v>19.5000000000002</v>
      </c>
      <c r="AX108" s="4">
        <f>IFERROR(VLOOKUP(AW108,'CRUCE OPORTUNIDADES'!$C$10:$D$31,2,FALSE),"")</f>
        <v/>
      </c>
      <c r="AY108" s="4" t="n">
        <v>20.5000000000002</v>
      </c>
      <c r="AZ108" s="4">
        <f>IFERROR(VLOOKUP(AY108,'CRUCE OPORTUNIDADES'!$C$10:$D$31,2,FALSE),"")</f>
        <v/>
      </c>
      <c r="BA108" s="4" t="n">
        <v>21.5000000000002</v>
      </c>
      <c r="BB108" s="4">
        <f>IFERROR(VLOOKUP(BA108,'CRUCE OPORTUNIDADES'!$C$10:$D$31,2,FALSE),"")</f>
        <v/>
      </c>
      <c r="BC108" s="4" t="n">
        <v>22.5000000000002</v>
      </c>
      <c r="BD108" s="4">
        <f>IFERROR(VLOOKUP(BC108,'CRUCE OPORTUNIDADES'!$C$10:$D$31,2,FALSE),"")</f>
        <v/>
      </c>
      <c r="BE108" s="4" t="n">
        <v>23.5000000000002</v>
      </c>
      <c r="BF108" s="4">
        <f>IFERROR(VLOOKUP(BE108,'CRUCE OPORTUNIDADES'!$C$10:$D$31,2,FALSE),"")</f>
        <v/>
      </c>
      <c r="BG108" s="4" t="n">
        <v>24.5000000000002</v>
      </c>
      <c r="BH108" s="4">
        <f>IFERROR(VLOOKUP(BG108,'CRUCE OPORTUNIDADES'!$C$10:$D$31,2,FALSE),"")</f>
        <v/>
      </c>
      <c r="BI108" s="4" t="n">
        <v>25.5000000000002</v>
      </c>
      <c r="BJ108" s="4">
        <f>IFERROR(VLOOKUP(BI108,'CRUCE OPORTUNIDADES'!$C$10:$D$31,2,FALSE),"")</f>
        <v/>
      </c>
      <c r="BK108" s="3" t="n"/>
      <c r="BL108" s="3" t="n"/>
      <c r="BM108" s="3" t="n"/>
      <c r="BN108" s="3" t="n"/>
      <c r="BO108" s="3" t="n"/>
      <c r="BP108" s="3" t="n"/>
      <c r="BQ108" s="2" t="n"/>
      <c r="BR108" s="2" t="n"/>
      <c r="BS108" s="2" t="n"/>
      <c r="BT108" s="2" t="n"/>
      <c r="BU108" s="2" t="n"/>
      <c r="BV108" s="2" t="n"/>
      <c r="BW108" s="2" t="n"/>
      <c r="BX108" s="2" t="n"/>
      <c r="BY108" s="2" t="n"/>
      <c r="BZ108" s="2" t="n"/>
      <c r="CA108" s="2" t="n"/>
      <c r="CB108" s="2" t="n"/>
      <c r="CC108" s="2" t="n"/>
    </row>
    <row r="109">
      <c r="A109" s="2" t="n"/>
      <c r="B109" s="2" t="n"/>
      <c r="C109" s="2" t="n"/>
      <c r="D109" s="2" t="n"/>
      <c r="E109" s="2" t="n"/>
      <c r="F109" s="2" t="n"/>
      <c r="G109" s="2" t="n"/>
      <c r="H109" s="2" t="n"/>
      <c r="I109" s="2" t="n"/>
      <c r="J109" s="2" t="n"/>
      <c r="K109" s="3" t="n"/>
      <c r="L109" s="3" t="n"/>
      <c r="M109" s="4" t="n"/>
      <c r="N109" s="4">
        <f>IF(N110&lt;&gt;""," -O","")</f>
        <v/>
      </c>
      <c r="O109" s="4" t="n"/>
      <c r="P109" s="4">
        <f>IF(P110&lt;&gt;""," -O","")</f>
        <v/>
      </c>
      <c r="Q109" s="4" t="n"/>
      <c r="R109" s="4">
        <f>IF(R110&lt;&gt;""," -O","")</f>
        <v/>
      </c>
      <c r="S109" s="4" t="n"/>
      <c r="T109" s="4">
        <f>IF(T110&lt;&gt;""," -O","")</f>
        <v/>
      </c>
      <c r="U109" s="4" t="n"/>
      <c r="V109" s="4">
        <f>IF(V110&lt;&gt;""," -O","")</f>
        <v/>
      </c>
      <c r="W109" s="4" t="n"/>
      <c r="X109" s="4">
        <f>IF(X110&lt;&gt;""," -O","")</f>
        <v/>
      </c>
      <c r="Y109" s="4" t="n"/>
      <c r="Z109" s="4">
        <f>IF(Z110&lt;&gt;""," -O","")</f>
        <v/>
      </c>
      <c r="AA109" s="4" t="n"/>
      <c r="AB109" s="4">
        <f>IF(AB110&lt;&gt;""," -O","")</f>
        <v/>
      </c>
      <c r="AC109" s="4" t="n"/>
      <c r="AD109" s="4">
        <f>IF(AD110&lt;&gt;""," -O","")</f>
        <v/>
      </c>
      <c r="AE109" s="4" t="n"/>
      <c r="AF109" s="4">
        <f>IF(AF110&lt;&gt;""," -O","")</f>
        <v/>
      </c>
      <c r="AG109" s="4" t="n"/>
      <c r="AH109" s="4">
        <f>IF(AH110&lt;&gt;""," -O","")</f>
        <v/>
      </c>
      <c r="AI109" s="4" t="n"/>
      <c r="AJ109" s="4">
        <f>IF(AJ110&lt;&gt;""," -O","")</f>
        <v/>
      </c>
      <c r="AK109" s="4" t="n"/>
      <c r="AL109" s="4">
        <f>IF(AL110&lt;&gt;""," -O","")</f>
        <v/>
      </c>
      <c r="AM109" s="4" t="n"/>
      <c r="AN109" s="4">
        <f>IF(AN110&lt;&gt;""," -O","")</f>
        <v/>
      </c>
      <c r="AO109" s="4" t="n"/>
      <c r="AP109" s="4">
        <f>IF(AP110&lt;&gt;""," -O","")</f>
        <v/>
      </c>
      <c r="AQ109" s="4" t="n"/>
      <c r="AR109" s="4">
        <f>IF(AR110&lt;&gt;""," -O","")</f>
        <v/>
      </c>
      <c r="AS109" s="4" t="n"/>
      <c r="AT109" s="4">
        <f>IF(AT110&lt;&gt;""," -O","")</f>
        <v/>
      </c>
      <c r="AU109" s="4" t="n"/>
      <c r="AV109" s="4">
        <f>IF(AV110&lt;&gt;""," -O","")</f>
        <v/>
      </c>
      <c r="AW109" s="4" t="n"/>
      <c r="AX109" s="4">
        <f>IF(AX110&lt;&gt;""," -O","")</f>
        <v/>
      </c>
      <c r="AY109" s="4" t="n"/>
      <c r="AZ109" s="4">
        <f>IF(AZ110&lt;&gt;""," -O","")</f>
        <v/>
      </c>
      <c r="BA109" s="4" t="n"/>
      <c r="BB109" s="4">
        <f>IF(BB110&lt;&gt;""," -O","")</f>
        <v/>
      </c>
      <c r="BC109" s="4" t="n"/>
      <c r="BD109" s="4">
        <f>IF(BD110&lt;&gt;""," -O","")</f>
        <v/>
      </c>
      <c r="BE109" s="4" t="n"/>
      <c r="BF109" s="4">
        <f>IF(BF110&lt;&gt;""," -O","")</f>
        <v/>
      </c>
      <c r="BG109" s="4" t="n"/>
      <c r="BH109" s="4">
        <f>IF(BH110&lt;&gt;""," -O","")</f>
        <v/>
      </c>
      <c r="BI109" s="4" t="n"/>
      <c r="BJ109" s="4">
        <f>IF(BJ110&lt;&gt;""," -O","")</f>
        <v/>
      </c>
      <c r="BK109" s="3" t="n"/>
      <c r="BL109" s="3" t="n"/>
      <c r="BM109" s="3" t="n"/>
      <c r="BN109" s="3" t="n"/>
      <c r="BO109" s="3" t="n"/>
      <c r="BP109" s="3" t="n"/>
      <c r="BQ109" s="2" t="n"/>
      <c r="BR109" s="2" t="n"/>
      <c r="BS109" s="2" t="n"/>
      <c r="BT109" s="2" t="n"/>
      <c r="BU109" s="2" t="n"/>
      <c r="BV109" s="2" t="n"/>
      <c r="BW109" s="2" t="n"/>
      <c r="BX109" s="2" t="n"/>
      <c r="BY109" s="2" t="n"/>
      <c r="BZ109" s="2" t="n"/>
      <c r="CA109" s="2" t="n"/>
      <c r="CB109" s="2" t="n"/>
      <c r="CC109" s="2" t="n"/>
    </row>
    <row r="110">
      <c r="A110" s="2" t="n"/>
      <c r="B110" s="2" t="n"/>
      <c r="C110" s="2" t="n"/>
      <c r="D110" s="2" t="n"/>
      <c r="E110" s="2" t="n"/>
      <c r="F110" s="2" t="n"/>
      <c r="G110" s="2" t="n"/>
      <c r="H110" s="2" t="n"/>
      <c r="I110" s="2" t="n"/>
      <c r="J110" s="2" t="n"/>
      <c r="K110" s="3" t="n"/>
      <c r="L110" s="3" t="n"/>
      <c r="M110" s="4" t="n">
        <v>1.51</v>
      </c>
      <c r="N110" s="4">
        <f>IFERROR(VLOOKUP(M110,'CRUCE OPORTUNIDADES'!$C$10:$D$31,2,FALSE),"")</f>
        <v/>
      </c>
      <c r="O110" s="4" t="n">
        <v>2.51000000000001</v>
      </c>
      <c r="P110" s="4">
        <f>IFERROR(VLOOKUP(O110,'CRUCE OPORTUNIDADES'!$C$10:$D$31,2,FALSE),"")</f>
        <v/>
      </c>
      <c r="Q110" s="4" t="n">
        <v>3.51000000000002</v>
      </c>
      <c r="R110" s="4">
        <f>IFERROR(VLOOKUP(Q110,'CRUCE OPORTUNIDADES'!$C$10:$D$31,2,FALSE),"")</f>
        <v/>
      </c>
      <c r="S110" s="4" t="n">
        <v>4.51000000000003</v>
      </c>
      <c r="T110" s="4">
        <f>IFERROR(VLOOKUP(S110,'CRUCE OPORTUNIDADES'!$C$10:$D$31,2,FALSE),"")</f>
        <v/>
      </c>
      <c r="U110" s="4" t="n">
        <v>5.51000000000004</v>
      </c>
      <c r="V110" s="4">
        <f>IFERROR(VLOOKUP(U110,'CRUCE OPORTUNIDADES'!$C$10:$D$31,2,FALSE),"")</f>
        <v/>
      </c>
      <c r="W110" s="4" t="n">
        <v>6.51000000000005</v>
      </c>
      <c r="X110" s="4">
        <f>IFERROR(VLOOKUP(W110,'CRUCE OPORTUNIDADES'!$C$10:$D$31,2,FALSE),"")</f>
        <v/>
      </c>
      <c r="Y110" s="4" t="n">
        <v>7.51000000000006</v>
      </c>
      <c r="Z110" s="4">
        <f>IFERROR(VLOOKUP(Y110,'CRUCE OPORTUNIDADES'!$C$10:$D$31,2,FALSE),"")</f>
        <v/>
      </c>
      <c r="AA110" s="4" t="n">
        <v>8.510000000000071</v>
      </c>
      <c r="AB110" s="4">
        <f>IFERROR(VLOOKUP(AA110,'CRUCE OPORTUNIDADES'!$C$10:$D$31,2,FALSE),"")</f>
        <v/>
      </c>
      <c r="AC110" s="4" t="n">
        <v>9.51000000000008</v>
      </c>
      <c r="AD110" s="4">
        <f>IFERROR(VLOOKUP(AC110,'CRUCE OPORTUNIDADES'!$C$10:$D$31,2,FALSE),"")</f>
        <v/>
      </c>
      <c r="AE110" s="4" t="n">
        <v>10.5100000000001</v>
      </c>
      <c r="AF110" s="4">
        <f>IFERROR(VLOOKUP(AE110,'CRUCE OPORTUNIDADES'!$C$10:$D$31,2,FALSE),"")</f>
        <v/>
      </c>
      <c r="AG110" s="4" t="n">
        <v>11.5100000000001</v>
      </c>
      <c r="AH110" s="4">
        <f>IFERROR(VLOOKUP(AG110,'CRUCE OPORTUNIDADES'!$C$10:$D$31,2,FALSE),"")</f>
        <v/>
      </c>
      <c r="AI110" s="4" t="n">
        <v>12.5100000000001</v>
      </c>
      <c r="AJ110" s="4">
        <f>IFERROR(VLOOKUP(AI110,'CRUCE OPORTUNIDADES'!$C$10:$D$31,2,FALSE),"")</f>
        <v/>
      </c>
      <c r="AK110" s="4" t="n">
        <v>13.5100000000001</v>
      </c>
      <c r="AL110" s="4">
        <f>IFERROR(VLOOKUP(AK110,'CRUCE OPORTUNIDADES'!$C$10:$D$31,2,FALSE),"")</f>
        <v/>
      </c>
      <c r="AM110" s="4" t="n">
        <v>14.5100000000001</v>
      </c>
      <c r="AN110" s="4">
        <f>IFERROR(VLOOKUP(AM110,'CRUCE OPORTUNIDADES'!$C$10:$D$31,2,FALSE),"")</f>
        <v/>
      </c>
      <c r="AO110" s="4" t="n">
        <v>15.5100000000001</v>
      </c>
      <c r="AP110" s="4">
        <f>IFERROR(VLOOKUP(AO110,'CRUCE OPORTUNIDADES'!$C$10:$D$31,2,FALSE),"")</f>
        <v/>
      </c>
      <c r="AQ110" s="4" t="n">
        <v>16.5100000000001</v>
      </c>
      <c r="AR110" s="4">
        <f>IFERROR(VLOOKUP(AQ110,'CRUCE OPORTUNIDADES'!$C$10:$D$31,2,FALSE),"")</f>
        <v/>
      </c>
      <c r="AS110" s="4" t="n">
        <v>17.5100000000002</v>
      </c>
      <c r="AT110" s="4">
        <f>IFERROR(VLOOKUP(AS110,'CRUCE OPORTUNIDADES'!$C$10:$D$31,2,FALSE),"")</f>
        <v/>
      </c>
      <c r="AU110" s="4" t="n">
        <v>18.5100000000002</v>
      </c>
      <c r="AV110" s="4">
        <f>IFERROR(VLOOKUP(AU110,'CRUCE OPORTUNIDADES'!$C$10:$D$31,2,FALSE),"")</f>
        <v/>
      </c>
      <c r="AW110" s="4" t="n">
        <v>19.5100000000002</v>
      </c>
      <c r="AX110" s="4">
        <f>IFERROR(VLOOKUP(AW110,'CRUCE OPORTUNIDADES'!$C$10:$D$31,2,FALSE),"")</f>
        <v/>
      </c>
      <c r="AY110" s="4" t="n">
        <v>20.5100000000002</v>
      </c>
      <c r="AZ110" s="4">
        <f>IFERROR(VLOOKUP(AY110,'CRUCE OPORTUNIDADES'!$C$10:$D$31,2,FALSE),"")</f>
        <v/>
      </c>
      <c r="BA110" s="4" t="n">
        <v>21.5100000000002</v>
      </c>
      <c r="BB110" s="4">
        <f>IFERROR(VLOOKUP(BA110,'CRUCE OPORTUNIDADES'!$C$10:$D$31,2,FALSE),"")</f>
        <v/>
      </c>
      <c r="BC110" s="4" t="n">
        <v>22.5100000000002</v>
      </c>
      <c r="BD110" s="4">
        <f>IFERROR(VLOOKUP(BC110,'CRUCE OPORTUNIDADES'!$C$10:$D$31,2,FALSE),"")</f>
        <v/>
      </c>
      <c r="BE110" s="4" t="n">
        <v>23.5100000000002</v>
      </c>
      <c r="BF110" s="4">
        <f>IFERROR(VLOOKUP(BE110,'CRUCE OPORTUNIDADES'!$C$10:$D$31,2,FALSE),"")</f>
        <v/>
      </c>
      <c r="BG110" s="4" t="n">
        <v>24.5100000000002</v>
      </c>
      <c r="BH110" s="4">
        <f>IFERROR(VLOOKUP(BG110,'CRUCE OPORTUNIDADES'!$C$10:$D$31,2,FALSE),"")</f>
        <v/>
      </c>
      <c r="BI110" s="4" t="n">
        <v>25.5100000000002</v>
      </c>
      <c r="BJ110" s="4">
        <f>IFERROR(VLOOKUP(BI110,'CRUCE OPORTUNIDADES'!$C$10:$D$31,2,FALSE),"")</f>
        <v/>
      </c>
      <c r="BK110" s="3" t="n"/>
      <c r="BL110" s="3" t="n"/>
      <c r="BM110" s="3" t="n"/>
      <c r="BN110" s="3" t="n"/>
      <c r="BO110" s="3" t="n"/>
      <c r="BP110" s="3" t="n"/>
      <c r="BQ110" s="2" t="n"/>
      <c r="BR110" s="2" t="n"/>
      <c r="BS110" s="2" t="n"/>
      <c r="BT110" s="2" t="n"/>
      <c r="BU110" s="2" t="n"/>
      <c r="BV110" s="2" t="n"/>
      <c r="BW110" s="2" t="n"/>
      <c r="BX110" s="2" t="n"/>
      <c r="BY110" s="2" t="n"/>
      <c r="BZ110" s="2" t="n"/>
      <c r="CA110" s="2" t="n"/>
      <c r="CB110" s="2" t="n"/>
      <c r="CC110" s="2" t="n"/>
    </row>
    <row r="111">
      <c r="A111" s="2" t="n"/>
      <c r="B111" s="2" t="n"/>
      <c r="C111" s="2" t="n"/>
      <c r="D111" s="2" t="n"/>
      <c r="E111" s="2" t="n"/>
      <c r="F111" s="2" t="n"/>
      <c r="G111" s="2" t="n"/>
      <c r="H111" s="2" t="n"/>
      <c r="I111" s="2" t="n"/>
      <c r="J111" s="2" t="n"/>
      <c r="K111" s="3" t="n"/>
      <c r="L111" s="3" t="n"/>
      <c r="M111" s="4" t="n"/>
      <c r="N111" s="4">
        <f>IF(N112&lt;&gt;""," -O","")</f>
        <v/>
      </c>
      <c r="O111" s="4" t="n"/>
      <c r="P111" s="4">
        <f>IF(P112&lt;&gt;""," -O","")</f>
        <v/>
      </c>
      <c r="Q111" s="4" t="n"/>
      <c r="R111" s="4">
        <f>IF(R112&lt;&gt;""," -O","")</f>
        <v/>
      </c>
      <c r="S111" s="4" t="n"/>
      <c r="T111" s="4">
        <f>IF(T112&lt;&gt;""," -O","")</f>
        <v/>
      </c>
      <c r="U111" s="4" t="n"/>
      <c r="V111" s="4">
        <f>IF(V112&lt;&gt;""," -O","")</f>
        <v/>
      </c>
      <c r="W111" s="4" t="n"/>
      <c r="X111" s="4">
        <f>IF(X112&lt;&gt;""," -O","")</f>
        <v/>
      </c>
      <c r="Y111" s="4" t="n"/>
      <c r="Z111" s="4">
        <f>IF(Z112&lt;&gt;""," -O","")</f>
        <v/>
      </c>
      <c r="AA111" s="4" t="n"/>
      <c r="AB111" s="4">
        <f>IF(AB112&lt;&gt;""," -O","")</f>
        <v/>
      </c>
      <c r="AC111" s="4" t="n"/>
      <c r="AD111" s="4">
        <f>IF(AD112&lt;&gt;""," -O","")</f>
        <v/>
      </c>
      <c r="AE111" s="4" t="n"/>
      <c r="AF111" s="4">
        <f>IF(AF112&lt;&gt;""," -O","")</f>
        <v/>
      </c>
      <c r="AG111" s="4" t="n"/>
      <c r="AH111" s="4">
        <f>IF(AH112&lt;&gt;""," -O","")</f>
        <v/>
      </c>
      <c r="AI111" s="4" t="n"/>
      <c r="AJ111" s="4">
        <f>IF(AJ112&lt;&gt;""," -O","")</f>
        <v/>
      </c>
      <c r="AK111" s="4" t="n"/>
      <c r="AL111" s="4">
        <f>IF(AL112&lt;&gt;""," -O","")</f>
        <v/>
      </c>
      <c r="AM111" s="4" t="n"/>
      <c r="AN111" s="4">
        <f>IF(AN112&lt;&gt;""," -O","")</f>
        <v/>
      </c>
      <c r="AO111" s="4" t="n"/>
      <c r="AP111" s="4">
        <f>IF(AP112&lt;&gt;""," -O","")</f>
        <v/>
      </c>
      <c r="AQ111" s="4" t="n"/>
      <c r="AR111" s="4">
        <f>IF(AR112&lt;&gt;""," -O","")</f>
        <v/>
      </c>
      <c r="AS111" s="4" t="n"/>
      <c r="AT111" s="4">
        <f>IF(AT112&lt;&gt;""," -O","")</f>
        <v/>
      </c>
      <c r="AU111" s="4" t="n"/>
      <c r="AV111" s="4">
        <f>IF(AV112&lt;&gt;""," -O","")</f>
        <v/>
      </c>
      <c r="AW111" s="4" t="n"/>
      <c r="AX111" s="4">
        <f>IF(AX112&lt;&gt;""," -O","")</f>
        <v/>
      </c>
      <c r="AY111" s="4" t="n"/>
      <c r="AZ111" s="4">
        <f>IF(AZ112&lt;&gt;""," -O","")</f>
        <v/>
      </c>
      <c r="BA111" s="4" t="n"/>
      <c r="BB111" s="4">
        <f>IF(BB112&lt;&gt;""," -O","")</f>
        <v/>
      </c>
      <c r="BC111" s="4" t="n"/>
      <c r="BD111" s="4">
        <f>IF(BD112&lt;&gt;""," -O","")</f>
        <v/>
      </c>
      <c r="BE111" s="4" t="n"/>
      <c r="BF111" s="4">
        <f>IF(BF112&lt;&gt;""," -O","")</f>
        <v/>
      </c>
      <c r="BG111" s="4" t="n"/>
      <c r="BH111" s="4">
        <f>IF(BH112&lt;&gt;""," -O","")</f>
        <v/>
      </c>
      <c r="BI111" s="4" t="n"/>
      <c r="BJ111" s="4">
        <f>IF(BJ112&lt;&gt;""," -O","")</f>
        <v/>
      </c>
      <c r="BK111" s="3" t="n"/>
      <c r="BL111" s="3" t="n"/>
      <c r="BM111" s="3" t="n"/>
      <c r="BN111" s="3" t="n"/>
      <c r="BO111" s="3" t="n"/>
      <c r="BP111" s="3" t="n"/>
      <c r="BQ111" s="2" t="n"/>
      <c r="BR111" s="2" t="n"/>
      <c r="BS111" s="2" t="n"/>
      <c r="BT111" s="2" t="n"/>
      <c r="BU111" s="2" t="n"/>
      <c r="BV111" s="2" t="n"/>
      <c r="BW111" s="2" t="n"/>
      <c r="BX111" s="2" t="n"/>
      <c r="BY111" s="2" t="n"/>
      <c r="BZ111" s="2" t="n"/>
      <c r="CA111" s="2" t="n"/>
      <c r="CB111" s="2" t="n"/>
      <c r="CC111" s="2" t="n"/>
    </row>
    <row r="112">
      <c r="A112" s="2" t="n"/>
      <c r="B112" s="2" t="n"/>
      <c r="C112" s="2" t="n"/>
      <c r="D112" s="2" t="n"/>
      <c r="E112" s="2" t="n"/>
      <c r="F112" s="2" t="n"/>
      <c r="G112" s="2" t="n"/>
      <c r="H112" s="2" t="n"/>
      <c r="I112" s="2" t="n"/>
      <c r="J112" s="2" t="n"/>
      <c r="K112" s="3" t="n"/>
      <c r="L112" s="3" t="n"/>
      <c r="M112" s="4" t="n">
        <v>1.52</v>
      </c>
      <c r="N112" s="4">
        <f>IFERROR(VLOOKUP(M112,'CRUCE OPORTUNIDADES'!$C$10:$D$31,2,FALSE),"")</f>
        <v/>
      </c>
      <c r="O112" s="4" t="n">
        <v>2.52000000000001</v>
      </c>
      <c r="P112" s="4">
        <f>IFERROR(VLOOKUP(O112,'CRUCE OPORTUNIDADES'!$C$10:$D$31,2,FALSE),"")</f>
        <v/>
      </c>
      <c r="Q112" s="4" t="n">
        <v>3.52000000000002</v>
      </c>
      <c r="R112" s="4">
        <f>IFERROR(VLOOKUP(Q112,'CRUCE OPORTUNIDADES'!$C$10:$D$31,2,FALSE),"")</f>
        <v/>
      </c>
      <c r="S112" s="4" t="n">
        <v>4.52000000000003</v>
      </c>
      <c r="T112" s="4">
        <f>IFERROR(VLOOKUP(S112,'CRUCE OPORTUNIDADES'!$C$10:$D$31,2,FALSE),"")</f>
        <v/>
      </c>
      <c r="U112" s="4" t="n">
        <v>5.52000000000004</v>
      </c>
      <c r="V112" s="4">
        <f>IFERROR(VLOOKUP(U112,'CRUCE OPORTUNIDADES'!$C$10:$D$31,2,FALSE),"")</f>
        <v/>
      </c>
      <c r="W112" s="4" t="n">
        <v>6.52000000000005</v>
      </c>
      <c r="X112" s="4">
        <f>IFERROR(VLOOKUP(W112,'CRUCE OPORTUNIDADES'!$C$10:$D$31,2,FALSE),"")</f>
        <v/>
      </c>
      <c r="Y112" s="4" t="n">
        <v>7.52000000000006</v>
      </c>
      <c r="Z112" s="4">
        <f>IFERROR(VLOOKUP(Y112,'CRUCE OPORTUNIDADES'!$C$10:$D$31,2,FALSE),"")</f>
        <v/>
      </c>
      <c r="AA112" s="4" t="n">
        <v>8.520000000000071</v>
      </c>
      <c r="AB112" s="4">
        <f>IFERROR(VLOOKUP(AA112,'CRUCE OPORTUNIDADES'!$C$10:$D$31,2,FALSE),"")</f>
        <v/>
      </c>
      <c r="AC112" s="4" t="n">
        <v>9.52000000000008</v>
      </c>
      <c r="AD112" s="4">
        <f>IFERROR(VLOOKUP(AC112,'CRUCE OPORTUNIDADES'!$C$10:$D$31,2,FALSE),"")</f>
        <v/>
      </c>
      <c r="AE112" s="4" t="n">
        <v>10.5200000000001</v>
      </c>
      <c r="AF112" s="4">
        <f>IFERROR(VLOOKUP(AE112,'CRUCE OPORTUNIDADES'!$C$10:$D$31,2,FALSE),"")</f>
        <v/>
      </c>
      <c r="AG112" s="4" t="n">
        <v>11.5200000000001</v>
      </c>
      <c r="AH112" s="4">
        <f>IFERROR(VLOOKUP(AG112,'CRUCE OPORTUNIDADES'!$C$10:$D$31,2,FALSE),"")</f>
        <v/>
      </c>
      <c r="AI112" s="4" t="n">
        <v>12.5200000000001</v>
      </c>
      <c r="AJ112" s="4">
        <f>IFERROR(VLOOKUP(AI112,'CRUCE OPORTUNIDADES'!$C$10:$D$31,2,FALSE),"")</f>
        <v/>
      </c>
      <c r="AK112" s="4" t="n">
        <v>13.5200000000001</v>
      </c>
      <c r="AL112" s="4">
        <f>IFERROR(VLOOKUP(AK112,'CRUCE OPORTUNIDADES'!$C$10:$D$31,2,FALSE),"")</f>
        <v/>
      </c>
      <c r="AM112" s="4" t="n">
        <v>14.5200000000001</v>
      </c>
      <c r="AN112" s="4">
        <f>IFERROR(VLOOKUP(AM112,'CRUCE OPORTUNIDADES'!$C$10:$D$31,2,FALSE),"")</f>
        <v/>
      </c>
      <c r="AO112" s="4" t="n">
        <v>15.5200000000001</v>
      </c>
      <c r="AP112" s="4">
        <f>IFERROR(VLOOKUP(AO112,'CRUCE OPORTUNIDADES'!$C$10:$D$31,2,FALSE),"")</f>
        <v/>
      </c>
      <c r="AQ112" s="4" t="n">
        <v>16.5200000000001</v>
      </c>
      <c r="AR112" s="4">
        <f>IFERROR(VLOOKUP(AQ112,'CRUCE OPORTUNIDADES'!$C$10:$D$31,2,FALSE),"")</f>
        <v/>
      </c>
      <c r="AS112" s="4" t="n">
        <v>17.5200000000002</v>
      </c>
      <c r="AT112" s="4">
        <f>IFERROR(VLOOKUP(AS112,'CRUCE OPORTUNIDADES'!$C$10:$D$31,2,FALSE),"")</f>
        <v/>
      </c>
      <c r="AU112" s="4" t="n">
        <v>18.5200000000002</v>
      </c>
      <c r="AV112" s="4">
        <f>IFERROR(VLOOKUP(AU112,'CRUCE OPORTUNIDADES'!$C$10:$D$31,2,FALSE),"")</f>
        <v/>
      </c>
      <c r="AW112" s="4" t="n">
        <v>19.5200000000002</v>
      </c>
      <c r="AX112" s="4">
        <f>IFERROR(VLOOKUP(AW112,'CRUCE OPORTUNIDADES'!$C$10:$D$31,2,FALSE),"")</f>
        <v/>
      </c>
      <c r="AY112" s="4" t="n">
        <v>20.5200000000002</v>
      </c>
      <c r="AZ112" s="4">
        <f>IFERROR(VLOOKUP(AY112,'CRUCE OPORTUNIDADES'!$C$10:$D$31,2,FALSE),"")</f>
        <v/>
      </c>
      <c r="BA112" s="4" t="n">
        <v>21.5200000000002</v>
      </c>
      <c r="BB112" s="4">
        <f>IFERROR(VLOOKUP(BA112,'CRUCE OPORTUNIDADES'!$C$10:$D$31,2,FALSE),"")</f>
        <v/>
      </c>
      <c r="BC112" s="4" t="n">
        <v>22.5200000000002</v>
      </c>
      <c r="BD112" s="4">
        <f>IFERROR(VLOOKUP(BC112,'CRUCE OPORTUNIDADES'!$C$10:$D$31,2,FALSE),"")</f>
        <v/>
      </c>
      <c r="BE112" s="4" t="n">
        <v>23.5200000000002</v>
      </c>
      <c r="BF112" s="4">
        <f>IFERROR(VLOOKUP(BE112,'CRUCE OPORTUNIDADES'!$C$10:$D$31,2,FALSE),"")</f>
        <v/>
      </c>
      <c r="BG112" s="4" t="n">
        <v>24.5200000000002</v>
      </c>
      <c r="BH112" s="4">
        <f>IFERROR(VLOOKUP(BG112,'CRUCE OPORTUNIDADES'!$C$10:$D$31,2,FALSE),"")</f>
        <v/>
      </c>
      <c r="BI112" s="4" t="n">
        <v>25.5200000000002</v>
      </c>
      <c r="BJ112" s="4">
        <f>IFERROR(VLOOKUP(BI112,'CRUCE OPORTUNIDADES'!$C$10:$D$31,2,FALSE),"")</f>
        <v/>
      </c>
      <c r="BK112" s="3" t="n"/>
      <c r="BL112" s="3" t="n"/>
      <c r="BM112" s="3" t="n"/>
      <c r="BN112" s="3" t="n"/>
      <c r="BO112" s="3" t="n"/>
      <c r="BP112" s="3" t="n"/>
      <c r="BQ112" s="2" t="n"/>
      <c r="BR112" s="2" t="n"/>
      <c r="BS112" s="2" t="n"/>
      <c r="BT112" s="2" t="n"/>
      <c r="BU112" s="2" t="n"/>
      <c r="BV112" s="2" t="n"/>
      <c r="BW112" s="2" t="n"/>
      <c r="BX112" s="2" t="n"/>
      <c r="BY112" s="2" t="n"/>
      <c r="BZ112" s="2" t="n"/>
      <c r="CA112" s="2" t="n"/>
      <c r="CB112" s="2" t="n"/>
      <c r="CC112" s="2" t="n"/>
    </row>
    <row r="113">
      <c r="A113" s="2" t="n"/>
      <c r="B113" s="2" t="n"/>
      <c r="C113" s="2" t="n"/>
      <c r="D113" s="2" t="n"/>
      <c r="E113" s="2" t="n"/>
      <c r="F113" s="2" t="n"/>
      <c r="G113" s="2" t="n"/>
      <c r="H113" s="2" t="n"/>
      <c r="I113" s="2" t="n"/>
      <c r="J113" s="2" t="n"/>
      <c r="K113" s="3" t="n"/>
      <c r="L113" s="3" t="n"/>
      <c r="M113" s="4" t="n"/>
      <c r="N113" s="4">
        <f>IF(N114&lt;&gt;""," -O","")</f>
        <v/>
      </c>
      <c r="O113" s="4" t="n"/>
      <c r="P113" s="4">
        <f>IF(P114&lt;&gt;""," -O","")</f>
        <v/>
      </c>
      <c r="Q113" s="4" t="n"/>
      <c r="R113" s="4">
        <f>IF(R114&lt;&gt;""," -O","")</f>
        <v/>
      </c>
      <c r="S113" s="4" t="n"/>
      <c r="T113" s="4">
        <f>IF(T114&lt;&gt;""," -O","")</f>
        <v/>
      </c>
      <c r="U113" s="4" t="n"/>
      <c r="V113" s="4">
        <f>IF(V114&lt;&gt;""," -O","")</f>
        <v/>
      </c>
      <c r="W113" s="4" t="n"/>
      <c r="X113" s="4">
        <f>IF(X114&lt;&gt;""," -O","")</f>
        <v/>
      </c>
      <c r="Y113" s="4" t="n"/>
      <c r="Z113" s="4">
        <f>IF(Z114&lt;&gt;""," -O","")</f>
        <v/>
      </c>
      <c r="AA113" s="4" t="n"/>
      <c r="AB113" s="4">
        <f>IF(AB114&lt;&gt;""," -O","")</f>
        <v/>
      </c>
      <c r="AC113" s="4" t="n"/>
      <c r="AD113" s="4">
        <f>IF(AD114&lt;&gt;""," -O","")</f>
        <v/>
      </c>
      <c r="AE113" s="4" t="n"/>
      <c r="AF113" s="4">
        <f>IF(AF114&lt;&gt;""," -O","")</f>
        <v/>
      </c>
      <c r="AG113" s="4" t="n"/>
      <c r="AH113" s="4">
        <f>IF(AH114&lt;&gt;""," -O","")</f>
        <v/>
      </c>
      <c r="AI113" s="4" t="n"/>
      <c r="AJ113" s="4">
        <f>IF(AJ114&lt;&gt;""," -O","")</f>
        <v/>
      </c>
      <c r="AK113" s="4" t="n"/>
      <c r="AL113" s="4">
        <f>IF(AL114&lt;&gt;""," -O","")</f>
        <v/>
      </c>
      <c r="AM113" s="4" t="n"/>
      <c r="AN113" s="4">
        <f>IF(AN114&lt;&gt;""," -O","")</f>
        <v/>
      </c>
      <c r="AO113" s="4" t="n"/>
      <c r="AP113" s="4">
        <f>IF(AP114&lt;&gt;""," -O","")</f>
        <v/>
      </c>
      <c r="AQ113" s="4" t="n"/>
      <c r="AR113" s="4">
        <f>IF(AR114&lt;&gt;""," -O","")</f>
        <v/>
      </c>
      <c r="AS113" s="4" t="n"/>
      <c r="AT113" s="4">
        <f>IF(AT114&lt;&gt;""," -O","")</f>
        <v/>
      </c>
      <c r="AU113" s="4" t="n"/>
      <c r="AV113" s="4">
        <f>IF(AV114&lt;&gt;""," -O","")</f>
        <v/>
      </c>
      <c r="AW113" s="4" t="n"/>
      <c r="AX113" s="4">
        <f>IF(AX114&lt;&gt;""," -O","")</f>
        <v/>
      </c>
      <c r="AY113" s="4" t="n"/>
      <c r="AZ113" s="4">
        <f>IF(AZ114&lt;&gt;""," -O","")</f>
        <v/>
      </c>
      <c r="BA113" s="4" t="n"/>
      <c r="BB113" s="4">
        <f>IF(BB114&lt;&gt;""," -O","")</f>
        <v/>
      </c>
      <c r="BC113" s="4" t="n"/>
      <c r="BD113" s="4">
        <f>IF(BD114&lt;&gt;""," -O","")</f>
        <v/>
      </c>
      <c r="BE113" s="4" t="n"/>
      <c r="BF113" s="4">
        <f>IF(BF114&lt;&gt;""," -O","")</f>
        <v/>
      </c>
      <c r="BG113" s="4" t="n"/>
      <c r="BH113" s="4">
        <f>IF(BH114&lt;&gt;""," -O","")</f>
        <v/>
      </c>
      <c r="BI113" s="4" t="n"/>
      <c r="BJ113" s="4">
        <f>IF(BJ114&lt;&gt;""," -O","")</f>
        <v/>
      </c>
      <c r="BK113" s="3" t="n"/>
      <c r="BL113" s="3" t="n"/>
      <c r="BM113" s="3" t="n"/>
      <c r="BN113" s="3" t="n"/>
      <c r="BO113" s="3" t="n"/>
      <c r="BP113" s="3" t="n"/>
      <c r="BQ113" s="2" t="n"/>
      <c r="BR113" s="2" t="n"/>
      <c r="BS113" s="2" t="n"/>
      <c r="BT113" s="2" t="n"/>
      <c r="BU113" s="2" t="n"/>
      <c r="BV113" s="2" t="n"/>
      <c r="BW113" s="2" t="n"/>
      <c r="BX113" s="2" t="n"/>
      <c r="BY113" s="2" t="n"/>
      <c r="BZ113" s="2" t="n"/>
      <c r="CA113" s="2" t="n"/>
      <c r="CB113" s="2" t="n"/>
      <c r="CC113" s="2" t="n"/>
    </row>
    <row r="114">
      <c r="A114" s="2" t="n"/>
      <c r="B114" s="2" t="n"/>
      <c r="C114" s="2" t="n"/>
      <c r="D114" s="2" t="n"/>
      <c r="E114" s="2" t="n"/>
      <c r="F114" s="2" t="n"/>
      <c r="G114" s="2" t="n"/>
      <c r="H114" s="2" t="n"/>
      <c r="I114" s="2" t="n"/>
      <c r="J114" s="2" t="n"/>
      <c r="K114" s="3" t="n"/>
      <c r="L114" s="3" t="n"/>
      <c r="M114" s="4" t="n">
        <v>1.53</v>
      </c>
      <c r="N114" s="4">
        <f>IFERROR(VLOOKUP(M114,'CRUCE OPORTUNIDADES'!$C$10:$D$31,2,FALSE),"")</f>
        <v/>
      </c>
      <c r="O114" s="4" t="n">
        <v>2.53000000000001</v>
      </c>
      <c r="P114" s="4">
        <f>IFERROR(VLOOKUP(O114,'CRUCE OPORTUNIDADES'!$C$10:$D$31,2,FALSE),"")</f>
        <v/>
      </c>
      <c r="Q114" s="4" t="n">
        <v>3.53000000000002</v>
      </c>
      <c r="R114" s="4">
        <f>IFERROR(VLOOKUP(Q114,'CRUCE OPORTUNIDADES'!$C$10:$D$31,2,FALSE),"")</f>
        <v/>
      </c>
      <c r="S114" s="4" t="n">
        <v>4.53000000000003</v>
      </c>
      <c r="T114" s="4">
        <f>IFERROR(VLOOKUP(S114,'CRUCE OPORTUNIDADES'!$C$10:$D$31,2,FALSE),"")</f>
        <v/>
      </c>
      <c r="U114" s="4" t="n">
        <v>5.53000000000004</v>
      </c>
      <c r="V114" s="4">
        <f>IFERROR(VLOOKUP(U114,'CRUCE OPORTUNIDADES'!$C$10:$D$31,2,FALSE),"")</f>
        <v/>
      </c>
      <c r="W114" s="4" t="n">
        <v>6.53000000000005</v>
      </c>
      <c r="X114" s="4">
        <f>IFERROR(VLOOKUP(W114,'CRUCE OPORTUNIDADES'!$C$10:$D$31,2,FALSE),"")</f>
        <v/>
      </c>
      <c r="Y114" s="4" t="n">
        <v>7.53000000000006</v>
      </c>
      <c r="Z114" s="4">
        <f>IFERROR(VLOOKUP(Y114,'CRUCE OPORTUNIDADES'!$C$10:$D$31,2,FALSE),"")</f>
        <v/>
      </c>
      <c r="AA114" s="4" t="n">
        <v>8.53000000000007</v>
      </c>
      <c r="AB114" s="4">
        <f>IFERROR(VLOOKUP(AA114,'CRUCE OPORTUNIDADES'!$C$10:$D$31,2,FALSE),"")</f>
        <v/>
      </c>
      <c r="AC114" s="4" t="n">
        <v>9.530000000000079</v>
      </c>
      <c r="AD114" s="4">
        <f>IFERROR(VLOOKUP(AC114,'CRUCE OPORTUNIDADES'!$C$10:$D$31,2,FALSE),"")</f>
        <v/>
      </c>
      <c r="AE114" s="4" t="n">
        <v>10.5300000000001</v>
      </c>
      <c r="AF114" s="4">
        <f>IFERROR(VLOOKUP(AE114,'CRUCE OPORTUNIDADES'!$C$10:$D$31,2,FALSE),"")</f>
        <v/>
      </c>
      <c r="AG114" s="4" t="n">
        <v>11.5300000000001</v>
      </c>
      <c r="AH114" s="4">
        <f>IFERROR(VLOOKUP(AG114,'CRUCE OPORTUNIDADES'!$C$10:$D$31,2,FALSE),"")</f>
        <v/>
      </c>
      <c r="AI114" s="4" t="n">
        <v>12.5300000000001</v>
      </c>
      <c r="AJ114" s="4">
        <f>IFERROR(VLOOKUP(AI114,'CRUCE OPORTUNIDADES'!$C$10:$D$31,2,FALSE),"")</f>
        <v/>
      </c>
      <c r="AK114" s="4" t="n">
        <v>13.5300000000001</v>
      </c>
      <c r="AL114" s="4">
        <f>IFERROR(VLOOKUP(AK114,'CRUCE OPORTUNIDADES'!$C$10:$D$31,2,FALSE),"")</f>
        <v/>
      </c>
      <c r="AM114" s="4" t="n">
        <v>14.5300000000001</v>
      </c>
      <c r="AN114" s="4">
        <f>IFERROR(VLOOKUP(AM114,'CRUCE OPORTUNIDADES'!$C$10:$D$31,2,FALSE),"")</f>
        <v/>
      </c>
      <c r="AO114" s="4" t="n">
        <v>15.5300000000001</v>
      </c>
      <c r="AP114" s="4">
        <f>IFERROR(VLOOKUP(AO114,'CRUCE OPORTUNIDADES'!$C$10:$D$31,2,FALSE),"")</f>
        <v/>
      </c>
      <c r="AQ114" s="4" t="n">
        <v>16.5300000000001</v>
      </c>
      <c r="AR114" s="4">
        <f>IFERROR(VLOOKUP(AQ114,'CRUCE OPORTUNIDADES'!$C$10:$D$31,2,FALSE),"")</f>
        <v/>
      </c>
      <c r="AS114" s="4" t="n">
        <v>17.5300000000002</v>
      </c>
      <c r="AT114" s="4">
        <f>IFERROR(VLOOKUP(AS114,'CRUCE OPORTUNIDADES'!$C$10:$D$31,2,FALSE),"")</f>
        <v/>
      </c>
      <c r="AU114" s="4" t="n">
        <v>18.5300000000002</v>
      </c>
      <c r="AV114" s="4">
        <f>IFERROR(VLOOKUP(AU114,'CRUCE OPORTUNIDADES'!$C$10:$D$31,2,FALSE),"")</f>
        <v/>
      </c>
      <c r="AW114" s="4" t="n">
        <v>19.5300000000002</v>
      </c>
      <c r="AX114" s="4">
        <f>IFERROR(VLOOKUP(AW114,'CRUCE OPORTUNIDADES'!$C$10:$D$31,2,FALSE),"")</f>
        <v/>
      </c>
      <c r="AY114" s="4" t="n">
        <v>20.5300000000002</v>
      </c>
      <c r="AZ114" s="4">
        <f>IFERROR(VLOOKUP(AY114,'CRUCE OPORTUNIDADES'!$C$10:$D$31,2,FALSE),"")</f>
        <v/>
      </c>
      <c r="BA114" s="4" t="n">
        <v>21.5300000000002</v>
      </c>
      <c r="BB114" s="4">
        <f>IFERROR(VLOOKUP(BA114,'CRUCE OPORTUNIDADES'!$C$10:$D$31,2,FALSE),"")</f>
        <v/>
      </c>
      <c r="BC114" s="4" t="n">
        <v>22.5300000000002</v>
      </c>
      <c r="BD114" s="4">
        <f>IFERROR(VLOOKUP(BC114,'CRUCE OPORTUNIDADES'!$C$10:$D$31,2,FALSE),"")</f>
        <v/>
      </c>
      <c r="BE114" s="4" t="n">
        <v>23.5300000000002</v>
      </c>
      <c r="BF114" s="4">
        <f>IFERROR(VLOOKUP(BE114,'CRUCE OPORTUNIDADES'!$C$10:$D$31,2,FALSE),"")</f>
        <v/>
      </c>
      <c r="BG114" s="4" t="n">
        <v>24.5300000000002</v>
      </c>
      <c r="BH114" s="4">
        <f>IFERROR(VLOOKUP(BG114,'CRUCE OPORTUNIDADES'!$C$10:$D$31,2,FALSE),"")</f>
        <v/>
      </c>
      <c r="BI114" s="4" t="n">
        <v>25.5300000000002</v>
      </c>
      <c r="BJ114" s="4">
        <f>IFERROR(VLOOKUP(BI114,'CRUCE OPORTUNIDADES'!$C$10:$D$31,2,FALSE),"")</f>
        <v/>
      </c>
      <c r="BK114" s="3" t="n"/>
      <c r="BL114" s="3" t="n"/>
      <c r="BM114" s="3" t="n"/>
      <c r="BN114" s="3" t="n"/>
      <c r="BO114" s="3" t="n"/>
      <c r="BP114" s="3" t="n"/>
      <c r="BQ114" s="2" t="n"/>
      <c r="BR114" s="2" t="n"/>
      <c r="BS114" s="2" t="n"/>
      <c r="BT114" s="2" t="n"/>
      <c r="BU114" s="2" t="n"/>
      <c r="BV114" s="2" t="n"/>
      <c r="BW114" s="2" t="n"/>
      <c r="BX114" s="2" t="n"/>
      <c r="BY114" s="2" t="n"/>
      <c r="BZ114" s="2" t="n"/>
      <c r="CA114" s="2" t="n"/>
      <c r="CB114" s="2" t="n"/>
      <c r="CC114" s="2" t="n"/>
    </row>
    <row r="115">
      <c r="A115" s="2" t="n"/>
      <c r="B115" s="2" t="n"/>
      <c r="C115" s="2" t="n"/>
      <c r="D115" s="2" t="n"/>
      <c r="E115" s="2" t="n"/>
      <c r="F115" s="2" t="n"/>
      <c r="G115" s="2" t="n"/>
      <c r="H115" s="2" t="n"/>
      <c r="I115" s="2" t="n"/>
      <c r="J115" s="2" t="n"/>
      <c r="K115" s="3" t="n"/>
      <c r="L115" s="3" t="n"/>
      <c r="M115" s="4" t="n"/>
      <c r="N115" s="4">
        <f>IF(N116&lt;&gt;""," -O","")</f>
        <v/>
      </c>
      <c r="O115" s="4" t="n"/>
      <c r="P115" s="4">
        <f>IF(P116&lt;&gt;""," -O","")</f>
        <v/>
      </c>
      <c r="Q115" s="4" t="n"/>
      <c r="R115" s="4">
        <f>IF(R116&lt;&gt;""," -O","")</f>
        <v/>
      </c>
      <c r="S115" s="4" t="n"/>
      <c r="T115" s="4">
        <f>IF(T116&lt;&gt;""," -O","")</f>
        <v/>
      </c>
      <c r="U115" s="4" t="n"/>
      <c r="V115" s="4">
        <f>IF(V116&lt;&gt;""," -O","")</f>
        <v/>
      </c>
      <c r="W115" s="4" t="n"/>
      <c r="X115" s="4">
        <f>IF(X116&lt;&gt;""," -O","")</f>
        <v/>
      </c>
      <c r="Y115" s="4" t="n"/>
      <c r="Z115" s="4">
        <f>IF(Z116&lt;&gt;""," -O","")</f>
        <v/>
      </c>
      <c r="AA115" s="4" t="n"/>
      <c r="AB115" s="4">
        <f>IF(AB116&lt;&gt;""," -O","")</f>
        <v/>
      </c>
      <c r="AC115" s="4" t="n"/>
      <c r="AD115" s="4">
        <f>IF(AD116&lt;&gt;""," -O","")</f>
        <v/>
      </c>
      <c r="AE115" s="4" t="n"/>
      <c r="AF115" s="4">
        <f>IF(AF116&lt;&gt;""," -O","")</f>
        <v/>
      </c>
      <c r="AG115" s="4" t="n"/>
      <c r="AH115" s="4">
        <f>IF(AH116&lt;&gt;""," -O","")</f>
        <v/>
      </c>
      <c r="AI115" s="4" t="n"/>
      <c r="AJ115" s="4">
        <f>IF(AJ116&lt;&gt;""," -O","")</f>
        <v/>
      </c>
      <c r="AK115" s="4" t="n"/>
      <c r="AL115" s="4">
        <f>IF(AL116&lt;&gt;""," -O","")</f>
        <v/>
      </c>
      <c r="AM115" s="4" t="n"/>
      <c r="AN115" s="4">
        <f>IF(AN116&lt;&gt;""," -O","")</f>
        <v/>
      </c>
      <c r="AO115" s="4" t="n"/>
      <c r="AP115" s="4">
        <f>IF(AP116&lt;&gt;""," -O","")</f>
        <v/>
      </c>
      <c r="AQ115" s="4" t="n"/>
      <c r="AR115" s="4">
        <f>IF(AR116&lt;&gt;""," -O","")</f>
        <v/>
      </c>
      <c r="AS115" s="4" t="n"/>
      <c r="AT115" s="4">
        <f>IF(AT116&lt;&gt;""," -O","")</f>
        <v/>
      </c>
      <c r="AU115" s="4" t="n"/>
      <c r="AV115" s="4">
        <f>IF(AV116&lt;&gt;""," -O","")</f>
        <v/>
      </c>
      <c r="AW115" s="4" t="n"/>
      <c r="AX115" s="4">
        <f>IF(AX116&lt;&gt;""," -O","")</f>
        <v/>
      </c>
      <c r="AY115" s="4" t="n"/>
      <c r="AZ115" s="4">
        <f>IF(AZ116&lt;&gt;""," -O","")</f>
        <v/>
      </c>
      <c r="BA115" s="4" t="n"/>
      <c r="BB115" s="4">
        <f>IF(BB116&lt;&gt;""," -O","")</f>
        <v/>
      </c>
      <c r="BC115" s="4" t="n"/>
      <c r="BD115" s="4">
        <f>IF(BD116&lt;&gt;""," -O","")</f>
        <v/>
      </c>
      <c r="BE115" s="4" t="n"/>
      <c r="BF115" s="4">
        <f>IF(BF116&lt;&gt;""," -O","")</f>
        <v/>
      </c>
      <c r="BG115" s="4" t="n"/>
      <c r="BH115" s="4">
        <f>IF(BH116&lt;&gt;""," -O","")</f>
        <v/>
      </c>
      <c r="BI115" s="4" t="n"/>
      <c r="BJ115" s="4">
        <f>IF(BJ116&lt;&gt;""," -O","")</f>
        <v/>
      </c>
      <c r="BK115" s="3" t="n"/>
      <c r="BL115" s="3" t="n"/>
      <c r="BM115" s="3" t="n"/>
      <c r="BN115" s="3" t="n"/>
      <c r="BO115" s="3" t="n"/>
      <c r="BP115" s="3" t="n"/>
      <c r="BQ115" s="2" t="n"/>
      <c r="BR115" s="2" t="n"/>
      <c r="BS115" s="2" t="n"/>
      <c r="BT115" s="2" t="n"/>
      <c r="BU115" s="2" t="n"/>
      <c r="BV115" s="2" t="n"/>
      <c r="BW115" s="2" t="n"/>
      <c r="BX115" s="2" t="n"/>
      <c r="BY115" s="2" t="n"/>
      <c r="BZ115" s="2" t="n"/>
      <c r="CA115" s="2" t="n"/>
      <c r="CB115" s="2" t="n"/>
      <c r="CC115" s="2" t="n"/>
    </row>
    <row r="116">
      <c r="A116" s="2" t="n"/>
      <c r="B116" s="2" t="n"/>
      <c r="C116" s="2" t="n"/>
      <c r="D116" s="2" t="n"/>
      <c r="E116" s="2" t="n"/>
      <c r="F116" s="2" t="n"/>
      <c r="G116" s="2" t="n"/>
      <c r="H116" s="2" t="n"/>
      <c r="I116" s="2" t="n"/>
      <c r="J116" s="2" t="n"/>
      <c r="K116" s="3" t="n"/>
      <c r="L116" s="3" t="n"/>
      <c r="M116" s="4" t="n">
        <v>1.54</v>
      </c>
      <c r="N116" s="4">
        <f>IFERROR(VLOOKUP(M116,'CRUCE OPORTUNIDADES'!$C$10:$D$31,2,FALSE),"")</f>
        <v/>
      </c>
      <c r="O116" s="4" t="n">
        <v>2.54000000000001</v>
      </c>
      <c r="P116" s="4">
        <f>IFERROR(VLOOKUP(O116,'CRUCE OPORTUNIDADES'!$C$10:$D$31,2,FALSE),"")</f>
        <v/>
      </c>
      <c r="Q116" s="4" t="n">
        <v>3.54000000000002</v>
      </c>
      <c r="R116" s="4">
        <f>IFERROR(VLOOKUP(Q116,'CRUCE OPORTUNIDADES'!$C$10:$D$31,2,FALSE),"")</f>
        <v/>
      </c>
      <c r="S116" s="4" t="n">
        <v>4.54000000000003</v>
      </c>
      <c r="T116" s="4">
        <f>IFERROR(VLOOKUP(S116,'CRUCE OPORTUNIDADES'!$C$10:$D$31,2,FALSE),"")</f>
        <v/>
      </c>
      <c r="U116" s="4" t="n">
        <v>5.54000000000004</v>
      </c>
      <c r="V116" s="4">
        <f>IFERROR(VLOOKUP(U116,'CRUCE OPORTUNIDADES'!$C$10:$D$31,2,FALSE),"")</f>
        <v/>
      </c>
      <c r="W116" s="4" t="n">
        <v>6.54000000000005</v>
      </c>
      <c r="X116" s="4">
        <f>IFERROR(VLOOKUP(W116,'CRUCE OPORTUNIDADES'!$C$10:$D$31,2,FALSE),"")</f>
        <v/>
      </c>
      <c r="Y116" s="4" t="n">
        <v>7.54000000000006</v>
      </c>
      <c r="Z116" s="4">
        <f>IFERROR(VLOOKUP(Y116,'CRUCE OPORTUNIDADES'!$C$10:$D$31,2,FALSE),"")</f>
        <v/>
      </c>
      <c r="AA116" s="4" t="n">
        <v>8.54000000000007</v>
      </c>
      <c r="AB116" s="4">
        <f>IFERROR(VLOOKUP(AA116,'CRUCE OPORTUNIDADES'!$C$10:$D$31,2,FALSE),"")</f>
        <v/>
      </c>
      <c r="AC116" s="4" t="n">
        <v>9.540000000000081</v>
      </c>
      <c r="AD116" s="4">
        <f>IFERROR(VLOOKUP(AC116,'CRUCE OPORTUNIDADES'!$C$10:$D$31,2,FALSE),"")</f>
        <v/>
      </c>
      <c r="AE116" s="4" t="n">
        <v>10.5400000000001</v>
      </c>
      <c r="AF116" s="4">
        <f>IFERROR(VLOOKUP(AE116,'CRUCE OPORTUNIDADES'!$C$10:$D$31,2,FALSE),"")</f>
        <v/>
      </c>
      <c r="AG116" s="4" t="n">
        <v>11.5400000000001</v>
      </c>
      <c r="AH116" s="4">
        <f>IFERROR(VLOOKUP(AG116,'CRUCE OPORTUNIDADES'!$C$10:$D$31,2,FALSE),"")</f>
        <v/>
      </c>
      <c r="AI116" s="4" t="n">
        <v>12.5400000000001</v>
      </c>
      <c r="AJ116" s="4">
        <f>IFERROR(VLOOKUP(AI116,'CRUCE OPORTUNIDADES'!$C$10:$D$31,2,FALSE),"")</f>
        <v/>
      </c>
      <c r="AK116" s="4" t="n">
        <v>13.5400000000001</v>
      </c>
      <c r="AL116" s="4">
        <f>IFERROR(VLOOKUP(AK116,'CRUCE OPORTUNIDADES'!$C$10:$D$31,2,FALSE),"")</f>
        <v/>
      </c>
      <c r="AM116" s="4" t="n">
        <v>14.5400000000001</v>
      </c>
      <c r="AN116" s="4">
        <f>IFERROR(VLOOKUP(AM116,'CRUCE OPORTUNIDADES'!$C$10:$D$31,2,FALSE),"")</f>
        <v/>
      </c>
      <c r="AO116" s="4" t="n">
        <v>15.5400000000001</v>
      </c>
      <c r="AP116" s="4">
        <f>IFERROR(VLOOKUP(AO116,'CRUCE OPORTUNIDADES'!$C$10:$D$31,2,FALSE),"")</f>
        <v/>
      </c>
      <c r="AQ116" s="4" t="n">
        <v>16.5400000000001</v>
      </c>
      <c r="AR116" s="4">
        <f>IFERROR(VLOOKUP(AQ116,'CRUCE OPORTUNIDADES'!$C$10:$D$31,2,FALSE),"")</f>
        <v/>
      </c>
      <c r="AS116" s="4" t="n">
        <v>17.5400000000002</v>
      </c>
      <c r="AT116" s="4">
        <f>IFERROR(VLOOKUP(AS116,'CRUCE OPORTUNIDADES'!$C$10:$D$31,2,FALSE),"")</f>
        <v/>
      </c>
      <c r="AU116" s="4" t="n">
        <v>18.5400000000002</v>
      </c>
      <c r="AV116" s="4">
        <f>IFERROR(VLOOKUP(AU116,'CRUCE OPORTUNIDADES'!$C$10:$D$31,2,FALSE),"")</f>
        <v/>
      </c>
      <c r="AW116" s="4" t="n">
        <v>19.5400000000002</v>
      </c>
      <c r="AX116" s="4">
        <f>IFERROR(VLOOKUP(AW116,'CRUCE OPORTUNIDADES'!$C$10:$D$31,2,FALSE),"")</f>
        <v/>
      </c>
      <c r="AY116" s="4" t="n">
        <v>20.5400000000002</v>
      </c>
      <c r="AZ116" s="4">
        <f>IFERROR(VLOOKUP(AY116,'CRUCE OPORTUNIDADES'!$C$10:$D$31,2,FALSE),"")</f>
        <v/>
      </c>
      <c r="BA116" s="4" t="n">
        <v>21.5400000000002</v>
      </c>
      <c r="BB116" s="4">
        <f>IFERROR(VLOOKUP(BA116,'CRUCE OPORTUNIDADES'!$C$10:$D$31,2,FALSE),"")</f>
        <v/>
      </c>
      <c r="BC116" s="4" t="n">
        <v>22.5400000000002</v>
      </c>
      <c r="BD116" s="4">
        <f>IFERROR(VLOOKUP(BC116,'CRUCE OPORTUNIDADES'!$C$10:$D$31,2,FALSE),"")</f>
        <v/>
      </c>
      <c r="BE116" s="4" t="n">
        <v>23.5400000000002</v>
      </c>
      <c r="BF116" s="4">
        <f>IFERROR(VLOOKUP(BE116,'CRUCE OPORTUNIDADES'!$C$10:$D$31,2,FALSE),"")</f>
        <v/>
      </c>
      <c r="BG116" s="4" t="n">
        <v>24.5400000000002</v>
      </c>
      <c r="BH116" s="4">
        <f>IFERROR(VLOOKUP(BG116,'CRUCE OPORTUNIDADES'!$C$10:$D$31,2,FALSE),"")</f>
        <v/>
      </c>
      <c r="BI116" s="4" t="n">
        <v>25.5400000000002</v>
      </c>
      <c r="BJ116" s="4">
        <f>IFERROR(VLOOKUP(BI116,'CRUCE OPORTUNIDADES'!$C$10:$D$31,2,FALSE),"")</f>
        <v/>
      </c>
      <c r="BK116" s="3" t="n"/>
      <c r="BL116" s="3" t="n"/>
      <c r="BM116" s="3" t="n"/>
      <c r="BN116" s="3" t="n"/>
      <c r="BO116" s="3" t="n"/>
      <c r="BP116" s="3" t="n"/>
      <c r="BQ116" s="2" t="n"/>
      <c r="BR116" s="2" t="n"/>
      <c r="BS116" s="2" t="n"/>
      <c r="BT116" s="2" t="n"/>
      <c r="BU116" s="2" t="n"/>
      <c r="BV116" s="2" t="n"/>
      <c r="BW116" s="2" t="n"/>
      <c r="BX116" s="2" t="n"/>
      <c r="BY116" s="2" t="n"/>
      <c r="BZ116" s="2" t="n"/>
      <c r="CA116" s="2" t="n"/>
      <c r="CB116" s="2" t="n"/>
      <c r="CC116" s="2" t="n"/>
    </row>
    <row r="117">
      <c r="A117" s="2" t="n"/>
      <c r="B117" s="2" t="n"/>
      <c r="C117" s="2" t="n"/>
      <c r="D117" s="2" t="n"/>
      <c r="E117" s="2" t="n"/>
      <c r="F117" s="2" t="n"/>
      <c r="G117" s="2" t="n"/>
      <c r="H117" s="2" t="n"/>
      <c r="I117" s="2" t="n"/>
      <c r="J117" s="2" t="n"/>
      <c r="K117" s="3" t="n"/>
      <c r="L117" s="3" t="n"/>
      <c r="M117" s="4" t="n"/>
      <c r="N117" s="4">
        <f>IF(N118&lt;&gt;""," -O","")</f>
        <v/>
      </c>
      <c r="O117" s="4" t="n"/>
      <c r="P117" s="4">
        <f>IF(P118&lt;&gt;""," -O","")</f>
        <v/>
      </c>
      <c r="Q117" s="4" t="n"/>
      <c r="R117" s="4">
        <f>IF(R118&lt;&gt;""," -O","")</f>
        <v/>
      </c>
      <c r="S117" s="4" t="n"/>
      <c r="T117" s="4">
        <f>IF(T118&lt;&gt;""," -O","")</f>
        <v/>
      </c>
      <c r="U117" s="4" t="n"/>
      <c r="V117" s="4">
        <f>IF(V118&lt;&gt;""," -O","")</f>
        <v/>
      </c>
      <c r="W117" s="4" t="n"/>
      <c r="X117" s="4">
        <f>IF(X118&lt;&gt;""," -O","")</f>
        <v/>
      </c>
      <c r="Y117" s="4" t="n"/>
      <c r="Z117" s="4">
        <f>IF(Z118&lt;&gt;""," -O","")</f>
        <v/>
      </c>
      <c r="AA117" s="4" t="n"/>
      <c r="AB117" s="4">
        <f>IF(AB118&lt;&gt;""," -O","")</f>
        <v/>
      </c>
      <c r="AC117" s="4" t="n"/>
      <c r="AD117" s="4">
        <f>IF(AD118&lt;&gt;""," -O","")</f>
        <v/>
      </c>
      <c r="AE117" s="4" t="n"/>
      <c r="AF117" s="4">
        <f>IF(AF118&lt;&gt;""," -O","")</f>
        <v/>
      </c>
      <c r="AG117" s="4" t="n"/>
      <c r="AH117" s="4">
        <f>IF(AH118&lt;&gt;""," -O","")</f>
        <v/>
      </c>
      <c r="AI117" s="4" t="n"/>
      <c r="AJ117" s="4">
        <f>IF(AJ118&lt;&gt;""," -O","")</f>
        <v/>
      </c>
      <c r="AK117" s="4" t="n"/>
      <c r="AL117" s="4">
        <f>IF(AL118&lt;&gt;""," -O","")</f>
        <v/>
      </c>
      <c r="AM117" s="4" t="n"/>
      <c r="AN117" s="4">
        <f>IF(AN118&lt;&gt;""," -O","")</f>
        <v/>
      </c>
      <c r="AO117" s="4" t="n"/>
      <c r="AP117" s="4">
        <f>IF(AP118&lt;&gt;""," -O","")</f>
        <v/>
      </c>
      <c r="AQ117" s="4" t="n"/>
      <c r="AR117" s="4">
        <f>IF(AR118&lt;&gt;""," -O","")</f>
        <v/>
      </c>
      <c r="AS117" s="4" t="n"/>
      <c r="AT117" s="4">
        <f>IF(AT118&lt;&gt;""," -O","")</f>
        <v/>
      </c>
      <c r="AU117" s="4" t="n"/>
      <c r="AV117" s="4">
        <f>IF(AV118&lt;&gt;""," -O","")</f>
        <v/>
      </c>
      <c r="AW117" s="4" t="n"/>
      <c r="AX117" s="4">
        <f>IF(AX118&lt;&gt;""," -O","")</f>
        <v/>
      </c>
      <c r="AY117" s="4" t="n"/>
      <c r="AZ117" s="4">
        <f>IF(AZ118&lt;&gt;""," -O","")</f>
        <v/>
      </c>
      <c r="BA117" s="4" t="n"/>
      <c r="BB117" s="4">
        <f>IF(BB118&lt;&gt;""," -O","")</f>
        <v/>
      </c>
      <c r="BC117" s="4" t="n"/>
      <c r="BD117" s="4">
        <f>IF(BD118&lt;&gt;""," -O","")</f>
        <v/>
      </c>
      <c r="BE117" s="4" t="n"/>
      <c r="BF117" s="4">
        <f>IF(BF118&lt;&gt;""," -O","")</f>
        <v/>
      </c>
      <c r="BG117" s="4" t="n"/>
      <c r="BH117" s="4">
        <f>IF(BH118&lt;&gt;""," -O","")</f>
        <v/>
      </c>
      <c r="BI117" s="4" t="n"/>
      <c r="BJ117" s="4">
        <f>IF(BJ118&lt;&gt;""," -O","")</f>
        <v/>
      </c>
      <c r="BK117" s="3" t="n"/>
      <c r="BL117" s="3" t="n"/>
      <c r="BM117" s="3" t="n"/>
      <c r="BN117" s="3" t="n"/>
      <c r="BO117" s="3" t="n"/>
      <c r="BP117" s="3" t="n"/>
      <c r="BQ117" s="2" t="n"/>
      <c r="BR117" s="2" t="n"/>
      <c r="BS117" s="2" t="n"/>
      <c r="BT117" s="2" t="n"/>
      <c r="BU117" s="2" t="n"/>
      <c r="BV117" s="2" t="n"/>
      <c r="BW117" s="2" t="n"/>
      <c r="BX117" s="2" t="n"/>
      <c r="BY117" s="2" t="n"/>
      <c r="BZ117" s="2" t="n"/>
      <c r="CA117" s="2" t="n"/>
      <c r="CB117" s="2" t="n"/>
      <c r="CC117" s="2" t="n"/>
    </row>
    <row r="118">
      <c r="A118" s="2" t="n"/>
      <c r="B118" s="2" t="n"/>
      <c r="C118" s="2" t="n"/>
      <c r="D118" s="2" t="n"/>
      <c r="E118" s="2" t="n"/>
      <c r="F118" s="2" t="n"/>
      <c r="G118" s="2" t="n"/>
      <c r="H118" s="2" t="n"/>
      <c r="I118" s="2" t="n"/>
      <c r="J118" s="2" t="n"/>
      <c r="K118" s="3" t="n"/>
      <c r="L118" s="3" t="n"/>
      <c r="M118" s="4" t="n">
        <v>1.55</v>
      </c>
      <c r="N118" s="4">
        <f>IFERROR(VLOOKUP(M118,'CRUCE OPORTUNIDADES'!$C$10:$D$31,2,FALSE),"")</f>
        <v/>
      </c>
      <c r="O118" s="4" t="n">
        <v>2.55000000000001</v>
      </c>
      <c r="P118" s="4">
        <f>IFERROR(VLOOKUP(O118,'CRUCE OPORTUNIDADES'!$C$10:$D$31,2,FALSE),"")</f>
        <v/>
      </c>
      <c r="Q118" s="4" t="n">
        <v>3.55000000000002</v>
      </c>
      <c r="R118" s="4">
        <f>IFERROR(VLOOKUP(Q118,'CRUCE OPORTUNIDADES'!$C$10:$D$31,2,FALSE),"")</f>
        <v/>
      </c>
      <c r="S118" s="4" t="n">
        <v>4.55000000000003</v>
      </c>
      <c r="T118" s="4">
        <f>IFERROR(VLOOKUP(S118,'CRUCE OPORTUNIDADES'!$C$10:$D$31,2,FALSE),"")</f>
        <v/>
      </c>
      <c r="U118" s="4" t="n">
        <v>5.55000000000004</v>
      </c>
      <c r="V118" s="4">
        <f>IFERROR(VLOOKUP(U118,'CRUCE OPORTUNIDADES'!$C$10:$D$31,2,FALSE),"")</f>
        <v/>
      </c>
      <c r="W118" s="4" t="n">
        <v>6.55000000000005</v>
      </c>
      <c r="X118" s="4">
        <f>IFERROR(VLOOKUP(W118,'CRUCE OPORTUNIDADES'!$C$10:$D$31,2,FALSE),"")</f>
        <v/>
      </c>
      <c r="Y118" s="4" t="n">
        <v>7.55000000000006</v>
      </c>
      <c r="Z118" s="4">
        <f>IFERROR(VLOOKUP(Y118,'CRUCE OPORTUNIDADES'!$C$10:$D$31,2,FALSE),"")</f>
        <v/>
      </c>
      <c r="AA118" s="4" t="n">
        <v>8.55000000000007</v>
      </c>
      <c r="AB118" s="4">
        <f>IFERROR(VLOOKUP(AA118,'CRUCE OPORTUNIDADES'!$C$10:$D$31,2,FALSE),"")</f>
        <v/>
      </c>
      <c r="AC118" s="4" t="n">
        <v>9.550000000000081</v>
      </c>
      <c r="AD118" s="4">
        <f>IFERROR(VLOOKUP(AC118,'CRUCE OPORTUNIDADES'!$C$10:$D$31,2,FALSE),"")</f>
        <v/>
      </c>
      <c r="AE118" s="4" t="n">
        <v>10.5500000000001</v>
      </c>
      <c r="AF118" s="4">
        <f>IFERROR(VLOOKUP(AE118,'CRUCE OPORTUNIDADES'!$C$10:$D$31,2,FALSE),"")</f>
        <v/>
      </c>
      <c r="AG118" s="4" t="n">
        <v>11.5500000000001</v>
      </c>
      <c r="AH118" s="4">
        <f>IFERROR(VLOOKUP(AG118,'CRUCE OPORTUNIDADES'!$C$10:$D$31,2,FALSE),"")</f>
        <v/>
      </c>
      <c r="AI118" s="4" t="n">
        <v>12.5500000000001</v>
      </c>
      <c r="AJ118" s="4">
        <f>IFERROR(VLOOKUP(AI118,'CRUCE OPORTUNIDADES'!$C$10:$D$31,2,FALSE),"")</f>
        <v/>
      </c>
      <c r="AK118" s="4" t="n">
        <v>13.5500000000001</v>
      </c>
      <c r="AL118" s="4">
        <f>IFERROR(VLOOKUP(AK118,'CRUCE OPORTUNIDADES'!$C$10:$D$31,2,FALSE),"")</f>
        <v/>
      </c>
      <c r="AM118" s="4" t="n">
        <v>14.5500000000001</v>
      </c>
      <c r="AN118" s="4">
        <f>IFERROR(VLOOKUP(AM118,'CRUCE OPORTUNIDADES'!$C$10:$D$31,2,FALSE),"")</f>
        <v/>
      </c>
      <c r="AO118" s="4" t="n">
        <v>15.5500000000001</v>
      </c>
      <c r="AP118" s="4">
        <f>IFERROR(VLOOKUP(AO118,'CRUCE OPORTUNIDADES'!$C$10:$D$31,2,FALSE),"")</f>
        <v/>
      </c>
      <c r="AQ118" s="4" t="n">
        <v>16.5500000000001</v>
      </c>
      <c r="AR118" s="4">
        <f>IFERROR(VLOOKUP(AQ118,'CRUCE OPORTUNIDADES'!$C$10:$D$31,2,FALSE),"")</f>
        <v/>
      </c>
      <c r="AS118" s="4" t="n">
        <v>17.5500000000002</v>
      </c>
      <c r="AT118" s="4">
        <f>IFERROR(VLOOKUP(AS118,'CRUCE OPORTUNIDADES'!$C$10:$D$31,2,FALSE),"")</f>
        <v/>
      </c>
      <c r="AU118" s="4" t="n">
        <v>18.5500000000002</v>
      </c>
      <c r="AV118" s="4">
        <f>IFERROR(VLOOKUP(AU118,'CRUCE OPORTUNIDADES'!$C$10:$D$31,2,FALSE),"")</f>
        <v/>
      </c>
      <c r="AW118" s="4" t="n">
        <v>19.5500000000002</v>
      </c>
      <c r="AX118" s="4">
        <f>IFERROR(VLOOKUP(AW118,'CRUCE OPORTUNIDADES'!$C$10:$D$31,2,FALSE),"")</f>
        <v/>
      </c>
      <c r="AY118" s="4" t="n">
        <v>20.5500000000002</v>
      </c>
      <c r="AZ118" s="4">
        <f>IFERROR(VLOOKUP(AY118,'CRUCE OPORTUNIDADES'!$C$10:$D$31,2,FALSE),"")</f>
        <v/>
      </c>
      <c r="BA118" s="4" t="n">
        <v>21.5500000000002</v>
      </c>
      <c r="BB118" s="4">
        <f>IFERROR(VLOOKUP(BA118,'CRUCE OPORTUNIDADES'!$C$10:$D$31,2,FALSE),"")</f>
        <v/>
      </c>
      <c r="BC118" s="4" t="n">
        <v>22.5500000000002</v>
      </c>
      <c r="BD118" s="4">
        <f>IFERROR(VLOOKUP(BC118,'CRUCE OPORTUNIDADES'!$C$10:$D$31,2,FALSE),"")</f>
        <v/>
      </c>
      <c r="BE118" s="4" t="n">
        <v>23.5500000000002</v>
      </c>
      <c r="BF118" s="4">
        <f>IFERROR(VLOOKUP(BE118,'CRUCE OPORTUNIDADES'!$C$10:$D$31,2,FALSE),"")</f>
        <v/>
      </c>
      <c r="BG118" s="4" t="n">
        <v>24.5500000000002</v>
      </c>
      <c r="BH118" s="4">
        <f>IFERROR(VLOOKUP(BG118,'CRUCE OPORTUNIDADES'!$C$10:$D$31,2,FALSE),"")</f>
        <v/>
      </c>
      <c r="BI118" s="4" t="n">
        <v>25.5500000000002</v>
      </c>
      <c r="BJ118" s="4">
        <f>IFERROR(VLOOKUP(BI118,'CRUCE OPORTUNIDADES'!$C$10:$D$31,2,FALSE),"")</f>
        <v/>
      </c>
      <c r="BK118" s="3" t="n"/>
      <c r="BL118" s="3" t="n"/>
      <c r="BM118" s="3" t="n"/>
      <c r="BN118" s="3" t="n"/>
      <c r="BO118" s="3" t="n"/>
      <c r="BP118" s="3" t="n"/>
      <c r="BQ118" s="2" t="n"/>
      <c r="BR118" s="2" t="n"/>
      <c r="BS118" s="2" t="n"/>
      <c r="BT118" s="2" t="n"/>
      <c r="BU118" s="2" t="n"/>
      <c r="BV118" s="2" t="n"/>
      <c r="BW118" s="2" t="n"/>
      <c r="BX118" s="2" t="n"/>
      <c r="BY118" s="2" t="n"/>
      <c r="BZ118" s="2" t="n"/>
      <c r="CA118" s="2" t="n"/>
      <c r="CB118" s="2" t="n"/>
      <c r="CC118" s="2" t="n"/>
    </row>
    <row r="119">
      <c r="A119" s="2" t="n"/>
      <c r="B119" s="2" t="n"/>
      <c r="C119" s="2" t="n"/>
      <c r="D119" s="2" t="n"/>
      <c r="E119" s="2" t="n"/>
      <c r="F119" s="2" t="n"/>
      <c r="G119" s="2" t="n"/>
      <c r="H119" s="2" t="n"/>
      <c r="I119" s="2" t="n"/>
      <c r="J119" s="2" t="n"/>
      <c r="K119" s="3" t="n"/>
      <c r="L119" s="3" t="n"/>
      <c r="M119" s="4" t="n"/>
      <c r="N119" s="4">
        <f>IF(N120&lt;&gt;""," -O","")</f>
        <v/>
      </c>
      <c r="O119" s="4" t="n"/>
      <c r="P119" s="4">
        <f>IF(P120&lt;&gt;""," -O","")</f>
        <v/>
      </c>
      <c r="Q119" s="4" t="n"/>
      <c r="R119" s="4">
        <f>IF(R120&lt;&gt;""," -O","")</f>
        <v/>
      </c>
      <c r="S119" s="4" t="n"/>
      <c r="T119" s="4">
        <f>IF(T120&lt;&gt;""," -O","")</f>
        <v/>
      </c>
      <c r="U119" s="4" t="n"/>
      <c r="V119" s="4">
        <f>IF(V120&lt;&gt;""," -O","")</f>
        <v/>
      </c>
      <c r="W119" s="4" t="n"/>
      <c r="X119" s="4">
        <f>IF(X120&lt;&gt;""," -O","")</f>
        <v/>
      </c>
      <c r="Y119" s="4" t="n"/>
      <c r="Z119" s="4">
        <f>IF(Z120&lt;&gt;""," -O","")</f>
        <v/>
      </c>
      <c r="AA119" s="4" t="n"/>
      <c r="AB119" s="4">
        <f>IF(AB120&lt;&gt;""," -O","")</f>
        <v/>
      </c>
      <c r="AC119" s="4" t="n"/>
      <c r="AD119" s="4">
        <f>IF(AD120&lt;&gt;""," -O","")</f>
        <v/>
      </c>
      <c r="AE119" s="4" t="n"/>
      <c r="AF119" s="4">
        <f>IF(AF120&lt;&gt;""," -O","")</f>
        <v/>
      </c>
      <c r="AG119" s="4" t="n"/>
      <c r="AH119" s="4">
        <f>IF(AH120&lt;&gt;""," -O","")</f>
        <v/>
      </c>
      <c r="AI119" s="4" t="n"/>
      <c r="AJ119" s="4">
        <f>IF(AJ120&lt;&gt;""," -O","")</f>
        <v/>
      </c>
      <c r="AK119" s="4" t="n"/>
      <c r="AL119" s="4">
        <f>IF(AL120&lt;&gt;""," -O","")</f>
        <v/>
      </c>
      <c r="AM119" s="4" t="n"/>
      <c r="AN119" s="4">
        <f>IF(AN120&lt;&gt;""," -O","")</f>
        <v/>
      </c>
      <c r="AO119" s="4" t="n"/>
      <c r="AP119" s="4">
        <f>IF(AP120&lt;&gt;""," -O","")</f>
        <v/>
      </c>
      <c r="AQ119" s="4" t="n"/>
      <c r="AR119" s="4">
        <f>IF(AR120&lt;&gt;""," -O","")</f>
        <v/>
      </c>
      <c r="AS119" s="4" t="n"/>
      <c r="AT119" s="4">
        <f>IF(AT120&lt;&gt;""," -O","")</f>
        <v/>
      </c>
      <c r="AU119" s="4" t="n"/>
      <c r="AV119" s="4">
        <f>IF(AV120&lt;&gt;""," -O","")</f>
        <v/>
      </c>
      <c r="AW119" s="4" t="n"/>
      <c r="AX119" s="4">
        <f>IF(AX120&lt;&gt;""," -O","")</f>
        <v/>
      </c>
      <c r="AY119" s="4" t="n"/>
      <c r="AZ119" s="4">
        <f>IF(AZ120&lt;&gt;""," -O","")</f>
        <v/>
      </c>
      <c r="BA119" s="4" t="n"/>
      <c r="BB119" s="4">
        <f>IF(BB120&lt;&gt;""," -O","")</f>
        <v/>
      </c>
      <c r="BC119" s="4" t="n"/>
      <c r="BD119" s="4">
        <f>IF(BD120&lt;&gt;""," -O","")</f>
        <v/>
      </c>
      <c r="BE119" s="4" t="n"/>
      <c r="BF119" s="4">
        <f>IF(BF120&lt;&gt;""," -O","")</f>
        <v/>
      </c>
      <c r="BG119" s="4" t="n"/>
      <c r="BH119" s="4">
        <f>IF(BH120&lt;&gt;""," -O","")</f>
        <v/>
      </c>
      <c r="BI119" s="4" t="n"/>
      <c r="BJ119" s="4">
        <f>IF(BJ120&lt;&gt;""," -O","")</f>
        <v/>
      </c>
      <c r="BK119" s="3" t="n"/>
      <c r="BL119" s="3" t="n"/>
      <c r="BM119" s="3" t="n"/>
      <c r="BN119" s="3" t="n"/>
      <c r="BO119" s="3" t="n"/>
      <c r="BP119" s="3" t="n"/>
      <c r="BQ119" s="2" t="n"/>
      <c r="BR119" s="2" t="n"/>
      <c r="BS119" s="2" t="n"/>
      <c r="BT119" s="2" t="n"/>
      <c r="BU119" s="2" t="n"/>
      <c r="BV119" s="2" t="n"/>
      <c r="BW119" s="2" t="n"/>
      <c r="BX119" s="2" t="n"/>
      <c r="BY119" s="2" t="n"/>
      <c r="BZ119" s="2" t="n"/>
      <c r="CA119" s="2" t="n"/>
      <c r="CB119" s="2" t="n"/>
      <c r="CC119" s="2" t="n"/>
    </row>
    <row r="120">
      <c r="A120" s="2" t="n"/>
      <c r="B120" s="2" t="n"/>
      <c r="C120" s="2" t="n"/>
      <c r="D120" s="2" t="n"/>
      <c r="E120" s="2" t="n"/>
      <c r="F120" s="2" t="n"/>
      <c r="G120" s="2" t="n"/>
      <c r="H120" s="2" t="n"/>
      <c r="I120" s="2" t="n"/>
      <c r="J120" s="2" t="n"/>
      <c r="K120" s="3" t="n"/>
      <c r="L120" s="3" t="n"/>
      <c r="M120" s="4" t="n">
        <v>1.56</v>
      </c>
      <c r="N120" s="4">
        <f>IFERROR(VLOOKUP(M120,'CRUCE OPORTUNIDADES'!$C$10:$D$31,2,FALSE),"")</f>
        <v/>
      </c>
      <c r="O120" s="4" t="n">
        <v>2.56000000000001</v>
      </c>
      <c r="P120" s="4">
        <f>IFERROR(VLOOKUP(O120,'CRUCE OPORTUNIDADES'!$C$10:$D$31,2,FALSE),"")</f>
        <v/>
      </c>
      <c r="Q120" s="4" t="n">
        <v>3.56000000000002</v>
      </c>
      <c r="R120" s="4">
        <f>IFERROR(VLOOKUP(Q120,'CRUCE OPORTUNIDADES'!$C$10:$D$31,2,FALSE),"")</f>
        <v/>
      </c>
      <c r="S120" s="4" t="n">
        <v>4.56000000000003</v>
      </c>
      <c r="T120" s="4">
        <f>IFERROR(VLOOKUP(S120,'CRUCE OPORTUNIDADES'!$C$10:$D$31,2,FALSE),"")</f>
        <v/>
      </c>
      <c r="U120" s="4" t="n">
        <v>5.56000000000004</v>
      </c>
      <c r="V120" s="4">
        <f>IFERROR(VLOOKUP(U120,'CRUCE OPORTUNIDADES'!$C$10:$D$31,2,FALSE),"")</f>
        <v/>
      </c>
      <c r="W120" s="4" t="n">
        <v>6.56000000000005</v>
      </c>
      <c r="X120" s="4">
        <f>IFERROR(VLOOKUP(W120,'CRUCE OPORTUNIDADES'!$C$10:$D$31,2,FALSE),"")</f>
        <v/>
      </c>
      <c r="Y120" s="4" t="n">
        <v>7.56000000000006</v>
      </c>
      <c r="Z120" s="4">
        <f>IFERROR(VLOOKUP(Y120,'CRUCE OPORTUNIDADES'!$C$10:$D$31,2,FALSE),"")</f>
        <v/>
      </c>
      <c r="AA120" s="4" t="n">
        <v>8.56000000000007</v>
      </c>
      <c r="AB120" s="4">
        <f>IFERROR(VLOOKUP(AA120,'CRUCE OPORTUNIDADES'!$C$10:$D$31,2,FALSE),"")</f>
        <v/>
      </c>
      <c r="AC120" s="4" t="n">
        <v>9.56000000000008</v>
      </c>
      <c r="AD120" s="4">
        <f>IFERROR(VLOOKUP(AC120,'CRUCE OPORTUNIDADES'!$C$10:$D$31,2,FALSE),"")</f>
        <v/>
      </c>
      <c r="AE120" s="4" t="n">
        <v>10.5600000000001</v>
      </c>
      <c r="AF120" s="4">
        <f>IFERROR(VLOOKUP(AE120,'CRUCE OPORTUNIDADES'!$C$10:$D$31,2,FALSE),"")</f>
        <v/>
      </c>
      <c r="AG120" s="4" t="n">
        <v>11.5600000000001</v>
      </c>
      <c r="AH120" s="4">
        <f>IFERROR(VLOOKUP(AG120,'CRUCE OPORTUNIDADES'!$C$10:$D$31,2,FALSE),"")</f>
        <v/>
      </c>
      <c r="AI120" s="4" t="n">
        <v>12.5600000000001</v>
      </c>
      <c r="AJ120" s="4">
        <f>IFERROR(VLOOKUP(AI120,'CRUCE OPORTUNIDADES'!$C$10:$D$31,2,FALSE),"")</f>
        <v/>
      </c>
      <c r="AK120" s="4" t="n">
        <v>13.5600000000001</v>
      </c>
      <c r="AL120" s="4">
        <f>IFERROR(VLOOKUP(AK120,'CRUCE OPORTUNIDADES'!$C$10:$D$31,2,FALSE),"")</f>
        <v/>
      </c>
      <c r="AM120" s="4" t="n">
        <v>14.5600000000001</v>
      </c>
      <c r="AN120" s="4">
        <f>IFERROR(VLOOKUP(AM120,'CRUCE OPORTUNIDADES'!$C$10:$D$31,2,FALSE),"")</f>
        <v/>
      </c>
      <c r="AO120" s="4" t="n">
        <v>15.5600000000001</v>
      </c>
      <c r="AP120" s="4">
        <f>IFERROR(VLOOKUP(AO120,'CRUCE OPORTUNIDADES'!$C$10:$D$31,2,FALSE),"")</f>
        <v/>
      </c>
      <c r="AQ120" s="4" t="n">
        <v>16.5600000000001</v>
      </c>
      <c r="AR120" s="4">
        <f>IFERROR(VLOOKUP(AQ120,'CRUCE OPORTUNIDADES'!$C$10:$D$31,2,FALSE),"")</f>
        <v/>
      </c>
      <c r="AS120" s="4" t="n">
        <v>17.5600000000002</v>
      </c>
      <c r="AT120" s="4">
        <f>IFERROR(VLOOKUP(AS120,'CRUCE OPORTUNIDADES'!$C$10:$D$31,2,FALSE),"")</f>
        <v/>
      </c>
      <c r="AU120" s="4" t="n">
        <v>18.5600000000002</v>
      </c>
      <c r="AV120" s="4">
        <f>IFERROR(VLOOKUP(AU120,'CRUCE OPORTUNIDADES'!$C$10:$D$31,2,FALSE),"")</f>
        <v/>
      </c>
      <c r="AW120" s="4" t="n">
        <v>19.5600000000002</v>
      </c>
      <c r="AX120" s="4">
        <f>IFERROR(VLOOKUP(AW120,'CRUCE OPORTUNIDADES'!$C$10:$D$31,2,FALSE),"")</f>
        <v/>
      </c>
      <c r="AY120" s="4" t="n">
        <v>20.5600000000002</v>
      </c>
      <c r="AZ120" s="4">
        <f>IFERROR(VLOOKUP(AY120,'CRUCE OPORTUNIDADES'!$C$10:$D$31,2,FALSE),"")</f>
        <v/>
      </c>
      <c r="BA120" s="4" t="n">
        <v>21.5600000000002</v>
      </c>
      <c r="BB120" s="4">
        <f>IFERROR(VLOOKUP(BA120,'CRUCE OPORTUNIDADES'!$C$10:$D$31,2,FALSE),"")</f>
        <v/>
      </c>
      <c r="BC120" s="4" t="n">
        <v>22.5600000000002</v>
      </c>
      <c r="BD120" s="4">
        <f>IFERROR(VLOOKUP(BC120,'CRUCE OPORTUNIDADES'!$C$10:$D$31,2,FALSE),"")</f>
        <v/>
      </c>
      <c r="BE120" s="4" t="n">
        <v>23.5600000000002</v>
      </c>
      <c r="BF120" s="4">
        <f>IFERROR(VLOOKUP(BE120,'CRUCE OPORTUNIDADES'!$C$10:$D$31,2,FALSE),"")</f>
        <v/>
      </c>
      <c r="BG120" s="4" t="n">
        <v>24.5600000000002</v>
      </c>
      <c r="BH120" s="4">
        <f>IFERROR(VLOOKUP(BG120,'CRUCE OPORTUNIDADES'!$C$10:$D$31,2,FALSE),"")</f>
        <v/>
      </c>
      <c r="BI120" s="4" t="n">
        <v>25.5600000000002</v>
      </c>
      <c r="BJ120" s="4">
        <f>IFERROR(VLOOKUP(BI120,'CRUCE OPORTUNIDADES'!$C$10:$D$31,2,FALSE),"")</f>
        <v/>
      </c>
      <c r="BK120" s="3" t="n"/>
      <c r="BL120" s="3" t="n"/>
      <c r="BM120" s="3" t="n"/>
      <c r="BN120" s="3" t="n"/>
      <c r="BO120" s="3" t="n"/>
      <c r="BP120" s="3" t="n"/>
      <c r="BQ120" s="2" t="n"/>
      <c r="BR120" s="2" t="n"/>
      <c r="BS120" s="2" t="n"/>
      <c r="BT120" s="2" t="n"/>
      <c r="BU120" s="2" t="n"/>
      <c r="BV120" s="2" t="n"/>
      <c r="BW120" s="2" t="n"/>
      <c r="BX120" s="2" t="n"/>
      <c r="BY120" s="2" t="n"/>
      <c r="BZ120" s="2" t="n"/>
      <c r="CA120" s="2" t="n"/>
      <c r="CB120" s="2" t="n"/>
      <c r="CC120" s="2" t="n"/>
    </row>
    <row r="121">
      <c r="A121" s="2" t="n"/>
      <c r="B121" s="2" t="n"/>
      <c r="C121" s="2" t="n"/>
      <c r="D121" s="2" t="n"/>
      <c r="E121" s="2" t="n"/>
      <c r="F121" s="2" t="n"/>
      <c r="G121" s="2" t="n"/>
      <c r="H121" s="2" t="n"/>
      <c r="I121" s="2" t="n"/>
      <c r="J121" s="2" t="n"/>
      <c r="K121" s="3" t="n"/>
      <c r="L121" s="3" t="n"/>
      <c r="M121" s="4" t="n"/>
      <c r="N121" s="4">
        <f>IF(N122&lt;&gt;""," -O","")</f>
        <v/>
      </c>
      <c r="O121" s="4" t="n"/>
      <c r="P121" s="4">
        <f>IF(P122&lt;&gt;""," -O","")</f>
        <v/>
      </c>
      <c r="Q121" s="4" t="n"/>
      <c r="R121" s="4">
        <f>IF(R122&lt;&gt;""," -O","")</f>
        <v/>
      </c>
      <c r="S121" s="4" t="n"/>
      <c r="T121" s="4">
        <f>IF(T122&lt;&gt;""," -O","")</f>
        <v/>
      </c>
      <c r="U121" s="4" t="n"/>
      <c r="V121" s="4">
        <f>IF(V122&lt;&gt;""," -O","")</f>
        <v/>
      </c>
      <c r="W121" s="4" t="n"/>
      <c r="X121" s="4">
        <f>IF(X122&lt;&gt;""," -O","")</f>
        <v/>
      </c>
      <c r="Y121" s="4" t="n"/>
      <c r="Z121" s="4">
        <f>IF(Z122&lt;&gt;""," -O","")</f>
        <v/>
      </c>
      <c r="AA121" s="4" t="n"/>
      <c r="AB121" s="4">
        <f>IF(AB122&lt;&gt;""," -O","")</f>
        <v/>
      </c>
      <c r="AC121" s="4" t="n"/>
      <c r="AD121" s="4">
        <f>IF(AD122&lt;&gt;""," -O","")</f>
        <v/>
      </c>
      <c r="AE121" s="4" t="n"/>
      <c r="AF121" s="4">
        <f>IF(AF122&lt;&gt;""," -O","")</f>
        <v/>
      </c>
      <c r="AG121" s="4" t="n"/>
      <c r="AH121" s="4">
        <f>IF(AH122&lt;&gt;""," -O","")</f>
        <v/>
      </c>
      <c r="AI121" s="4" t="n"/>
      <c r="AJ121" s="4">
        <f>IF(AJ122&lt;&gt;""," -O","")</f>
        <v/>
      </c>
      <c r="AK121" s="4" t="n"/>
      <c r="AL121" s="4">
        <f>IF(AL122&lt;&gt;""," -O","")</f>
        <v/>
      </c>
      <c r="AM121" s="4" t="n"/>
      <c r="AN121" s="4">
        <f>IF(AN122&lt;&gt;""," -O","")</f>
        <v/>
      </c>
      <c r="AO121" s="4" t="n"/>
      <c r="AP121" s="4">
        <f>IF(AP122&lt;&gt;""," -O","")</f>
        <v/>
      </c>
      <c r="AQ121" s="4" t="n"/>
      <c r="AR121" s="4">
        <f>IF(AR122&lt;&gt;""," -O","")</f>
        <v/>
      </c>
      <c r="AS121" s="4" t="n"/>
      <c r="AT121" s="4">
        <f>IF(AT122&lt;&gt;""," -O","")</f>
        <v/>
      </c>
      <c r="AU121" s="4" t="n"/>
      <c r="AV121" s="4">
        <f>IF(AV122&lt;&gt;""," -O","")</f>
        <v/>
      </c>
      <c r="AW121" s="4" t="n"/>
      <c r="AX121" s="4">
        <f>IF(AX122&lt;&gt;""," -O","")</f>
        <v/>
      </c>
      <c r="AY121" s="4" t="n"/>
      <c r="AZ121" s="4">
        <f>IF(AZ122&lt;&gt;""," -O","")</f>
        <v/>
      </c>
      <c r="BA121" s="4" t="n"/>
      <c r="BB121" s="4">
        <f>IF(BB122&lt;&gt;""," -O","")</f>
        <v/>
      </c>
      <c r="BC121" s="4" t="n"/>
      <c r="BD121" s="4">
        <f>IF(BD122&lt;&gt;""," -O","")</f>
        <v/>
      </c>
      <c r="BE121" s="4" t="n"/>
      <c r="BF121" s="4">
        <f>IF(BF122&lt;&gt;""," -O","")</f>
        <v/>
      </c>
      <c r="BG121" s="4" t="n"/>
      <c r="BH121" s="4">
        <f>IF(BH122&lt;&gt;""," -O","")</f>
        <v/>
      </c>
      <c r="BI121" s="4" t="n"/>
      <c r="BJ121" s="4">
        <f>IF(BJ122&lt;&gt;""," -O","")</f>
        <v/>
      </c>
      <c r="BK121" s="3" t="n"/>
      <c r="BL121" s="3" t="n"/>
      <c r="BM121" s="3" t="n"/>
      <c r="BN121" s="3" t="n"/>
      <c r="BO121" s="3" t="n"/>
      <c r="BP121" s="3" t="n"/>
      <c r="BQ121" s="2" t="n"/>
      <c r="BR121" s="2" t="n"/>
      <c r="BS121" s="2" t="n"/>
      <c r="BT121" s="2" t="n"/>
      <c r="BU121" s="2" t="n"/>
      <c r="BV121" s="2" t="n"/>
      <c r="BW121" s="2" t="n"/>
      <c r="BX121" s="2" t="n"/>
      <c r="BY121" s="2" t="n"/>
      <c r="BZ121" s="2" t="n"/>
      <c r="CA121" s="2" t="n"/>
      <c r="CB121" s="2" t="n"/>
      <c r="CC121" s="2" t="n"/>
    </row>
    <row r="122">
      <c r="A122" s="2" t="n"/>
      <c r="B122" s="2" t="n"/>
      <c r="C122" s="2" t="n"/>
      <c r="D122" s="2" t="n"/>
      <c r="E122" s="2" t="n"/>
      <c r="F122" s="2" t="n"/>
      <c r="G122" s="2" t="n"/>
      <c r="H122" s="2" t="n"/>
      <c r="I122" s="2" t="n"/>
      <c r="J122" s="2" t="n"/>
      <c r="K122" s="3" t="n"/>
      <c r="L122" s="3" t="n"/>
      <c r="M122" s="4" t="n">
        <v>1.57</v>
      </c>
      <c r="N122" s="4">
        <f>IFERROR(VLOOKUP(M122,'CRUCE OPORTUNIDADES'!$C$10:$D$31,2,FALSE),"")</f>
        <v/>
      </c>
      <c r="O122" s="4" t="n">
        <v>2.57000000000001</v>
      </c>
      <c r="P122" s="4">
        <f>IFERROR(VLOOKUP(O122,'CRUCE OPORTUNIDADES'!$C$10:$D$31,2,FALSE),"")</f>
        <v/>
      </c>
      <c r="Q122" s="4" t="n">
        <v>3.57000000000002</v>
      </c>
      <c r="R122" s="4">
        <f>IFERROR(VLOOKUP(Q122,'CRUCE OPORTUNIDADES'!$C$10:$D$31,2,FALSE),"")</f>
        <v/>
      </c>
      <c r="S122" s="4" t="n">
        <v>4.57000000000003</v>
      </c>
      <c r="T122" s="4">
        <f>IFERROR(VLOOKUP(S122,'CRUCE OPORTUNIDADES'!$C$10:$D$31,2,FALSE),"")</f>
        <v/>
      </c>
      <c r="U122" s="4" t="n">
        <v>5.57000000000004</v>
      </c>
      <c r="V122" s="4">
        <f>IFERROR(VLOOKUP(U122,'CRUCE OPORTUNIDADES'!$C$10:$D$31,2,FALSE),"")</f>
        <v/>
      </c>
      <c r="W122" s="4" t="n">
        <v>6.57000000000005</v>
      </c>
      <c r="X122" s="4">
        <f>IFERROR(VLOOKUP(W122,'CRUCE OPORTUNIDADES'!$C$10:$D$31,2,FALSE),"")</f>
        <v/>
      </c>
      <c r="Y122" s="4" t="n">
        <v>7.57000000000006</v>
      </c>
      <c r="Z122" s="4">
        <f>IFERROR(VLOOKUP(Y122,'CRUCE OPORTUNIDADES'!$C$10:$D$31,2,FALSE),"")</f>
        <v/>
      </c>
      <c r="AA122" s="4" t="n">
        <v>8.57000000000007</v>
      </c>
      <c r="AB122" s="4">
        <f>IFERROR(VLOOKUP(AA122,'CRUCE OPORTUNIDADES'!$C$10:$D$31,2,FALSE),"")</f>
        <v/>
      </c>
      <c r="AC122" s="4" t="n">
        <v>9.57000000000008</v>
      </c>
      <c r="AD122" s="4">
        <f>IFERROR(VLOOKUP(AC122,'CRUCE OPORTUNIDADES'!$C$10:$D$31,2,FALSE),"")</f>
        <v/>
      </c>
      <c r="AE122" s="4" t="n">
        <v>10.5700000000001</v>
      </c>
      <c r="AF122" s="4">
        <f>IFERROR(VLOOKUP(AE122,'CRUCE OPORTUNIDADES'!$C$10:$D$31,2,FALSE),"")</f>
        <v/>
      </c>
      <c r="AG122" s="4" t="n">
        <v>11.5700000000001</v>
      </c>
      <c r="AH122" s="4">
        <f>IFERROR(VLOOKUP(AG122,'CRUCE OPORTUNIDADES'!$C$10:$D$31,2,FALSE),"")</f>
        <v/>
      </c>
      <c r="AI122" s="4" t="n">
        <v>12.5700000000001</v>
      </c>
      <c r="AJ122" s="4">
        <f>IFERROR(VLOOKUP(AI122,'CRUCE OPORTUNIDADES'!$C$10:$D$31,2,FALSE),"")</f>
        <v/>
      </c>
      <c r="AK122" s="4" t="n">
        <v>13.5700000000001</v>
      </c>
      <c r="AL122" s="4">
        <f>IFERROR(VLOOKUP(AK122,'CRUCE OPORTUNIDADES'!$C$10:$D$31,2,FALSE),"")</f>
        <v/>
      </c>
      <c r="AM122" s="4" t="n">
        <v>14.5700000000001</v>
      </c>
      <c r="AN122" s="4">
        <f>IFERROR(VLOOKUP(AM122,'CRUCE OPORTUNIDADES'!$C$10:$D$31,2,FALSE),"")</f>
        <v/>
      </c>
      <c r="AO122" s="4" t="n">
        <v>15.5700000000001</v>
      </c>
      <c r="AP122" s="4">
        <f>IFERROR(VLOOKUP(AO122,'CRUCE OPORTUNIDADES'!$C$10:$D$31,2,FALSE),"")</f>
        <v/>
      </c>
      <c r="AQ122" s="4" t="n">
        <v>16.5700000000001</v>
      </c>
      <c r="AR122" s="4">
        <f>IFERROR(VLOOKUP(AQ122,'CRUCE OPORTUNIDADES'!$C$10:$D$31,2,FALSE),"")</f>
        <v/>
      </c>
      <c r="AS122" s="4" t="n">
        <v>17.5700000000002</v>
      </c>
      <c r="AT122" s="4">
        <f>IFERROR(VLOOKUP(AS122,'CRUCE OPORTUNIDADES'!$C$10:$D$31,2,FALSE),"")</f>
        <v/>
      </c>
      <c r="AU122" s="4" t="n">
        <v>18.5700000000002</v>
      </c>
      <c r="AV122" s="4">
        <f>IFERROR(VLOOKUP(AU122,'CRUCE OPORTUNIDADES'!$C$10:$D$31,2,FALSE),"")</f>
        <v/>
      </c>
      <c r="AW122" s="4" t="n">
        <v>19.5700000000002</v>
      </c>
      <c r="AX122" s="4">
        <f>IFERROR(VLOOKUP(AW122,'CRUCE OPORTUNIDADES'!$C$10:$D$31,2,FALSE),"")</f>
        <v/>
      </c>
      <c r="AY122" s="4" t="n">
        <v>20.5700000000002</v>
      </c>
      <c r="AZ122" s="4">
        <f>IFERROR(VLOOKUP(AY122,'CRUCE OPORTUNIDADES'!$C$10:$D$31,2,FALSE),"")</f>
        <v/>
      </c>
      <c r="BA122" s="4" t="n">
        <v>21.5700000000002</v>
      </c>
      <c r="BB122" s="4">
        <f>IFERROR(VLOOKUP(BA122,'CRUCE OPORTUNIDADES'!$C$10:$D$31,2,FALSE),"")</f>
        <v/>
      </c>
      <c r="BC122" s="4" t="n">
        <v>22.5700000000002</v>
      </c>
      <c r="BD122" s="4">
        <f>IFERROR(VLOOKUP(BC122,'CRUCE OPORTUNIDADES'!$C$10:$D$31,2,FALSE),"")</f>
        <v/>
      </c>
      <c r="BE122" s="4" t="n">
        <v>23.5700000000002</v>
      </c>
      <c r="BF122" s="4">
        <f>IFERROR(VLOOKUP(BE122,'CRUCE OPORTUNIDADES'!$C$10:$D$31,2,FALSE),"")</f>
        <v/>
      </c>
      <c r="BG122" s="4" t="n">
        <v>24.5700000000002</v>
      </c>
      <c r="BH122" s="4">
        <f>IFERROR(VLOOKUP(BG122,'CRUCE OPORTUNIDADES'!$C$10:$D$31,2,FALSE),"")</f>
        <v/>
      </c>
      <c r="BI122" s="4" t="n">
        <v>25.5700000000002</v>
      </c>
      <c r="BJ122" s="4">
        <f>IFERROR(VLOOKUP(BI122,'CRUCE OPORTUNIDADES'!$C$10:$D$31,2,FALSE),"")</f>
        <v/>
      </c>
      <c r="BK122" s="3" t="n"/>
      <c r="BL122" s="3" t="n"/>
      <c r="BM122" s="3" t="n"/>
      <c r="BN122" s="3" t="n"/>
      <c r="BO122" s="3" t="n"/>
      <c r="BP122" s="3" t="n"/>
      <c r="BQ122" s="2" t="n"/>
      <c r="BR122" s="2" t="n"/>
      <c r="BS122" s="2" t="n"/>
      <c r="BT122" s="2" t="n"/>
      <c r="BU122" s="2" t="n"/>
      <c r="BV122" s="2" t="n"/>
      <c r="BW122" s="2" t="n"/>
      <c r="BX122" s="2" t="n"/>
      <c r="BY122" s="2" t="n"/>
      <c r="BZ122" s="2" t="n"/>
      <c r="CA122" s="2" t="n"/>
      <c r="CB122" s="2" t="n"/>
      <c r="CC122" s="2" t="n"/>
    </row>
    <row r="123">
      <c r="A123" s="2" t="n"/>
      <c r="B123" s="2" t="n"/>
      <c r="C123" s="2" t="n"/>
      <c r="D123" s="2" t="n"/>
      <c r="E123" s="2" t="n"/>
      <c r="F123" s="2" t="n"/>
      <c r="G123" s="2" t="n"/>
      <c r="H123" s="2" t="n"/>
      <c r="I123" s="2" t="n"/>
      <c r="J123" s="2" t="n"/>
      <c r="K123" s="3" t="n"/>
      <c r="L123" s="3" t="n"/>
      <c r="M123" s="4" t="n"/>
      <c r="N123" s="4">
        <f>IF(N124&lt;&gt;""," -O","")</f>
        <v/>
      </c>
      <c r="O123" s="4" t="n"/>
      <c r="P123" s="4">
        <f>IF(P124&lt;&gt;""," -O","")</f>
        <v/>
      </c>
      <c r="Q123" s="4" t="n"/>
      <c r="R123" s="4">
        <f>IF(R124&lt;&gt;""," -O","")</f>
        <v/>
      </c>
      <c r="S123" s="4" t="n"/>
      <c r="T123" s="4">
        <f>IF(T124&lt;&gt;""," -O","")</f>
        <v/>
      </c>
      <c r="U123" s="4" t="n"/>
      <c r="V123" s="4">
        <f>IF(V124&lt;&gt;""," -O","")</f>
        <v/>
      </c>
      <c r="W123" s="4" t="n"/>
      <c r="X123" s="4">
        <f>IF(X124&lt;&gt;""," -O","")</f>
        <v/>
      </c>
      <c r="Y123" s="4" t="n"/>
      <c r="Z123" s="4">
        <f>IF(Z124&lt;&gt;""," -O","")</f>
        <v/>
      </c>
      <c r="AA123" s="4" t="n"/>
      <c r="AB123" s="4">
        <f>IF(AB124&lt;&gt;""," -O","")</f>
        <v/>
      </c>
      <c r="AC123" s="4" t="n"/>
      <c r="AD123" s="4">
        <f>IF(AD124&lt;&gt;""," -O","")</f>
        <v/>
      </c>
      <c r="AE123" s="4" t="n"/>
      <c r="AF123" s="4">
        <f>IF(AF124&lt;&gt;""," -O","")</f>
        <v/>
      </c>
      <c r="AG123" s="4" t="n"/>
      <c r="AH123" s="4">
        <f>IF(AH124&lt;&gt;""," -O","")</f>
        <v/>
      </c>
      <c r="AI123" s="4" t="n"/>
      <c r="AJ123" s="4">
        <f>IF(AJ124&lt;&gt;""," -O","")</f>
        <v/>
      </c>
      <c r="AK123" s="4" t="n"/>
      <c r="AL123" s="4">
        <f>IF(AL124&lt;&gt;""," -O","")</f>
        <v/>
      </c>
      <c r="AM123" s="4" t="n"/>
      <c r="AN123" s="4">
        <f>IF(AN124&lt;&gt;""," -O","")</f>
        <v/>
      </c>
      <c r="AO123" s="4" t="n"/>
      <c r="AP123" s="4">
        <f>IF(AP124&lt;&gt;""," -O","")</f>
        <v/>
      </c>
      <c r="AQ123" s="4" t="n"/>
      <c r="AR123" s="4">
        <f>IF(AR124&lt;&gt;""," -O","")</f>
        <v/>
      </c>
      <c r="AS123" s="4" t="n"/>
      <c r="AT123" s="4">
        <f>IF(AT124&lt;&gt;""," -O","")</f>
        <v/>
      </c>
      <c r="AU123" s="4" t="n"/>
      <c r="AV123" s="4">
        <f>IF(AV124&lt;&gt;""," -O","")</f>
        <v/>
      </c>
      <c r="AW123" s="4" t="n"/>
      <c r="AX123" s="4">
        <f>IF(AX124&lt;&gt;""," -O","")</f>
        <v/>
      </c>
      <c r="AY123" s="4" t="n"/>
      <c r="AZ123" s="4">
        <f>IF(AZ124&lt;&gt;""," -O","")</f>
        <v/>
      </c>
      <c r="BA123" s="4" t="n"/>
      <c r="BB123" s="4">
        <f>IF(BB124&lt;&gt;""," -O","")</f>
        <v/>
      </c>
      <c r="BC123" s="4" t="n"/>
      <c r="BD123" s="4">
        <f>IF(BD124&lt;&gt;""," -O","")</f>
        <v/>
      </c>
      <c r="BE123" s="4" t="n"/>
      <c r="BF123" s="4">
        <f>IF(BF124&lt;&gt;""," -O","")</f>
        <v/>
      </c>
      <c r="BG123" s="4" t="n"/>
      <c r="BH123" s="4">
        <f>IF(BH124&lt;&gt;""," -O","")</f>
        <v/>
      </c>
      <c r="BI123" s="4" t="n"/>
      <c r="BJ123" s="4">
        <f>IF(BJ124&lt;&gt;""," -O","")</f>
        <v/>
      </c>
      <c r="BK123" s="3" t="n"/>
      <c r="BL123" s="3" t="n"/>
      <c r="BM123" s="3" t="n"/>
      <c r="BN123" s="3" t="n"/>
      <c r="BO123" s="3" t="n"/>
      <c r="BP123" s="3" t="n"/>
      <c r="BQ123" s="2" t="n"/>
      <c r="BR123" s="2" t="n"/>
      <c r="BS123" s="2" t="n"/>
      <c r="BT123" s="2" t="n"/>
      <c r="BU123" s="2" t="n"/>
      <c r="BV123" s="2" t="n"/>
      <c r="BW123" s="2" t="n"/>
      <c r="BX123" s="2" t="n"/>
      <c r="BY123" s="2" t="n"/>
      <c r="BZ123" s="2" t="n"/>
      <c r="CA123" s="2" t="n"/>
      <c r="CB123" s="2" t="n"/>
      <c r="CC123" s="2" t="n"/>
    </row>
    <row r="124">
      <c r="A124" s="2" t="n"/>
      <c r="B124" s="2" t="n"/>
      <c r="C124" s="2" t="n"/>
      <c r="D124" s="2" t="n"/>
      <c r="E124" s="2" t="n"/>
      <c r="F124" s="2" t="n"/>
      <c r="G124" s="2" t="n"/>
      <c r="H124" s="2" t="n"/>
      <c r="I124" s="2" t="n"/>
      <c r="J124" s="2" t="n"/>
      <c r="K124" s="3" t="n"/>
      <c r="L124" s="3" t="n"/>
      <c r="M124" s="4" t="n">
        <v>1.58</v>
      </c>
      <c r="N124" s="4">
        <f>IFERROR(VLOOKUP(M124,'CRUCE OPORTUNIDADES'!$C$10:$D$31,2,FALSE),"")</f>
        <v/>
      </c>
      <c r="O124" s="4" t="n">
        <v>2.58000000000001</v>
      </c>
      <c r="P124" s="4">
        <f>IFERROR(VLOOKUP(O124,'CRUCE OPORTUNIDADES'!$C$10:$D$31,2,FALSE),"")</f>
        <v/>
      </c>
      <c r="Q124" s="4" t="n">
        <v>3.58000000000002</v>
      </c>
      <c r="R124" s="4">
        <f>IFERROR(VLOOKUP(Q124,'CRUCE OPORTUNIDADES'!$C$10:$D$31,2,FALSE),"")</f>
        <v/>
      </c>
      <c r="S124" s="4" t="n">
        <v>4.58000000000003</v>
      </c>
      <c r="T124" s="4">
        <f>IFERROR(VLOOKUP(S124,'CRUCE OPORTUNIDADES'!$C$10:$D$31,2,FALSE),"")</f>
        <v/>
      </c>
      <c r="U124" s="4" t="n">
        <v>5.58000000000004</v>
      </c>
      <c r="V124" s="4">
        <f>IFERROR(VLOOKUP(U124,'CRUCE OPORTUNIDADES'!$C$10:$D$31,2,FALSE),"")</f>
        <v/>
      </c>
      <c r="W124" s="4" t="n">
        <v>6.58000000000005</v>
      </c>
      <c r="X124" s="4">
        <f>IFERROR(VLOOKUP(W124,'CRUCE OPORTUNIDADES'!$C$10:$D$31,2,FALSE),"")</f>
        <v/>
      </c>
      <c r="Y124" s="4" t="n">
        <v>7.58000000000006</v>
      </c>
      <c r="Z124" s="4">
        <f>IFERROR(VLOOKUP(Y124,'CRUCE OPORTUNIDADES'!$C$10:$D$31,2,FALSE),"")</f>
        <v/>
      </c>
      <c r="AA124" s="4" t="n">
        <v>8.580000000000069</v>
      </c>
      <c r="AB124" s="4">
        <f>IFERROR(VLOOKUP(AA124,'CRUCE OPORTUNIDADES'!$C$10:$D$31,2,FALSE),"")</f>
        <v/>
      </c>
      <c r="AC124" s="4" t="n">
        <v>9.58000000000008</v>
      </c>
      <c r="AD124" s="4">
        <f>IFERROR(VLOOKUP(AC124,'CRUCE OPORTUNIDADES'!$C$10:$D$31,2,FALSE),"")</f>
        <v/>
      </c>
      <c r="AE124" s="4" t="n">
        <v>10.5800000000001</v>
      </c>
      <c r="AF124" s="4">
        <f>IFERROR(VLOOKUP(AE124,'CRUCE OPORTUNIDADES'!$C$10:$D$31,2,FALSE),"")</f>
        <v/>
      </c>
      <c r="AG124" s="4" t="n">
        <v>11.5800000000001</v>
      </c>
      <c r="AH124" s="4">
        <f>IFERROR(VLOOKUP(AG124,'CRUCE OPORTUNIDADES'!$C$10:$D$31,2,FALSE),"")</f>
        <v/>
      </c>
      <c r="AI124" s="4" t="n">
        <v>12.5800000000001</v>
      </c>
      <c r="AJ124" s="4">
        <f>IFERROR(VLOOKUP(AI124,'CRUCE OPORTUNIDADES'!$C$10:$D$31,2,FALSE),"")</f>
        <v/>
      </c>
      <c r="AK124" s="4" t="n">
        <v>13.5800000000001</v>
      </c>
      <c r="AL124" s="4">
        <f>IFERROR(VLOOKUP(AK124,'CRUCE OPORTUNIDADES'!$C$10:$D$31,2,FALSE),"")</f>
        <v/>
      </c>
      <c r="AM124" s="4" t="n">
        <v>14.5800000000001</v>
      </c>
      <c r="AN124" s="4">
        <f>IFERROR(VLOOKUP(AM124,'CRUCE OPORTUNIDADES'!$C$10:$D$31,2,FALSE),"")</f>
        <v/>
      </c>
      <c r="AO124" s="4" t="n">
        <v>15.5800000000001</v>
      </c>
      <c r="AP124" s="4">
        <f>IFERROR(VLOOKUP(AO124,'CRUCE OPORTUNIDADES'!$C$10:$D$31,2,FALSE),"")</f>
        <v/>
      </c>
      <c r="AQ124" s="4" t="n">
        <v>16.5800000000001</v>
      </c>
      <c r="AR124" s="4">
        <f>IFERROR(VLOOKUP(AQ124,'CRUCE OPORTUNIDADES'!$C$10:$D$31,2,FALSE),"")</f>
        <v/>
      </c>
      <c r="AS124" s="4" t="n">
        <v>17.5800000000002</v>
      </c>
      <c r="AT124" s="4">
        <f>IFERROR(VLOOKUP(AS124,'CRUCE OPORTUNIDADES'!$C$10:$D$31,2,FALSE),"")</f>
        <v/>
      </c>
      <c r="AU124" s="4" t="n">
        <v>18.5800000000002</v>
      </c>
      <c r="AV124" s="4">
        <f>IFERROR(VLOOKUP(AU124,'CRUCE OPORTUNIDADES'!$C$10:$D$31,2,FALSE),"")</f>
        <v/>
      </c>
      <c r="AW124" s="4" t="n">
        <v>19.5800000000002</v>
      </c>
      <c r="AX124" s="4">
        <f>IFERROR(VLOOKUP(AW124,'CRUCE OPORTUNIDADES'!$C$10:$D$31,2,FALSE),"")</f>
        <v/>
      </c>
      <c r="AY124" s="4" t="n">
        <v>20.5800000000002</v>
      </c>
      <c r="AZ124" s="4">
        <f>IFERROR(VLOOKUP(AY124,'CRUCE OPORTUNIDADES'!$C$10:$D$31,2,FALSE),"")</f>
        <v/>
      </c>
      <c r="BA124" s="4" t="n">
        <v>21.5800000000002</v>
      </c>
      <c r="BB124" s="4">
        <f>IFERROR(VLOOKUP(BA124,'CRUCE OPORTUNIDADES'!$C$10:$D$31,2,FALSE),"")</f>
        <v/>
      </c>
      <c r="BC124" s="4" t="n">
        <v>22.5800000000002</v>
      </c>
      <c r="BD124" s="4">
        <f>IFERROR(VLOOKUP(BC124,'CRUCE OPORTUNIDADES'!$C$10:$D$31,2,FALSE),"")</f>
        <v/>
      </c>
      <c r="BE124" s="4" t="n">
        <v>23.5800000000002</v>
      </c>
      <c r="BF124" s="4">
        <f>IFERROR(VLOOKUP(BE124,'CRUCE OPORTUNIDADES'!$C$10:$D$31,2,FALSE),"")</f>
        <v/>
      </c>
      <c r="BG124" s="4" t="n">
        <v>24.5800000000002</v>
      </c>
      <c r="BH124" s="4">
        <f>IFERROR(VLOOKUP(BG124,'CRUCE OPORTUNIDADES'!$C$10:$D$31,2,FALSE),"")</f>
        <v/>
      </c>
      <c r="BI124" s="4" t="n">
        <v>25.5800000000002</v>
      </c>
      <c r="BJ124" s="4">
        <f>IFERROR(VLOOKUP(BI124,'CRUCE OPORTUNIDADES'!$C$10:$D$31,2,FALSE),"")</f>
        <v/>
      </c>
      <c r="BK124" s="3" t="n"/>
      <c r="BL124" s="3" t="n"/>
      <c r="BM124" s="3" t="n"/>
      <c r="BN124" s="3" t="n"/>
      <c r="BO124" s="3" t="n"/>
      <c r="BP124" s="3" t="n"/>
      <c r="BQ124" s="2" t="n"/>
      <c r="BR124" s="2" t="n"/>
      <c r="BS124" s="2" t="n"/>
      <c r="BT124" s="2" t="n"/>
      <c r="BU124" s="2" t="n"/>
      <c r="BV124" s="2" t="n"/>
      <c r="BW124" s="2" t="n"/>
      <c r="BX124" s="2" t="n"/>
      <c r="BY124" s="2" t="n"/>
      <c r="BZ124" s="2" t="n"/>
      <c r="CA124" s="2" t="n"/>
      <c r="CB124" s="2" t="n"/>
      <c r="CC124" s="2" t="n"/>
    </row>
    <row r="125">
      <c r="A125" s="2" t="n"/>
      <c r="B125" s="2" t="n"/>
      <c r="C125" s="2" t="n"/>
      <c r="D125" s="2" t="n"/>
      <c r="E125" s="2" t="n"/>
      <c r="F125" s="2" t="n"/>
      <c r="G125" s="2" t="n"/>
      <c r="H125" s="2" t="n"/>
      <c r="I125" s="2" t="n"/>
      <c r="J125" s="2" t="n"/>
      <c r="K125" s="3" t="n"/>
      <c r="L125" s="3" t="n"/>
      <c r="M125" s="4" t="n"/>
      <c r="N125" s="4">
        <f>IF(N126&lt;&gt;""," -O","")</f>
        <v/>
      </c>
      <c r="O125" s="4" t="n"/>
      <c r="P125" s="4">
        <f>IF(P126&lt;&gt;""," -O","")</f>
        <v/>
      </c>
      <c r="Q125" s="4" t="n"/>
      <c r="R125" s="4">
        <f>IF(R126&lt;&gt;""," -O","")</f>
        <v/>
      </c>
      <c r="S125" s="4" t="n"/>
      <c r="T125" s="4">
        <f>IF(T126&lt;&gt;""," -O","")</f>
        <v/>
      </c>
      <c r="U125" s="4" t="n"/>
      <c r="V125" s="4">
        <f>IF(V126&lt;&gt;""," -O","")</f>
        <v/>
      </c>
      <c r="W125" s="4" t="n"/>
      <c r="X125" s="4">
        <f>IF(X126&lt;&gt;""," -O","")</f>
        <v/>
      </c>
      <c r="Y125" s="4" t="n"/>
      <c r="Z125" s="4">
        <f>IF(Z126&lt;&gt;""," -O","")</f>
        <v/>
      </c>
      <c r="AA125" s="4" t="n"/>
      <c r="AB125" s="4">
        <f>IF(AB126&lt;&gt;""," -O","")</f>
        <v/>
      </c>
      <c r="AC125" s="4" t="n"/>
      <c r="AD125" s="4">
        <f>IF(AD126&lt;&gt;""," -O","")</f>
        <v/>
      </c>
      <c r="AE125" s="4" t="n"/>
      <c r="AF125" s="4">
        <f>IF(AF126&lt;&gt;""," -O","")</f>
        <v/>
      </c>
      <c r="AG125" s="4" t="n"/>
      <c r="AH125" s="4">
        <f>IF(AH126&lt;&gt;""," -O","")</f>
        <v/>
      </c>
      <c r="AI125" s="4" t="n"/>
      <c r="AJ125" s="4">
        <f>IF(AJ126&lt;&gt;""," -O","")</f>
        <v/>
      </c>
      <c r="AK125" s="4" t="n"/>
      <c r="AL125" s="4">
        <f>IF(AL126&lt;&gt;""," -O","")</f>
        <v/>
      </c>
      <c r="AM125" s="4" t="n"/>
      <c r="AN125" s="4">
        <f>IF(AN126&lt;&gt;""," -O","")</f>
        <v/>
      </c>
      <c r="AO125" s="4" t="n"/>
      <c r="AP125" s="4">
        <f>IF(AP126&lt;&gt;""," -O","")</f>
        <v/>
      </c>
      <c r="AQ125" s="4" t="n"/>
      <c r="AR125" s="4">
        <f>IF(AR126&lt;&gt;""," -O","")</f>
        <v/>
      </c>
      <c r="AS125" s="4" t="n"/>
      <c r="AT125" s="4">
        <f>IF(AT126&lt;&gt;""," -O","")</f>
        <v/>
      </c>
      <c r="AU125" s="4" t="n"/>
      <c r="AV125" s="4">
        <f>IF(AV126&lt;&gt;""," -O","")</f>
        <v/>
      </c>
      <c r="AW125" s="4" t="n"/>
      <c r="AX125" s="4">
        <f>IF(AX126&lt;&gt;""," -O","")</f>
        <v/>
      </c>
      <c r="AY125" s="4" t="n"/>
      <c r="AZ125" s="4">
        <f>IF(AZ126&lt;&gt;""," -O","")</f>
        <v/>
      </c>
      <c r="BA125" s="4" t="n"/>
      <c r="BB125" s="4">
        <f>IF(BB126&lt;&gt;""," -O","")</f>
        <v/>
      </c>
      <c r="BC125" s="4" t="n"/>
      <c r="BD125" s="4">
        <f>IF(BD126&lt;&gt;""," -O","")</f>
        <v/>
      </c>
      <c r="BE125" s="4" t="n"/>
      <c r="BF125" s="4">
        <f>IF(BF126&lt;&gt;""," -O","")</f>
        <v/>
      </c>
      <c r="BG125" s="4" t="n"/>
      <c r="BH125" s="4">
        <f>IF(BH126&lt;&gt;""," -O","")</f>
        <v/>
      </c>
      <c r="BI125" s="4" t="n"/>
      <c r="BJ125" s="4">
        <f>IF(BJ126&lt;&gt;""," -O","")</f>
        <v/>
      </c>
      <c r="BK125" s="3" t="n"/>
      <c r="BL125" s="3" t="n"/>
      <c r="BM125" s="3" t="n"/>
      <c r="BN125" s="3" t="n"/>
      <c r="BO125" s="3" t="n"/>
      <c r="BP125" s="3" t="n"/>
      <c r="BQ125" s="2" t="n"/>
      <c r="BR125" s="2" t="n"/>
      <c r="BS125" s="2" t="n"/>
      <c r="BT125" s="2" t="n"/>
      <c r="BU125" s="2" t="n"/>
      <c r="BV125" s="2" t="n"/>
      <c r="BW125" s="2" t="n"/>
      <c r="BX125" s="2" t="n"/>
      <c r="BY125" s="2" t="n"/>
      <c r="BZ125" s="2" t="n"/>
      <c r="CA125" s="2" t="n"/>
      <c r="CB125" s="2" t="n"/>
      <c r="CC125" s="2" t="n"/>
    </row>
    <row r="126">
      <c r="A126" s="2" t="n"/>
      <c r="B126" s="2" t="n"/>
      <c r="C126" s="2" t="n"/>
      <c r="D126" s="2" t="n"/>
      <c r="E126" s="2" t="n"/>
      <c r="F126" s="2" t="n"/>
      <c r="G126" s="2" t="n"/>
      <c r="H126" s="2" t="n"/>
      <c r="I126" s="2" t="n"/>
      <c r="J126" s="2" t="n"/>
      <c r="K126" s="3" t="n"/>
      <c r="L126" s="3" t="n"/>
      <c r="M126" s="4" t="n">
        <v>1.59</v>
      </c>
      <c r="N126" s="4">
        <f>IFERROR(VLOOKUP(M126,'CRUCE OPORTUNIDADES'!$C$10:$D$31,2,FALSE),"")</f>
        <v/>
      </c>
      <c r="O126" s="4" t="n">
        <v>2.59000000000001</v>
      </c>
      <c r="P126" s="4">
        <f>IFERROR(VLOOKUP(O126,'CRUCE OPORTUNIDADES'!$C$10:$D$31,2,FALSE),"")</f>
        <v/>
      </c>
      <c r="Q126" s="4" t="n">
        <v>3.59000000000002</v>
      </c>
      <c r="R126" s="4">
        <f>IFERROR(VLOOKUP(Q126,'CRUCE OPORTUNIDADES'!$C$10:$D$31,2,FALSE),"")</f>
        <v/>
      </c>
      <c r="S126" s="4" t="n">
        <v>4.59000000000003</v>
      </c>
      <c r="T126" s="4">
        <f>IFERROR(VLOOKUP(S126,'CRUCE OPORTUNIDADES'!$C$10:$D$31,2,FALSE),"")</f>
        <v/>
      </c>
      <c r="U126" s="4" t="n">
        <v>5.59000000000004</v>
      </c>
      <c r="V126" s="4">
        <f>IFERROR(VLOOKUP(U126,'CRUCE OPORTUNIDADES'!$C$10:$D$31,2,FALSE),"")</f>
        <v/>
      </c>
      <c r="W126" s="4" t="n">
        <v>6.59000000000005</v>
      </c>
      <c r="X126" s="4">
        <f>IFERROR(VLOOKUP(W126,'CRUCE OPORTUNIDADES'!$C$10:$D$31,2,FALSE),"")</f>
        <v/>
      </c>
      <c r="Y126" s="4" t="n">
        <v>7.59000000000006</v>
      </c>
      <c r="Z126" s="4">
        <f>IFERROR(VLOOKUP(Y126,'CRUCE OPORTUNIDADES'!$C$10:$D$31,2,FALSE),"")</f>
        <v/>
      </c>
      <c r="AA126" s="4" t="n">
        <v>8.590000000000069</v>
      </c>
      <c r="AB126" s="4">
        <f>IFERROR(VLOOKUP(AA126,'CRUCE OPORTUNIDADES'!$C$10:$D$31,2,FALSE),"")</f>
        <v/>
      </c>
      <c r="AC126" s="4" t="n">
        <v>9.59000000000008</v>
      </c>
      <c r="AD126" s="4">
        <f>IFERROR(VLOOKUP(AC126,'CRUCE OPORTUNIDADES'!$C$10:$D$31,2,FALSE),"")</f>
        <v/>
      </c>
      <c r="AE126" s="4" t="n">
        <v>10.5900000000001</v>
      </c>
      <c r="AF126" s="4">
        <f>IFERROR(VLOOKUP(AE126,'CRUCE OPORTUNIDADES'!$C$10:$D$31,2,FALSE),"")</f>
        <v/>
      </c>
      <c r="AG126" s="4" t="n">
        <v>11.5900000000001</v>
      </c>
      <c r="AH126" s="4">
        <f>IFERROR(VLOOKUP(AG126,'CRUCE OPORTUNIDADES'!$C$10:$D$31,2,FALSE),"")</f>
        <v/>
      </c>
      <c r="AI126" s="4" t="n">
        <v>12.5900000000001</v>
      </c>
      <c r="AJ126" s="4">
        <f>IFERROR(VLOOKUP(AI126,'CRUCE OPORTUNIDADES'!$C$10:$D$31,2,FALSE),"")</f>
        <v/>
      </c>
      <c r="AK126" s="4" t="n">
        <v>13.5900000000001</v>
      </c>
      <c r="AL126" s="4">
        <f>IFERROR(VLOOKUP(AK126,'CRUCE OPORTUNIDADES'!$C$10:$D$31,2,FALSE),"")</f>
        <v/>
      </c>
      <c r="AM126" s="4" t="n">
        <v>14.5900000000001</v>
      </c>
      <c r="AN126" s="4">
        <f>IFERROR(VLOOKUP(AM126,'CRUCE OPORTUNIDADES'!$C$10:$D$31,2,FALSE),"")</f>
        <v/>
      </c>
      <c r="AO126" s="4" t="n">
        <v>15.5900000000001</v>
      </c>
      <c r="AP126" s="4">
        <f>IFERROR(VLOOKUP(AO126,'CRUCE OPORTUNIDADES'!$C$10:$D$31,2,FALSE),"")</f>
        <v/>
      </c>
      <c r="AQ126" s="4" t="n">
        <v>16.5900000000001</v>
      </c>
      <c r="AR126" s="4">
        <f>IFERROR(VLOOKUP(AQ126,'CRUCE OPORTUNIDADES'!$C$10:$D$31,2,FALSE),"")</f>
        <v/>
      </c>
      <c r="AS126" s="4" t="n">
        <v>17.5900000000002</v>
      </c>
      <c r="AT126" s="4">
        <f>IFERROR(VLOOKUP(AS126,'CRUCE OPORTUNIDADES'!$C$10:$D$31,2,FALSE),"")</f>
        <v/>
      </c>
      <c r="AU126" s="4" t="n">
        <v>18.5900000000002</v>
      </c>
      <c r="AV126" s="4">
        <f>IFERROR(VLOOKUP(AU126,'CRUCE OPORTUNIDADES'!$C$10:$D$31,2,FALSE),"")</f>
        <v/>
      </c>
      <c r="AW126" s="4" t="n">
        <v>19.5900000000002</v>
      </c>
      <c r="AX126" s="4">
        <f>IFERROR(VLOOKUP(AW126,'CRUCE OPORTUNIDADES'!$C$10:$D$31,2,FALSE),"")</f>
        <v/>
      </c>
      <c r="AY126" s="4" t="n">
        <v>20.5900000000002</v>
      </c>
      <c r="AZ126" s="4">
        <f>IFERROR(VLOOKUP(AY126,'CRUCE OPORTUNIDADES'!$C$10:$D$31,2,FALSE),"")</f>
        <v/>
      </c>
      <c r="BA126" s="4" t="n">
        <v>21.5900000000002</v>
      </c>
      <c r="BB126" s="4">
        <f>IFERROR(VLOOKUP(BA126,'CRUCE OPORTUNIDADES'!$C$10:$D$31,2,FALSE),"")</f>
        <v/>
      </c>
      <c r="BC126" s="4" t="n">
        <v>22.5900000000002</v>
      </c>
      <c r="BD126" s="4">
        <f>IFERROR(VLOOKUP(BC126,'CRUCE OPORTUNIDADES'!$C$10:$D$31,2,FALSE),"")</f>
        <v/>
      </c>
      <c r="BE126" s="4" t="n">
        <v>23.5900000000002</v>
      </c>
      <c r="BF126" s="4">
        <f>IFERROR(VLOOKUP(BE126,'CRUCE OPORTUNIDADES'!$C$10:$D$31,2,FALSE),"")</f>
        <v/>
      </c>
      <c r="BG126" s="4" t="n">
        <v>24.5900000000002</v>
      </c>
      <c r="BH126" s="4">
        <f>IFERROR(VLOOKUP(BG126,'CRUCE OPORTUNIDADES'!$C$10:$D$31,2,FALSE),"")</f>
        <v/>
      </c>
      <c r="BI126" s="4" t="n">
        <v>25.5900000000002</v>
      </c>
      <c r="BJ126" s="4">
        <f>IFERROR(VLOOKUP(BI126,'CRUCE OPORTUNIDADES'!$C$10:$D$31,2,FALSE),"")</f>
        <v/>
      </c>
      <c r="BK126" s="3" t="n"/>
      <c r="BL126" s="3" t="n"/>
      <c r="BM126" s="3" t="n"/>
      <c r="BN126" s="3" t="n"/>
      <c r="BO126" s="3" t="n"/>
      <c r="BP126" s="3" t="n"/>
      <c r="BQ126" s="2" t="n"/>
      <c r="BR126" s="2" t="n"/>
      <c r="BS126" s="2" t="n"/>
      <c r="BT126" s="2" t="n"/>
      <c r="BU126" s="2" t="n"/>
      <c r="BV126" s="2" t="n"/>
      <c r="BW126" s="2" t="n"/>
      <c r="BX126" s="2" t="n"/>
      <c r="BY126" s="2" t="n"/>
      <c r="BZ126" s="2" t="n"/>
      <c r="CA126" s="2" t="n"/>
      <c r="CB126" s="2" t="n"/>
      <c r="CC126" s="2" t="n"/>
    </row>
    <row r="127">
      <c r="A127" s="2" t="n"/>
      <c r="B127" s="2" t="n"/>
      <c r="C127" s="2" t="n"/>
      <c r="D127" s="2" t="n"/>
      <c r="E127" s="2" t="n"/>
      <c r="F127" s="2" t="n"/>
      <c r="G127" s="2" t="n"/>
      <c r="H127" s="2" t="n"/>
      <c r="I127" s="2" t="n"/>
      <c r="J127" s="2" t="n"/>
      <c r="K127" s="3" t="n"/>
      <c r="L127" s="3" t="n"/>
      <c r="M127" s="4" t="n"/>
      <c r="N127" s="4">
        <f>IF(N128&lt;&gt;""," -O","")</f>
        <v/>
      </c>
      <c r="O127" s="4" t="n"/>
      <c r="P127" s="4">
        <f>IF(P128&lt;&gt;""," -O","")</f>
        <v/>
      </c>
      <c r="Q127" s="4" t="n"/>
      <c r="R127" s="4">
        <f>IF(R128&lt;&gt;""," -O","")</f>
        <v/>
      </c>
      <c r="S127" s="4" t="n"/>
      <c r="T127" s="4">
        <f>IF(T128&lt;&gt;""," -O","")</f>
        <v/>
      </c>
      <c r="U127" s="4" t="n"/>
      <c r="V127" s="4">
        <f>IF(V128&lt;&gt;""," -O","")</f>
        <v/>
      </c>
      <c r="W127" s="4" t="n"/>
      <c r="X127" s="4">
        <f>IF(X128&lt;&gt;""," -O","")</f>
        <v/>
      </c>
      <c r="Y127" s="4" t="n"/>
      <c r="Z127" s="4">
        <f>IF(Z128&lt;&gt;""," -O","")</f>
        <v/>
      </c>
      <c r="AA127" s="4" t="n"/>
      <c r="AB127" s="4">
        <f>IF(AB128&lt;&gt;""," -O","")</f>
        <v/>
      </c>
      <c r="AC127" s="4" t="n"/>
      <c r="AD127" s="4">
        <f>IF(AD128&lt;&gt;""," -O","")</f>
        <v/>
      </c>
      <c r="AE127" s="4" t="n"/>
      <c r="AF127" s="4">
        <f>IF(AF128&lt;&gt;""," -O","")</f>
        <v/>
      </c>
      <c r="AG127" s="4" t="n"/>
      <c r="AH127" s="4">
        <f>IF(AH128&lt;&gt;""," -O","")</f>
        <v/>
      </c>
      <c r="AI127" s="4" t="n"/>
      <c r="AJ127" s="4">
        <f>IF(AJ128&lt;&gt;""," -O","")</f>
        <v/>
      </c>
      <c r="AK127" s="4" t="n"/>
      <c r="AL127" s="4">
        <f>IF(AL128&lt;&gt;""," -O","")</f>
        <v/>
      </c>
      <c r="AM127" s="4" t="n"/>
      <c r="AN127" s="4">
        <f>IF(AN128&lt;&gt;""," -O","")</f>
        <v/>
      </c>
      <c r="AO127" s="4" t="n"/>
      <c r="AP127" s="4">
        <f>IF(AP128&lt;&gt;""," -O","")</f>
        <v/>
      </c>
      <c r="AQ127" s="4" t="n"/>
      <c r="AR127" s="4">
        <f>IF(AR128&lt;&gt;""," -O","")</f>
        <v/>
      </c>
      <c r="AS127" s="4" t="n"/>
      <c r="AT127" s="4">
        <f>IF(AT128&lt;&gt;""," -O","")</f>
        <v/>
      </c>
      <c r="AU127" s="4" t="n"/>
      <c r="AV127" s="4">
        <f>IF(AV128&lt;&gt;""," -O","")</f>
        <v/>
      </c>
      <c r="AW127" s="4" t="n"/>
      <c r="AX127" s="4">
        <f>IF(AX128&lt;&gt;""," -O","")</f>
        <v/>
      </c>
      <c r="AY127" s="4" t="n"/>
      <c r="AZ127" s="4">
        <f>IF(AZ128&lt;&gt;""," -O","")</f>
        <v/>
      </c>
      <c r="BA127" s="4" t="n"/>
      <c r="BB127" s="4">
        <f>IF(BB128&lt;&gt;""," -O","")</f>
        <v/>
      </c>
      <c r="BC127" s="4" t="n"/>
      <c r="BD127" s="4">
        <f>IF(BD128&lt;&gt;""," -O","")</f>
        <v/>
      </c>
      <c r="BE127" s="4" t="n"/>
      <c r="BF127" s="4">
        <f>IF(BF128&lt;&gt;""," -O","")</f>
        <v/>
      </c>
      <c r="BG127" s="4" t="n"/>
      <c r="BH127" s="4">
        <f>IF(BH128&lt;&gt;""," -O","")</f>
        <v/>
      </c>
      <c r="BI127" s="4" t="n"/>
      <c r="BJ127" s="4">
        <f>IF(BJ128&lt;&gt;""," -O","")</f>
        <v/>
      </c>
      <c r="BK127" s="3" t="n"/>
      <c r="BL127" s="3" t="n"/>
      <c r="BM127" s="3" t="n"/>
      <c r="BN127" s="3" t="n"/>
      <c r="BO127" s="3" t="n"/>
      <c r="BP127" s="3" t="n"/>
      <c r="BQ127" s="2" t="n"/>
      <c r="BR127" s="2" t="n"/>
      <c r="BS127" s="2" t="n"/>
      <c r="BT127" s="2" t="n"/>
      <c r="BU127" s="2" t="n"/>
      <c r="BV127" s="2" t="n"/>
      <c r="BW127" s="2" t="n"/>
      <c r="BX127" s="2" t="n"/>
      <c r="BY127" s="2" t="n"/>
      <c r="BZ127" s="2" t="n"/>
      <c r="CA127" s="2" t="n"/>
      <c r="CB127" s="2" t="n"/>
      <c r="CC127" s="2" t="n"/>
    </row>
    <row r="128">
      <c r="A128" s="2" t="n"/>
      <c r="B128" s="2" t="n"/>
      <c r="C128" s="2" t="n"/>
      <c r="D128" s="2" t="n"/>
      <c r="E128" s="2" t="n"/>
      <c r="F128" s="2" t="n"/>
      <c r="G128" s="2" t="n"/>
      <c r="H128" s="2" t="n"/>
      <c r="I128" s="2" t="n"/>
      <c r="J128" s="2" t="n"/>
      <c r="K128" s="3" t="n"/>
      <c r="L128" s="3" t="n"/>
      <c r="M128" s="4" t="n">
        <v>1.6</v>
      </c>
      <c r="N128" s="4">
        <f>IFERROR(VLOOKUP(M128,'CRUCE OPORTUNIDADES'!$C$10:$D$31,2,FALSE),"")</f>
        <v/>
      </c>
      <c r="O128" s="4" t="n">
        <v>2.60000000000001</v>
      </c>
      <c r="P128" s="4">
        <f>IFERROR(VLOOKUP(O128,'CRUCE OPORTUNIDADES'!$C$10:$D$31,2,FALSE),"")</f>
        <v/>
      </c>
      <c r="Q128" s="4" t="n">
        <v>3.60000000000002</v>
      </c>
      <c r="R128" s="4">
        <f>IFERROR(VLOOKUP(Q128,'CRUCE OPORTUNIDADES'!$C$10:$D$31,2,FALSE),"")</f>
        <v/>
      </c>
      <c r="S128" s="4" t="n">
        <v>4.60000000000003</v>
      </c>
      <c r="T128" s="4">
        <f>IFERROR(VLOOKUP(S128,'CRUCE OPORTUNIDADES'!$C$10:$D$31,2,FALSE),"")</f>
        <v/>
      </c>
      <c r="U128" s="4" t="n">
        <v>5.60000000000004</v>
      </c>
      <c r="V128" s="4">
        <f>IFERROR(VLOOKUP(U128,'CRUCE OPORTUNIDADES'!$C$10:$D$31,2,FALSE),"")</f>
        <v/>
      </c>
      <c r="W128" s="4" t="n">
        <v>6.60000000000005</v>
      </c>
      <c r="X128" s="4">
        <f>IFERROR(VLOOKUP(W128,'CRUCE OPORTUNIDADES'!$C$10:$D$31,2,FALSE),"")</f>
        <v/>
      </c>
      <c r="Y128" s="4" t="n">
        <v>7.60000000000006</v>
      </c>
      <c r="Z128" s="4">
        <f>IFERROR(VLOOKUP(Y128,'CRUCE OPORTUNIDADES'!$C$10:$D$31,2,FALSE),"")</f>
        <v/>
      </c>
      <c r="AA128" s="4" t="n">
        <v>8.600000000000071</v>
      </c>
      <c r="AB128" s="4">
        <f>IFERROR(VLOOKUP(AA128,'CRUCE OPORTUNIDADES'!$C$10:$D$31,2,FALSE),"")</f>
        <v/>
      </c>
      <c r="AC128" s="4" t="n">
        <v>9.60000000000008</v>
      </c>
      <c r="AD128" s="4">
        <f>IFERROR(VLOOKUP(AC128,'CRUCE OPORTUNIDADES'!$C$10:$D$31,2,FALSE),"")</f>
        <v/>
      </c>
      <c r="AE128" s="4" t="n">
        <v>10.6000000000001</v>
      </c>
      <c r="AF128" s="4">
        <f>IFERROR(VLOOKUP(AE128,'CRUCE OPORTUNIDADES'!$C$10:$D$31,2,FALSE),"")</f>
        <v/>
      </c>
      <c r="AG128" s="4" t="n">
        <v>11.6000000000001</v>
      </c>
      <c r="AH128" s="4">
        <f>IFERROR(VLOOKUP(AG128,'CRUCE OPORTUNIDADES'!$C$10:$D$31,2,FALSE),"")</f>
        <v/>
      </c>
      <c r="AI128" s="4" t="n">
        <v>12.6000000000001</v>
      </c>
      <c r="AJ128" s="4">
        <f>IFERROR(VLOOKUP(AI128,'CRUCE OPORTUNIDADES'!$C$10:$D$31,2,FALSE),"")</f>
        <v/>
      </c>
      <c r="AK128" s="4" t="n">
        <v>13.6000000000001</v>
      </c>
      <c r="AL128" s="4">
        <f>IFERROR(VLOOKUP(AK128,'CRUCE OPORTUNIDADES'!$C$10:$D$31,2,FALSE),"")</f>
        <v/>
      </c>
      <c r="AM128" s="4" t="n">
        <v>14.6000000000001</v>
      </c>
      <c r="AN128" s="4">
        <f>IFERROR(VLOOKUP(AM128,'CRUCE OPORTUNIDADES'!$C$10:$D$31,2,FALSE),"")</f>
        <v/>
      </c>
      <c r="AO128" s="4" t="n">
        <v>15.6000000000001</v>
      </c>
      <c r="AP128" s="4">
        <f>IFERROR(VLOOKUP(AO128,'CRUCE OPORTUNIDADES'!$C$10:$D$31,2,FALSE),"")</f>
        <v/>
      </c>
      <c r="AQ128" s="4" t="n">
        <v>16.6000000000001</v>
      </c>
      <c r="AR128" s="4">
        <f>IFERROR(VLOOKUP(AQ128,'CRUCE OPORTUNIDADES'!$C$10:$D$31,2,FALSE),"")</f>
        <v/>
      </c>
      <c r="AS128" s="4" t="n">
        <v>17.6000000000002</v>
      </c>
      <c r="AT128" s="4">
        <f>IFERROR(VLOOKUP(AS128,'CRUCE OPORTUNIDADES'!$C$10:$D$31,2,FALSE),"")</f>
        <v/>
      </c>
      <c r="AU128" s="4" t="n">
        <v>18.6000000000002</v>
      </c>
      <c r="AV128" s="4">
        <f>IFERROR(VLOOKUP(AU128,'CRUCE OPORTUNIDADES'!$C$10:$D$31,2,FALSE),"")</f>
        <v/>
      </c>
      <c r="AW128" s="4" t="n">
        <v>19.6000000000002</v>
      </c>
      <c r="AX128" s="4">
        <f>IFERROR(VLOOKUP(AW128,'CRUCE OPORTUNIDADES'!$C$10:$D$31,2,FALSE),"")</f>
        <v/>
      </c>
      <c r="AY128" s="4" t="n">
        <v>20.6000000000002</v>
      </c>
      <c r="AZ128" s="4">
        <f>IFERROR(VLOOKUP(AY128,'CRUCE OPORTUNIDADES'!$C$10:$D$31,2,FALSE),"")</f>
        <v/>
      </c>
      <c r="BA128" s="4" t="n">
        <v>21.6000000000002</v>
      </c>
      <c r="BB128" s="4">
        <f>IFERROR(VLOOKUP(BA128,'CRUCE OPORTUNIDADES'!$C$10:$D$31,2,FALSE),"")</f>
        <v/>
      </c>
      <c r="BC128" s="4" t="n">
        <v>22.6000000000002</v>
      </c>
      <c r="BD128" s="4">
        <f>IFERROR(VLOOKUP(BC128,'CRUCE OPORTUNIDADES'!$C$10:$D$31,2,FALSE),"")</f>
        <v/>
      </c>
      <c r="BE128" s="4" t="n">
        <v>23.6000000000002</v>
      </c>
      <c r="BF128" s="4">
        <f>IFERROR(VLOOKUP(BE128,'CRUCE OPORTUNIDADES'!$C$10:$D$31,2,FALSE),"")</f>
        <v/>
      </c>
      <c r="BG128" s="4" t="n">
        <v>24.6000000000002</v>
      </c>
      <c r="BH128" s="4">
        <f>IFERROR(VLOOKUP(BG128,'CRUCE OPORTUNIDADES'!$C$10:$D$31,2,FALSE),"")</f>
        <v/>
      </c>
      <c r="BI128" s="4" t="n">
        <v>25.6000000000002</v>
      </c>
      <c r="BJ128" s="4">
        <f>IFERROR(VLOOKUP(BI128,'CRUCE OPORTUNIDADES'!$C$10:$D$31,2,FALSE),"")</f>
        <v/>
      </c>
      <c r="BK128" s="3" t="n"/>
      <c r="BL128" s="3" t="n"/>
      <c r="BM128" s="3" t="n"/>
      <c r="BN128" s="3" t="n"/>
      <c r="BO128" s="3" t="n"/>
      <c r="BP128" s="3" t="n"/>
      <c r="BQ128" s="2" t="n"/>
      <c r="BR128" s="2" t="n"/>
      <c r="BS128" s="2" t="n"/>
      <c r="BT128" s="2" t="n"/>
      <c r="BU128" s="2" t="n"/>
      <c r="BV128" s="2" t="n"/>
      <c r="BW128" s="2" t="n"/>
      <c r="BX128" s="2" t="n"/>
      <c r="BY128" s="2" t="n"/>
      <c r="BZ128" s="2" t="n"/>
      <c r="CA128" s="2" t="n"/>
      <c r="CB128" s="2" t="n"/>
      <c r="CC128" s="2" t="n"/>
    </row>
    <row r="129">
      <c r="A129" s="2" t="n"/>
      <c r="B129" s="2" t="n"/>
      <c r="C129" s="2" t="n"/>
      <c r="D129" s="2" t="n"/>
      <c r="E129" s="2" t="n"/>
      <c r="F129" s="2" t="n"/>
      <c r="G129" s="2" t="n"/>
      <c r="H129" s="2" t="n"/>
      <c r="I129" s="2" t="n"/>
      <c r="J129" s="2" t="n"/>
      <c r="K129" s="3" t="n"/>
      <c r="L129" s="3" t="n"/>
      <c r="M129" s="4" t="n"/>
      <c r="N129" s="4">
        <f>IF(N130&lt;&gt;""," -O","")</f>
        <v/>
      </c>
      <c r="O129" s="4" t="n"/>
      <c r="P129" s="4">
        <f>IF(P130&lt;&gt;""," -O","")</f>
        <v/>
      </c>
      <c r="Q129" s="4" t="n"/>
      <c r="R129" s="4">
        <f>IF(R130&lt;&gt;""," -O","")</f>
        <v/>
      </c>
      <c r="S129" s="4" t="n"/>
      <c r="T129" s="4">
        <f>IF(T130&lt;&gt;""," -O","")</f>
        <v/>
      </c>
      <c r="U129" s="4" t="n"/>
      <c r="V129" s="4">
        <f>IF(V130&lt;&gt;""," -O","")</f>
        <v/>
      </c>
      <c r="W129" s="4" t="n"/>
      <c r="X129" s="4">
        <f>IF(X130&lt;&gt;""," -O","")</f>
        <v/>
      </c>
      <c r="Y129" s="4" t="n"/>
      <c r="Z129" s="4">
        <f>IF(Z130&lt;&gt;""," -O","")</f>
        <v/>
      </c>
      <c r="AA129" s="4" t="n"/>
      <c r="AB129" s="4">
        <f>IF(AB130&lt;&gt;""," -O","")</f>
        <v/>
      </c>
      <c r="AC129" s="4" t="n"/>
      <c r="AD129" s="4">
        <f>IF(AD130&lt;&gt;""," -O","")</f>
        <v/>
      </c>
      <c r="AE129" s="4" t="n"/>
      <c r="AF129" s="4">
        <f>IF(AF130&lt;&gt;""," -O","")</f>
        <v/>
      </c>
      <c r="AG129" s="4" t="n"/>
      <c r="AH129" s="4">
        <f>IF(AH130&lt;&gt;""," -O","")</f>
        <v/>
      </c>
      <c r="AI129" s="4" t="n"/>
      <c r="AJ129" s="4">
        <f>IF(AJ130&lt;&gt;""," -O","")</f>
        <v/>
      </c>
      <c r="AK129" s="4" t="n"/>
      <c r="AL129" s="4">
        <f>IF(AL130&lt;&gt;""," -O","")</f>
        <v/>
      </c>
      <c r="AM129" s="4" t="n"/>
      <c r="AN129" s="4">
        <f>IF(AN130&lt;&gt;""," -O","")</f>
        <v/>
      </c>
      <c r="AO129" s="4" t="n"/>
      <c r="AP129" s="4">
        <f>IF(AP130&lt;&gt;""," -O","")</f>
        <v/>
      </c>
      <c r="AQ129" s="4" t="n"/>
      <c r="AR129" s="4">
        <f>IF(AR130&lt;&gt;""," -O","")</f>
        <v/>
      </c>
      <c r="AS129" s="4" t="n"/>
      <c r="AT129" s="4">
        <f>IF(AT130&lt;&gt;""," -O","")</f>
        <v/>
      </c>
      <c r="AU129" s="4" t="n"/>
      <c r="AV129" s="4">
        <f>IF(AV130&lt;&gt;""," -O","")</f>
        <v/>
      </c>
      <c r="AW129" s="4" t="n"/>
      <c r="AX129" s="4">
        <f>IF(AX130&lt;&gt;""," -O","")</f>
        <v/>
      </c>
      <c r="AY129" s="4" t="n"/>
      <c r="AZ129" s="4">
        <f>IF(AZ130&lt;&gt;""," -O","")</f>
        <v/>
      </c>
      <c r="BA129" s="4" t="n"/>
      <c r="BB129" s="4">
        <f>IF(BB130&lt;&gt;""," -O","")</f>
        <v/>
      </c>
      <c r="BC129" s="4" t="n"/>
      <c r="BD129" s="4">
        <f>IF(BD130&lt;&gt;""," -O","")</f>
        <v/>
      </c>
      <c r="BE129" s="4" t="n"/>
      <c r="BF129" s="4">
        <f>IF(BF130&lt;&gt;""," -O","")</f>
        <v/>
      </c>
      <c r="BG129" s="4" t="n"/>
      <c r="BH129" s="4">
        <f>IF(BH130&lt;&gt;""," -O","")</f>
        <v/>
      </c>
      <c r="BI129" s="4" t="n"/>
      <c r="BJ129" s="4">
        <f>IF(BJ130&lt;&gt;""," -O","")</f>
        <v/>
      </c>
      <c r="BK129" s="3" t="n"/>
      <c r="BL129" s="3" t="n"/>
      <c r="BM129" s="3" t="n"/>
      <c r="BN129" s="3" t="n"/>
      <c r="BO129" s="3" t="n"/>
      <c r="BP129" s="3" t="n"/>
      <c r="BQ129" s="2" t="n"/>
      <c r="BR129" s="2" t="n"/>
      <c r="BS129" s="2" t="n"/>
      <c r="BT129" s="2" t="n"/>
      <c r="BU129" s="2" t="n"/>
      <c r="BV129" s="2" t="n"/>
      <c r="BW129" s="2" t="n"/>
      <c r="BX129" s="2" t="n"/>
      <c r="BY129" s="2" t="n"/>
      <c r="BZ129" s="2" t="n"/>
      <c r="CA129" s="2" t="n"/>
      <c r="CB129" s="2" t="n"/>
      <c r="CC129" s="2" t="n"/>
    </row>
    <row r="130">
      <c r="A130" s="2" t="n"/>
      <c r="B130" s="2" t="n"/>
      <c r="C130" s="2" t="n"/>
      <c r="D130" s="2" t="n"/>
      <c r="E130" s="2" t="n"/>
      <c r="F130" s="2" t="n"/>
      <c r="G130" s="2" t="n"/>
      <c r="H130" s="2" t="n"/>
      <c r="I130" s="2" t="n"/>
      <c r="J130" s="2" t="n"/>
      <c r="K130" s="3" t="n"/>
      <c r="L130" s="3" t="n"/>
      <c r="M130" s="4" t="n">
        <v>1.61</v>
      </c>
      <c r="N130" s="4">
        <f>IFERROR(VLOOKUP(M130,'CRUCE OPORTUNIDADES'!$C$10:$D$31,2,FALSE),"")</f>
        <v/>
      </c>
      <c r="O130" s="4" t="n">
        <v>2.61000000000001</v>
      </c>
      <c r="P130" s="4">
        <f>IFERROR(VLOOKUP(O130,'CRUCE OPORTUNIDADES'!$C$10:$D$31,2,FALSE),"")</f>
        <v/>
      </c>
      <c r="Q130" s="4" t="n">
        <v>3.61000000000002</v>
      </c>
      <c r="R130" s="4">
        <f>IFERROR(VLOOKUP(Q130,'CRUCE OPORTUNIDADES'!$C$10:$D$31,2,FALSE),"")</f>
        <v/>
      </c>
      <c r="S130" s="4" t="n">
        <v>4.61000000000003</v>
      </c>
      <c r="T130" s="4">
        <f>IFERROR(VLOOKUP(S130,'CRUCE OPORTUNIDADES'!$C$10:$D$31,2,FALSE),"")</f>
        <v/>
      </c>
      <c r="U130" s="4" t="n">
        <v>5.61000000000004</v>
      </c>
      <c r="V130" s="4">
        <f>IFERROR(VLOOKUP(U130,'CRUCE OPORTUNIDADES'!$C$10:$D$31,2,FALSE),"")</f>
        <v/>
      </c>
      <c r="W130" s="4" t="n">
        <v>6.61000000000005</v>
      </c>
      <c r="X130" s="4">
        <f>IFERROR(VLOOKUP(W130,'CRUCE OPORTUNIDADES'!$C$10:$D$31,2,FALSE),"")</f>
        <v/>
      </c>
      <c r="Y130" s="4" t="n">
        <v>7.61000000000006</v>
      </c>
      <c r="Z130" s="4">
        <f>IFERROR(VLOOKUP(Y130,'CRUCE OPORTUNIDADES'!$C$10:$D$31,2,FALSE),"")</f>
        <v/>
      </c>
      <c r="AA130" s="4" t="n">
        <v>8.61000000000007</v>
      </c>
      <c r="AB130" s="4">
        <f>IFERROR(VLOOKUP(AA130,'CRUCE OPORTUNIDADES'!$C$10:$D$31,2,FALSE),"")</f>
        <v/>
      </c>
      <c r="AC130" s="4" t="n">
        <v>9.610000000000079</v>
      </c>
      <c r="AD130" s="4">
        <f>IFERROR(VLOOKUP(AC130,'CRUCE OPORTUNIDADES'!$C$10:$D$31,2,FALSE),"")</f>
        <v/>
      </c>
      <c r="AE130" s="4" t="n">
        <v>10.6100000000001</v>
      </c>
      <c r="AF130" s="4">
        <f>IFERROR(VLOOKUP(AE130,'CRUCE OPORTUNIDADES'!$C$10:$D$31,2,FALSE),"")</f>
        <v/>
      </c>
      <c r="AG130" s="4" t="n">
        <v>11.6100000000001</v>
      </c>
      <c r="AH130" s="4">
        <f>IFERROR(VLOOKUP(AG130,'CRUCE OPORTUNIDADES'!$C$10:$D$31,2,FALSE),"")</f>
        <v/>
      </c>
      <c r="AI130" s="4" t="n">
        <v>12.6100000000001</v>
      </c>
      <c r="AJ130" s="4">
        <f>IFERROR(VLOOKUP(AI130,'CRUCE OPORTUNIDADES'!$C$10:$D$31,2,FALSE),"")</f>
        <v/>
      </c>
      <c r="AK130" s="4" t="n">
        <v>13.6100000000001</v>
      </c>
      <c r="AL130" s="4">
        <f>IFERROR(VLOOKUP(AK130,'CRUCE OPORTUNIDADES'!$C$10:$D$31,2,FALSE),"")</f>
        <v/>
      </c>
      <c r="AM130" s="4" t="n">
        <v>14.6100000000001</v>
      </c>
      <c r="AN130" s="4">
        <f>IFERROR(VLOOKUP(AM130,'CRUCE OPORTUNIDADES'!$C$10:$D$31,2,FALSE),"")</f>
        <v/>
      </c>
      <c r="AO130" s="4" t="n">
        <v>15.6100000000001</v>
      </c>
      <c r="AP130" s="4">
        <f>IFERROR(VLOOKUP(AO130,'CRUCE OPORTUNIDADES'!$C$10:$D$31,2,FALSE),"")</f>
        <v/>
      </c>
      <c r="AQ130" s="4" t="n">
        <v>16.6100000000001</v>
      </c>
      <c r="AR130" s="4">
        <f>IFERROR(VLOOKUP(AQ130,'CRUCE OPORTUNIDADES'!$C$10:$D$31,2,FALSE),"")</f>
        <v/>
      </c>
      <c r="AS130" s="4" t="n">
        <v>17.6100000000002</v>
      </c>
      <c r="AT130" s="4">
        <f>IFERROR(VLOOKUP(AS130,'CRUCE OPORTUNIDADES'!$C$10:$D$31,2,FALSE),"")</f>
        <v/>
      </c>
      <c r="AU130" s="4" t="n">
        <v>18.6100000000002</v>
      </c>
      <c r="AV130" s="4">
        <f>IFERROR(VLOOKUP(AU130,'CRUCE OPORTUNIDADES'!$C$10:$D$31,2,FALSE),"")</f>
        <v/>
      </c>
      <c r="AW130" s="4" t="n">
        <v>19.6100000000002</v>
      </c>
      <c r="AX130" s="4">
        <f>IFERROR(VLOOKUP(AW130,'CRUCE OPORTUNIDADES'!$C$10:$D$31,2,FALSE),"")</f>
        <v/>
      </c>
      <c r="AY130" s="4" t="n">
        <v>20.6100000000002</v>
      </c>
      <c r="AZ130" s="4">
        <f>IFERROR(VLOOKUP(AY130,'CRUCE OPORTUNIDADES'!$C$10:$D$31,2,FALSE),"")</f>
        <v/>
      </c>
      <c r="BA130" s="4" t="n">
        <v>21.6100000000002</v>
      </c>
      <c r="BB130" s="4">
        <f>IFERROR(VLOOKUP(BA130,'CRUCE OPORTUNIDADES'!$C$10:$D$31,2,FALSE),"")</f>
        <v/>
      </c>
      <c r="BC130" s="4" t="n">
        <v>22.6100000000002</v>
      </c>
      <c r="BD130" s="4">
        <f>IFERROR(VLOOKUP(BC130,'CRUCE OPORTUNIDADES'!$C$10:$D$31,2,FALSE),"")</f>
        <v/>
      </c>
      <c r="BE130" s="4" t="n">
        <v>23.6100000000002</v>
      </c>
      <c r="BF130" s="4">
        <f>IFERROR(VLOOKUP(BE130,'CRUCE OPORTUNIDADES'!$C$10:$D$31,2,FALSE),"")</f>
        <v/>
      </c>
      <c r="BG130" s="4" t="n">
        <v>24.6100000000002</v>
      </c>
      <c r="BH130" s="4">
        <f>IFERROR(VLOOKUP(BG130,'CRUCE OPORTUNIDADES'!$C$10:$D$31,2,FALSE),"")</f>
        <v/>
      </c>
      <c r="BI130" s="4" t="n">
        <v>25.6100000000002</v>
      </c>
      <c r="BJ130" s="4">
        <f>IFERROR(VLOOKUP(BI130,'CRUCE OPORTUNIDADES'!$C$10:$D$31,2,FALSE),"")</f>
        <v/>
      </c>
      <c r="BK130" s="3" t="n"/>
      <c r="BL130" s="3" t="n"/>
      <c r="BM130" s="3" t="n"/>
      <c r="BN130" s="3" t="n"/>
      <c r="BO130" s="3" t="n"/>
      <c r="BP130" s="3" t="n"/>
      <c r="BQ130" s="2" t="n"/>
      <c r="BR130" s="2" t="n"/>
      <c r="BS130" s="2" t="n"/>
      <c r="BT130" s="2" t="n"/>
      <c r="BU130" s="2" t="n"/>
      <c r="BV130" s="2" t="n"/>
      <c r="BW130" s="2" t="n"/>
      <c r="BX130" s="2" t="n"/>
      <c r="BY130" s="2" t="n"/>
      <c r="BZ130" s="2" t="n"/>
      <c r="CA130" s="2" t="n"/>
      <c r="CB130" s="2" t="n"/>
      <c r="CC130" s="2" t="n"/>
    </row>
    <row r="131">
      <c r="A131" s="2" t="n"/>
      <c r="B131" s="2" t="n"/>
      <c r="C131" s="2" t="n"/>
      <c r="D131" s="2" t="n"/>
      <c r="E131" s="2" t="n"/>
      <c r="F131" s="2" t="n"/>
      <c r="G131" s="2" t="n"/>
      <c r="H131" s="2" t="n"/>
      <c r="I131" s="2" t="n"/>
      <c r="J131" s="2" t="n"/>
      <c r="K131" s="3" t="n"/>
      <c r="L131" s="3" t="n"/>
      <c r="M131" s="4" t="n"/>
      <c r="N131" s="4">
        <f>IF(N132&lt;&gt;""," -O","")</f>
        <v/>
      </c>
      <c r="O131" s="4" t="n"/>
      <c r="P131" s="4">
        <f>IF(P132&lt;&gt;""," -O","")</f>
        <v/>
      </c>
      <c r="Q131" s="4" t="n"/>
      <c r="R131" s="4">
        <f>IF(R132&lt;&gt;""," -O","")</f>
        <v/>
      </c>
      <c r="S131" s="4" t="n"/>
      <c r="T131" s="4">
        <f>IF(T132&lt;&gt;""," -O","")</f>
        <v/>
      </c>
      <c r="U131" s="4" t="n"/>
      <c r="V131" s="4">
        <f>IF(V132&lt;&gt;""," -O","")</f>
        <v/>
      </c>
      <c r="W131" s="4" t="n"/>
      <c r="X131" s="4">
        <f>IF(X132&lt;&gt;""," -O","")</f>
        <v/>
      </c>
      <c r="Y131" s="4" t="n"/>
      <c r="Z131" s="4">
        <f>IF(Z132&lt;&gt;""," -O","")</f>
        <v/>
      </c>
      <c r="AA131" s="4" t="n"/>
      <c r="AB131" s="4">
        <f>IF(AB132&lt;&gt;""," -O","")</f>
        <v/>
      </c>
      <c r="AC131" s="4" t="n"/>
      <c r="AD131" s="4">
        <f>IF(AD132&lt;&gt;""," -O","")</f>
        <v/>
      </c>
      <c r="AE131" s="4" t="n"/>
      <c r="AF131" s="4">
        <f>IF(AF132&lt;&gt;""," -O","")</f>
        <v/>
      </c>
      <c r="AG131" s="4" t="n"/>
      <c r="AH131" s="4">
        <f>IF(AH132&lt;&gt;""," -O","")</f>
        <v/>
      </c>
      <c r="AI131" s="4" t="n"/>
      <c r="AJ131" s="4">
        <f>IF(AJ132&lt;&gt;""," -O","")</f>
        <v/>
      </c>
      <c r="AK131" s="4" t="n"/>
      <c r="AL131" s="4">
        <f>IF(AL132&lt;&gt;""," -O","")</f>
        <v/>
      </c>
      <c r="AM131" s="4" t="n"/>
      <c r="AN131" s="4">
        <f>IF(AN132&lt;&gt;""," -O","")</f>
        <v/>
      </c>
      <c r="AO131" s="4" t="n"/>
      <c r="AP131" s="4">
        <f>IF(AP132&lt;&gt;""," -O","")</f>
        <v/>
      </c>
      <c r="AQ131" s="4" t="n"/>
      <c r="AR131" s="4">
        <f>IF(AR132&lt;&gt;""," -O","")</f>
        <v/>
      </c>
      <c r="AS131" s="4" t="n"/>
      <c r="AT131" s="4">
        <f>IF(AT132&lt;&gt;""," -O","")</f>
        <v/>
      </c>
      <c r="AU131" s="4" t="n"/>
      <c r="AV131" s="4">
        <f>IF(AV132&lt;&gt;""," -O","")</f>
        <v/>
      </c>
      <c r="AW131" s="4" t="n"/>
      <c r="AX131" s="4">
        <f>IF(AX132&lt;&gt;""," -O","")</f>
        <v/>
      </c>
      <c r="AY131" s="4" t="n"/>
      <c r="AZ131" s="4">
        <f>IF(AZ132&lt;&gt;""," -O","")</f>
        <v/>
      </c>
      <c r="BA131" s="4" t="n"/>
      <c r="BB131" s="4">
        <f>IF(BB132&lt;&gt;""," -O","")</f>
        <v/>
      </c>
      <c r="BC131" s="4" t="n"/>
      <c r="BD131" s="4">
        <f>IF(BD132&lt;&gt;""," -O","")</f>
        <v/>
      </c>
      <c r="BE131" s="4" t="n"/>
      <c r="BF131" s="4">
        <f>IF(BF132&lt;&gt;""," -O","")</f>
        <v/>
      </c>
      <c r="BG131" s="4" t="n"/>
      <c r="BH131" s="4">
        <f>IF(BH132&lt;&gt;""," -O","")</f>
        <v/>
      </c>
      <c r="BI131" s="4" t="n"/>
      <c r="BJ131" s="4">
        <f>IF(BJ132&lt;&gt;""," -O","")</f>
        <v/>
      </c>
      <c r="BK131" s="3" t="n"/>
      <c r="BL131" s="3" t="n"/>
      <c r="BM131" s="3" t="n"/>
      <c r="BN131" s="3" t="n"/>
      <c r="BO131" s="3" t="n"/>
      <c r="BP131" s="3" t="n"/>
      <c r="BQ131" s="2" t="n"/>
      <c r="BR131" s="2" t="n"/>
      <c r="BS131" s="2" t="n"/>
      <c r="BT131" s="2" t="n"/>
      <c r="BU131" s="2" t="n"/>
      <c r="BV131" s="2" t="n"/>
      <c r="BW131" s="2" t="n"/>
      <c r="BX131" s="2" t="n"/>
      <c r="BY131" s="2" t="n"/>
      <c r="BZ131" s="2" t="n"/>
      <c r="CA131" s="2" t="n"/>
      <c r="CB131" s="2" t="n"/>
      <c r="CC131" s="2" t="n"/>
    </row>
    <row r="132">
      <c r="A132" s="2" t="n"/>
      <c r="B132" s="2" t="n"/>
      <c r="C132" s="2" t="n"/>
      <c r="D132" s="2" t="n"/>
      <c r="E132" s="2" t="n"/>
      <c r="F132" s="2" t="n"/>
      <c r="G132" s="2" t="n"/>
      <c r="H132" s="2" t="n"/>
      <c r="I132" s="2" t="n"/>
      <c r="J132" s="2" t="n"/>
      <c r="K132" s="3" t="n"/>
      <c r="L132" s="3" t="n"/>
      <c r="M132" s="4" t="n">
        <v>1.62</v>
      </c>
      <c r="N132" s="4">
        <f>IFERROR(VLOOKUP(M132,'CRUCE OPORTUNIDADES'!$C$10:$D$31,2,FALSE),"")</f>
        <v/>
      </c>
      <c r="O132" s="4" t="n">
        <v>2.62000000000001</v>
      </c>
      <c r="P132" s="4">
        <f>IFERROR(VLOOKUP(O132,'CRUCE OPORTUNIDADES'!$C$10:$D$31,2,FALSE),"")</f>
        <v/>
      </c>
      <c r="Q132" s="4" t="n">
        <v>3.62000000000002</v>
      </c>
      <c r="R132" s="4">
        <f>IFERROR(VLOOKUP(Q132,'CRUCE OPORTUNIDADES'!$C$10:$D$31,2,FALSE),"")</f>
        <v/>
      </c>
      <c r="S132" s="4" t="n">
        <v>4.62000000000003</v>
      </c>
      <c r="T132" s="4">
        <f>IFERROR(VLOOKUP(S132,'CRUCE OPORTUNIDADES'!$C$10:$D$31,2,FALSE),"")</f>
        <v/>
      </c>
      <c r="U132" s="4" t="n">
        <v>5.62000000000004</v>
      </c>
      <c r="V132" s="4">
        <f>IFERROR(VLOOKUP(U132,'CRUCE OPORTUNIDADES'!$C$10:$D$31,2,FALSE),"")</f>
        <v/>
      </c>
      <c r="W132" s="4" t="n">
        <v>6.62000000000005</v>
      </c>
      <c r="X132" s="4">
        <f>IFERROR(VLOOKUP(W132,'CRUCE OPORTUNIDADES'!$C$10:$D$31,2,FALSE),"")</f>
        <v/>
      </c>
      <c r="Y132" s="4" t="n">
        <v>7.62000000000006</v>
      </c>
      <c r="Z132" s="4">
        <f>IFERROR(VLOOKUP(Y132,'CRUCE OPORTUNIDADES'!$C$10:$D$31,2,FALSE),"")</f>
        <v/>
      </c>
      <c r="AA132" s="4" t="n">
        <v>8.62000000000007</v>
      </c>
      <c r="AB132" s="4">
        <f>IFERROR(VLOOKUP(AA132,'CRUCE OPORTUNIDADES'!$C$10:$D$31,2,FALSE),"")</f>
        <v/>
      </c>
      <c r="AC132" s="4" t="n">
        <v>9.620000000000079</v>
      </c>
      <c r="AD132" s="4">
        <f>IFERROR(VLOOKUP(AC132,'CRUCE OPORTUNIDADES'!$C$10:$D$31,2,FALSE),"")</f>
        <v/>
      </c>
      <c r="AE132" s="4" t="n">
        <v>10.6200000000001</v>
      </c>
      <c r="AF132" s="4">
        <f>IFERROR(VLOOKUP(AE132,'CRUCE OPORTUNIDADES'!$C$10:$D$31,2,FALSE),"")</f>
        <v/>
      </c>
      <c r="AG132" s="4" t="n">
        <v>11.6200000000001</v>
      </c>
      <c r="AH132" s="4">
        <f>IFERROR(VLOOKUP(AG132,'CRUCE OPORTUNIDADES'!$C$10:$D$31,2,FALSE),"")</f>
        <v/>
      </c>
      <c r="AI132" s="4" t="n">
        <v>12.6200000000001</v>
      </c>
      <c r="AJ132" s="4">
        <f>IFERROR(VLOOKUP(AI132,'CRUCE OPORTUNIDADES'!$C$10:$D$31,2,FALSE),"")</f>
        <v/>
      </c>
      <c r="AK132" s="4" t="n">
        <v>13.6200000000001</v>
      </c>
      <c r="AL132" s="4">
        <f>IFERROR(VLOOKUP(AK132,'CRUCE OPORTUNIDADES'!$C$10:$D$31,2,FALSE),"")</f>
        <v/>
      </c>
      <c r="AM132" s="4" t="n">
        <v>14.6200000000001</v>
      </c>
      <c r="AN132" s="4">
        <f>IFERROR(VLOOKUP(AM132,'CRUCE OPORTUNIDADES'!$C$10:$D$31,2,FALSE),"")</f>
        <v/>
      </c>
      <c r="AO132" s="4" t="n">
        <v>15.6200000000001</v>
      </c>
      <c r="AP132" s="4">
        <f>IFERROR(VLOOKUP(AO132,'CRUCE OPORTUNIDADES'!$C$10:$D$31,2,FALSE),"")</f>
        <v/>
      </c>
      <c r="AQ132" s="4" t="n">
        <v>16.6200000000001</v>
      </c>
      <c r="AR132" s="4">
        <f>IFERROR(VLOOKUP(AQ132,'CRUCE OPORTUNIDADES'!$C$10:$D$31,2,FALSE),"")</f>
        <v/>
      </c>
      <c r="AS132" s="4" t="n">
        <v>17.6200000000002</v>
      </c>
      <c r="AT132" s="4">
        <f>IFERROR(VLOOKUP(AS132,'CRUCE OPORTUNIDADES'!$C$10:$D$31,2,FALSE),"")</f>
        <v/>
      </c>
      <c r="AU132" s="4" t="n">
        <v>18.6200000000002</v>
      </c>
      <c r="AV132" s="4">
        <f>IFERROR(VLOOKUP(AU132,'CRUCE OPORTUNIDADES'!$C$10:$D$31,2,FALSE),"")</f>
        <v/>
      </c>
      <c r="AW132" s="4" t="n">
        <v>19.6200000000002</v>
      </c>
      <c r="AX132" s="4">
        <f>IFERROR(VLOOKUP(AW132,'CRUCE OPORTUNIDADES'!$C$10:$D$31,2,FALSE),"")</f>
        <v/>
      </c>
      <c r="AY132" s="4" t="n">
        <v>20.6200000000002</v>
      </c>
      <c r="AZ132" s="4">
        <f>IFERROR(VLOOKUP(AY132,'CRUCE OPORTUNIDADES'!$C$10:$D$31,2,FALSE),"")</f>
        <v/>
      </c>
      <c r="BA132" s="4" t="n">
        <v>21.6200000000002</v>
      </c>
      <c r="BB132" s="4">
        <f>IFERROR(VLOOKUP(BA132,'CRUCE OPORTUNIDADES'!$C$10:$D$31,2,FALSE),"")</f>
        <v/>
      </c>
      <c r="BC132" s="4" t="n">
        <v>22.6200000000002</v>
      </c>
      <c r="BD132" s="4">
        <f>IFERROR(VLOOKUP(BC132,'CRUCE OPORTUNIDADES'!$C$10:$D$31,2,FALSE),"")</f>
        <v/>
      </c>
      <c r="BE132" s="4" t="n">
        <v>23.6200000000002</v>
      </c>
      <c r="BF132" s="4">
        <f>IFERROR(VLOOKUP(BE132,'CRUCE OPORTUNIDADES'!$C$10:$D$31,2,FALSE),"")</f>
        <v/>
      </c>
      <c r="BG132" s="4" t="n">
        <v>24.6200000000002</v>
      </c>
      <c r="BH132" s="4">
        <f>IFERROR(VLOOKUP(BG132,'CRUCE OPORTUNIDADES'!$C$10:$D$31,2,FALSE),"")</f>
        <v/>
      </c>
      <c r="BI132" s="4" t="n">
        <v>25.6200000000002</v>
      </c>
      <c r="BJ132" s="4">
        <f>IFERROR(VLOOKUP(BI132,'CRUCE OPORTUNIDADES'!$C$10:$D$31,2,FALSE),"")</f>
        <v/>
      </c>
      <c r="BK132" s="3" t="n"/>
      <c r="BL132" s="3" t="n"/>
      <c r="BM132" s="3" t="n"/>
      <c r="BN132" s="3" t="n"/>
      <c r="BO132" s="3" t="n"/>
      <c r="BP132" s="3" t="n"/>
      <c r="BQ132" s="2" t="n"/>
      <c r="BR132" s="2" t="n"/>
      <c r="BS132" s="2" t="n"/>
      <c r="BT132" s="2" t="n"/>
      <c r="BU132" s="2" t="n"/>
      <c r="BV132" s="2" t="n"/>
      <c r="BW132" s="2" t="n"/>
      <c r="BX132" s="2" t="n"/>
      <c r="BY132" s="2" t="n"/>
      <c r="BZ132" s="2" t="n"/>
      <c r="CA132" s="2" t="n"/>
      <c r="CB132" s="2" t="n"/>
      <c r="CC132" s="2" t="n"/>
    </row>
    <row r="133">
      <c r="A133" s="2" t="n"/>
      <c r="B133" s="2" t="n"/>
      <c r="C133" s="2" t="n"/>
      <c r="D133" s="2" t="n"/>
      <c r="E133" s="2" t="n"/>
      <c r="F133" s="2" t="n"/>
      <c r="G133" s="2" t="n"/>
      <c r="H133" s="2" t="n"/>
      <c r="I133" s="2" t="n"/>
      <c r="J133" s="2" t="n"/>
      <c r="K133" s="3" t="n"/>
      <c r="L133" s="3" t="n"/>
      <c r="M133" s="4" t="n"/>
      <c r="N133" s="4">
        <f>IF(N134&lt;&gt;""," -O","")</f>
        <v/>
      </c>
      <c r="O133" s="4" t="n"/>
      <c r="P133" s="4">
        <f>IF(P134&lt;&gt;""," -O","")</f>
        <v/>
      </c>
      <c r="Q133" s="4" t="n"/>
      <c r="R133" s="4">
        <f>IF(R134&lt;&gt;""," -O","")</f>
        <v/>
      </c>
      <c r="S133" s="4" t="n"/>
      <c r="T133" s="4">
        <f>IF(T134&lt;&gt;""," -O","")</f>
        <v/>
      </c>
      <c r="U133" s="4" t="n"/>
      <c r="V133" s="4">
        <f>IF(V134&lt;&gt;""," -O","")</f>
        <v/>
      </c>
      <c r="W133" s="4" t="n"/>
      <c r="X133" s="4">
        <f>IF(X134&lt;&gt;""," -O","")</f>
        <v/>
      </c>
      <c r="Y133" s="4" t="n"/>
      <c r="Z133" s="4">
        <f>IF(Z134&lt;&gt;""," -O","")</f>
        <v/>
      </c>
      <c r="AA133" s="4" t="n"/>
      <c r="AB133" s="4">
        <f>IF(AB134&lt;&gt;""," -O","")</f>
        <v/>
      </c>
      <c r="AC133" s="4" t="n"/>
      <c r="AD133" s="4">
        <f>IF(AD134&lt;&gt;""," -O","")</f>
        <v/>
      </c>
      <c r="AE133" s="4" t="n"/>
      <c r="AF133" s="4">
        <f>IF(AF134&lt;&gt;""," -O","")</f>
        <v/>
      </c>
      <c r="AG133" s="4" t="n"/>
      <c r="AH133" s="4">
        <f>IF(AH134&lt;&gt;""," -O","")</f>
        <v/>
      </c>
      <c r="AI133" s="4" t="n"/>
      <c r="AJ133" s="4">
        <f>IF(AJ134&lt;&gt;""," -O","")</f>
        <v/>
      </c>
      <c r="AK133" s="4" t="n"/>
      <c r="AL133" s="4">
        <f>IF(AL134&lt;&gt;""," -O","")</f>
        <v/>
      </c>
      <c r="AM133" s="4" t="n"/>
      <c r="AN133" s="4">
        <f>IF(AN134&lt;&gt;""," -O","")</f>
        <v/>
      </c>
      <c r="AO133" s="4" t="n"/>
      <c r="AP133" s="4">
        <f>IF(AP134&lt;&gt;""," -O","")</f>
        <v/>
      </c>
      <c r="AQ133" s="4" t="n"/>
      <c r="AR133" s="4">
        <f>IF(AR134&lt;&gt;""," -O","")</f>
        <v/>
      </c>
      <c r="AS133" s="4" t="n"/>
      <c r="AT133" s="4">
        <f>IF(AT134&lt;&gt;""," -O","")</f>
        <v/>
      </c>
      <c r="AU133" s="4" t="n"/>
      <c r="AV133" s="4">
        <f>IF(AV134&lt;&gt;""," -O","")</f>
        <v/>
      </c>
      <c r="AW133" s="4" t="n"/>
      <c r="AX133" s="4">
        <f>IF(AX134&lt;&gt;""," -O","")</f>
        <v/>
      </c>
      <c r="AY133" s="4" t="n"/>
      <c r="AZ133" s="4">
        <f>IF(AZ134&lt;&gt;""," -O","")</f>
        <v/>
      </c>
      <c r="BA133" s="4" t="n"/>
      <c r="BB133" s="4">
        <f>IF(BB134&lt;&gt;""," -O","")</f>
        <v/>
      </c>
      <c r="BC133" s="4" t="n"/>
      <c r="BD133" s="4">
        <f>IF(BD134&lt;&gt;""," -O","")</f>
        <v/>
      </c>
      <c r="BE133" s="4" t="n"/>
      <c r="BF133" s="4">
        <f>IF(BF134&lt;&gt;""," -O","")</f>
        <v/>
      </c>
      <c r="BG133" s="4" t="n"/>
      <c r="BH133" s="4">
        <f>IF(BH134&lt;&gt;""," -O","")</f>
        <v/>
      </c>
      <c r="BI133" s="4" t="n"/>
      <c r="BJ133" s="4">
        <f>IF(BJ134&lt;&gt;""," -O","")</f>
        <v/>
      </c>
      <c r="BK133" s="3" t="n"/>
      <c r="BL133" s="3" t="n"/>
      <c r="BM133" s="3" t="n"/>
      <c r="BN133" s="3" t="n"/>
      <c r="BO133" s="3" t="n"/>
      <c r="BP133" s="3" t="n"/>
      <c r="BQ133" s="2" t="n"/>
      <c r="BR133" s="2" t="n"/>
      <c r="BS133" s="2" t="n"/>
      <c r="BT133" s="2" t="n"/>
      <c r="BU133" s="2" t="n"/>
      <c r="BV133" s="2" t="n"/>
      <c r="BW133" s="2" t="n"/>
      <c r="BX133" s="2" t="n"/>
      <c r="BY133" s="2" t="n"/>
      <c r="BZ133" s="2" t="n"/>
      <c r="CA133" s="2" t="n"/>
      <c r="CB133" s="2" t="n"/>
      <c r="CC133" s="2" t="n"/>
    </row>
    <row r="134">
      <c r="A134" s="2" t="n"/>
      <c r="B134" s="2" t="n"/>
      <c r="C134" s="2" t="n"/>
      <c r="D134" s="2" t="n"/>
      <c r="E134" s="2" t="n"/>
      <c r="F134" s="2" t="n"/>
      <c r="G134" s="2" t="n"/>
      <c r="H134" s="2" t="n"/>
      <c r="I134" s="2" t="n"/>
      <c r="J134" s="2" t="n"/>
      <c r="K134" s="3" t="n"/>
      <c r="L134" s="3" t="n"/>
      <c r="M134" s="4" t="n">
        <v>1.63</v>
      </c>
      <c r="N134" s="4">
        <f>IFERROR(VLOOKUP(M134,'CRUCE OPORTUNIDADES'!$C$10:$D$31,2,FALSE),"")</f>
        <v/>
      </c>
      <c r="O134" s="4" t="n">
        <v>2.63000000000001</v>
      </c>
      <c r="P134" s="4">
        <f>IFERROR(VLOOKUP(O134,'CRUCE OPORTUNIDADES'!$C$10:$D$31,2,FALSE),"")</f>
        <v/>
      </c>
      <c r="Q134" s="4" t="n">
        <v>3.63000000000002</v>
      </c>
      <c r="R134" s="4">
        <f>IFERROR(VLOOKUP(Q134,'CRUCE OPORTUNIDADES'!$C$10:$D$31,2,FALSE),"")</f>
        <v/>
      </c>
      <c r="S134" s="4" t="n">
        <v>4.63000000000003</v>
      </c>
      <c r="T134" s="4">
        <f>IFERROR(VLOOKUP(S134,'CRUCE OPORTUNIDADES'!$C$10:$D$31,2,FALSE),"")</f>
        <v/>
      </c>
      <c r="U134" s="4" t="n">
        <v>5.63000000000004</v>
      </c>
      <c r="V134" s="4">
        <f>IFERROR(VLOOKUP(U134,'CRUCE OPORTUNIDADES'!$C$10:$D$31,2,FALSE),"")</f>
        <v/>
      </c>
      <c r="W134" s="4" t="n">
        <v>6.63000000000005</v>
      </c>
      <c r="X134" s="4">
        <f>IFERROR(VLOOKUP(W134,'CRUCE OPORTUNIDADES'!$C$10:$D$31,2,FALSE),"")</f>
        <v/>
      </c>
      <c r="Y134" s="4" t="n">
        <v>7.63000000000006</v>
      </c>
      <c r="Z134" s="4">
        <f>IFERROR(VLOOKUP(Y134,'CRUCE OPORTUNIDADES'!$C$10:$D$31,2,FALSE),"")</f>
        <v/>
      </c>
      <c r="AA134" s="4" t="n">
        <v>8.63000000000007</v>
      </c>
      <c r="AB134" s="4">
        <f>IFERROR(VLOOKUP(AA134,'CRUCE OPORTUNIDADES'!$C$10:$D$31,2,FALSE),"")</f>
        <v/>
      </c>
      <c r="AC134" s="4" t="n">
        <v>9.630000000000081</v>
      </c>
      <c r="AD134" s="4">
        <f>IFERROR(VLOOKUP(AC134,'CRUCE OPORTUNIDADES'!$C$10:$D$31,2,FALSE),"")</f>
        <v/>
      </c>
      <c r="AE134" s="4" t="n">
        <v>10.6300000000001</v>
      </c>
      <c r="AF134" s="4">
        <f>IFERROR(VLOOKUP(AE134,'CRUCE OPORTUNIDADES'!$C$10:$D$31,2,FALSE),"")</f>
        <v/>
      </c>
      <c r="AG134" s="4" t="n">
        <v>11.6300000000001</v>
      </c>
      <c r="AH134" s="4">
        <f>IFERROR(VLOOKUP(AG134,'CRUCE OPORTUNIDADES'!$C$10:$D$31,2,FALSE),"")</f>
        <v/>
      </c>
      <c r="AI134" s="4" t="n">
        <v>12.6300000000001</v>
      </c>
      <c r="AJ134" s="4">
        <f>IFERROR(VLOOKUP(AI134,'CRUCE OPORTUNIDADES'!$C$10:$D$31,2,FALSE),"")</f>
        <v/>
      </c>
      <c r="AK134" s="4" t="n">
        <v>13.6300000000001</v>
      </c>
      <c r="AL134" s="4">
        <f>IFERROR(VLOOKUP(AK134,'CRUCE OPORTUNIDADES'!$C$10:$D$31,2,FALSE),"")</f>
        <v/>
      </c>
      <c r="AM134" s="4" t="n">
        <v>14.6300000000001</v>
      </c>
      <c r="AN134" s="4">
        <f>IFERROR(VLOOKUP(AM134,'CRUCE OPORTUNIDADES'!$C$10:$D$31,2,FALSE),"")</f>
        <v/>
      </c>
      <c r="AO134" s="4" t="n">
        <v>15.6300000000001</v>
      </c>
      <c r="AP134" s="4">
        <f>IFERROR(VLOOKUP(AO134,'CRUCE OPORTUNIDADES'!$C$10:$D$31,2,FALSE),"")</f>
        <v/>
      </c>
      <c r="AQ134" s="4" t="n">
        <v>16.6300000000002</v>
      </c>
      <c r="AR134" s="4">
        <f>IFERROR(VLOOKUP(AQ134,'CRUCE OPORTUNIDADES'!$C$10:$D$31,2,FALSE),"")</f>
        <v/>
      </c>
      <c r="AS134" s="4" t="n">
        <v>17.6300000000002</v>
      </c>
      <c r="AT134" s="4">
        <f>IFERROR(VLOOKUP(AS134,'CRUCE OPORTUNIDADES'!$C$10:$D$31,2,FALSE),"")</f>
        <v/>
      </c>
      <c r="AU134" s="4" t="n">
        <v>18.6300000000002</v>
      </c>
      <c r="AV134" s="4">
        <f>IFERROR(VLOOKUP(AU134,'CRUCE OPORTUNIDADES'!$C$10:$D$31,2,FALSE),"")</f>
        <v/>
      </c>
      <c r="AW134" s="4" t="n">
        <v>19.6300000000002</v>
      </c>
      <c r="AX134" s="4">
        <f>IFERROR(VLOOKUP(AW134,'CRUCE OPORTUNIDADES'!$C$10:$D$31,2,FALSE),"")</f>
        <v/>
      </c>
      <c r="AY134" s="4" t="n">
        <v>20.6300000000002</v>
      </c>
      <c r="AZ134" s="4">
        <f>IFERROR(VLOOKUP(AY134,'CRUCE OPORTUNIDADES'!$C$10:$D$31,2,FALSE),"")</f>
        <v/>
      </c>
      <c r="BA134" s="4" t="n">
        <v>21.6300000000002</v>
      </c>
      <c r="BB134" s="4">
        <f>IFERROR(VLOOKUP(BA134,'CRUCE OPORTUNIDADES'!$C$10:$D$31,2,FALSE),"")</f>
        <v/>
      </c>
      <c r="BC134" s="4" t="n">
        <v>22.6300000000002</v>
      </c>
      <c r="BD134" s="4">
        <f>IFERROR(VLOOKUP(BC134,'CRUCE OPORTUNIDADES'!$C$10:$D$31,2,FALSE),"")</f>
        <v/>
      </c>
      <c r="BE134" s="4" t="n">
        <v>23.6300000000002</v>
      </c>
      <c r="BF134" s="4">
        <f>IFERROR(VLOOKUP(BE134,'CRUCE OPORTUNIDADES'!$C$10:$D$31,2,FALSE),"")</f>
        <v/>
      </c>
      <c r="BG134" s="4" t="n">
        <v>24.6300000000002</v>
      </c>
      <c r="BH134" s="4">
        <f>IFERROR(VLOOKUP(BG134,'CRUCE OPORTUNIDADES'!$C$10:$D$31,2,FALSE),"")</f>
        <v/>
      </c>
      <c r="BI134" s="4" t="n">
        <v>25.6300000000002</v>
      </c>
      <c r="BJ134" s="4">
        <f>IFERROR(VLOOKUP(BI134,'CRUCE OPORTUNIDADES'!$C$10:$D$31,2,FALSE),"")</f>
        <v/>
      </c>
      <c r="BK134" s="3" t="n"/>
      <c r="BL134" s="3" t="n"/>
      <c r="BM134" s="3" t="n"/>
      <c r="BN134" s="3" t="n"/>
      <c r="BO134" s="3" t="n"/>
      <c r="BP134" s="3" t="n"/>
      <c r="BQ134" s="2" t="n"/>
      <c r="BR134" s="2" t="n"/>
      <c r="BS134" s="2" t="n"/>
      <c r="BT134" s="2" t="n"/>
      <c r="BU134" s="2" t="n"/>
      <c r="BV134" s="2" t="n"/>
      <c r="BW134" s="2" t="n"/>
      <c r="BX134" s="2" t="n"/>
      <c r="BY134" s="2" t="n"/>
      <c r="BZ134" s="2" t="n"/>
      <c r="CA134" s="2" t="n"/>
      <c r="CB134" s="2" t="n"/>
      <c r="CC134" s="2" t="n"/>
    </row>
    <row r="135">
      <c r="A135" s="2" t="n"/>
      <c r="B135" s="2" t="n"/>
      <c r="C135" s="2" t="n"/>
      <c r="D135" s="2" t="n"/>
      <c r="E135" s="2" t="n"/>
      <c r="F135" s="2" t="n"/>
      <c r="G135" s="2" t="n"/>
      <c r="H135" s="2" t="n"/>
      <c r="I135" s="2" t="n"/>
      <c r="J135" s="2" t="n"/>
      <c r="K135" s="3" t="n"/>
      <c r="L135" s="3" t="n"/>
      <c r="M135" s="4" t="n"/>
      <c r="N135" s="4">
        <f>IF(N136&lt;&gt;""," -O","")</f>
        <v/>
      </c>
      <c r="O135" s="4" t="n"/>
      <c r="P135" s="4">
        <f>IF(P136&lt;&gt;""," -O","")</f>
        <v/>
      </c>
      <c r="Q135" s="4" t="n"/>
      <c r="R135" s="4">
        <f>IF(R136&lt;&gt;""," -O","")</f>
        <v/>
      </c>
      <c r="S135" s="4" t="n"/>
      <c r="T135" s="4">
        <f>IF(T136&lt;&gt;""," -O","")</f>
        <v/>
      </c>
      <c r="U135" s="4" t="n"/>
      <c r="V135" s="4">
        <f>IF(V136&lt;&gt;""," -O","")</f>
        <v/>
      </c>
      <c r="W135" s="4" t="n"/>
      <c r="X135" s="4">
        <f>IF(X136&lt;&gt;""," -O","")</f>
        <v/>
      </c>
      <c r="Y135" s="4" t="n"/>
      <c r="Z135" s="4">
        <f>IF(Z136&lt;&gt;""," -O","")</f>
        <v/>
      </c>
      <c r="AA135" s="4" t="n"/>
      <c r="AB135" s="4">
        <f>IF(AB136&lt;&gt;""," -O","")</f>
        <v/>
      </c>
      <c r="AC135" s="4" t="n"/>
      <c r="AD135" s="4">
        <f>IF(AD136&lt;&gt;""," -O","")</f>
        <v/>
      </c>
      <c r="AE135" s="4" t="n"/>
      <c r="AF135" s="4">
        <f>IF(AF136&lt;&gt;""," -O","")</f>
        <v/>
      </c>
      <c r="AG135" s="4" t="n"/>
      <c r="AH135" s="4">
        <f>IF(AH136&lt;&gt;""," -O","")</f>
        <v/>
      </c>
      <c r="AI135" s="4" t="n"/>
      <c r="AJ135" s="4">
        <f>IF(AJ136&lt;&gt;""," -O","")</f>
        <v/>
      </c>
      <c r="AK135" s="4" t="n"/>
      <c r="AL135" s="4">
        <f>IF(AL136&lt;&gt;""," -O","")</f>
        <v/>
      </c>
      <c r="AM135" s="4" t="n"/>
      <c r="AN135" s="4">
        <f>IF(AN136&lt;&gt;""," -O","")</f>
        <v/>
      </c>
      <c r="AO135" s="4" t="n"/>
      <c r="AP135" s="4">
        <f>IF(AP136&lt;&gt;""," -O","")</f>
        <v/>
      </c>
      <c r="AQ135" s="4" t="n"/>
      <c r="AR135" s="4">
        <f>IF(AR136&lt;&gt;""," -O","")</f>
        <v/>
      </c>
      <c r="AS135" s="4" t="n"/>
      <c r="AT135" s="4">
        <f>IF(AT136&lt;&gt;""," -O","")</f>
        <v/>
      </c>
      <c r="AU135" s="4" t="n"/>
      <c r="AV135" s="4">
        <f>IF(AV136&lt;&gt;""," -O","")</f>
        <v/>
      </c>
      <c r="AW135" s="4" t="n"/>
      <c r="AX135" s="4">
        <f>IF(AX136&lt;&gt;""," -O","")</f>
        <v/>
      </c>
      <c r="AY135" s="4" t="n"/>
      <c r="AZ135" s="4">
        <f>IF(AZ136&lt;&gt;""," -O","")</f>
        <v/>
      </c>
      <c r="BA135" s="4" t="n"/>
      <c r="BB135" s="4">
        <f>IF(BB136&lt;&gt;""," -O","")</f>
        <v/>
      </c>
      <c r="BC135" s="4" t="n"/>
      <c r="BD135" s="4">
        <f>IF(BD136&lt;&gt;""," -O","")</f>
        <v/>
      </c>
      <c r="BE135" s="4" t="n"/>
      <c r="BF135" s="4">
        <f>IF(BF136&lt;&gt;""," -O","")</f>
        <v/>
      </c>
      <c r="BG135" s="4" t="n"/>
      <c r="BH135" s="4">
        <f>IF(BH136&lt;&gt;""," -O","")</f>
        <v/>
      </c>
      <c r="BI135" s="4" t="n"/>
      <c r="BJ135" s="4">
        <f>IF(BJ136&lt;&gt;""," -O","")</f>
        <v/>
      </c>
      <c r="BK135" s="3" t="n"/>
      <c r="BL135" s="3" t="n"/>
      <c r="BM135" s="3" t="n"/>
      <c r="BN135" s="3" t="n"/>
      <c r="BO135" s="3" t="n"/>
      <c r="BP135" s="3" t="n"/>
      <c r="BQ135" s="2" t="n"/>
      <c r="BR135" s="2" t="n"/>
      <c r="BS135" s="2" t="n"/>
      <c r="BT135" s="2" t="n"/>
      <c r="BU135" s="2" t="n"/>
      <c r="BV135" s="2" t="n"/>
      <c r="BW135" s="2" t="n"/>
      <c r="BX135" s="2" t="n"/>
      <c r="BY135" s="2" t="n"/>
      <c r="BZ135" s="2" t="n"/>
      <c r="CA135" s="2" t="n"/>
      <c r="CB135" s="2" t="n"/>
      <c r="CC135" s="2" t="n"/>
    </row>
    <row r="136">
      <c r="A136" s="2" t="n"/>
      <c r="B136" s="2" t="n"/>
      <c r="C136" s="2" t="n"/>
      <c r="D136" s="2" t="n"/>
      <c r="E136" s="2" t="n"/>
      <c r="F136" s="2" t="n"/>
      <c r="G136" s="2" t="n"/>
      <c r="H136" s="2" t="n"/>
      <c r="I136" s="2" t="n"/>
      <c r="J136" s="2" t="n"/>
      <c r="K136" s="3" t="n"/>
      <c r="L136" s="3" t="n"/>
      <c r="M136" s="4" t="n">
        <v>1.64</v>
      </c>
      <c r="N136" s="4">
        <f>IFERROR(VLOOKUP(M136,'CRUCE OPORTUNIDADES'!$C$10:$D$31,2,FALSE),"")</f>
        <v/>
      </c>
      <c r="O136" s="4" t="n">
        <v>2.64000000000001</v>
      </c>
      <c r="P136" s="4">
        <f>IFERROR(VLOOKUP(O136,'CRUCE OPORTUNIDADES'!$C$10:$D$31,2,FALSE),"")</f>
        <v/>
      </c>
      <c r="Q136" s="4" t="n">
        <v>3.64000000000002</v>
      </c>
      <c r="R136" s="4">
        <f>IFERROR(VLOOKUP(Q136,'CRUCE OPORTUNIDADES'!$C$10:$D$31,2,FALSE),"")</f>
        <v/>
      </c>
      <c r="S136" s="4" t="n">
        <v>4.64000000000003</v>
      </c>
      <c r="T136" s="4">
        <f>IFERROR(VLOOKUP(S136,'CRUCE OPORTUNIDADES'!$C$10:$D$31,2,FALSE),"")</f>
        <v/>
      </c>
      <c r="U136" s="4" t="n">
        <v>5.64000000000004</v>
      </c>
      <c r="V136" s="4">
        <f>IFERROR(VLOOKUP(U136,'CRUCE OPORTUNIDADES'!$C$10:$D$31,2,FALSE),"")</f>
        <v/>
      </c>
      <c r="W136" s="4" t="n">
        <v>6.64000000000005</v>
      </c>
      <c r="X136" s="4">
        <f>IFERROR(VLOOKUP(W136,'CRUCE OPORTUNIDADES'!$C$10:$D$31,2,FALSE),"")</f>
        <v/>
      </c>
      <c r="Y136" s="4" t="n">
        <v>7.64000000000006</v>
      </c>
      <c r="Z136" s="4">
        <f>IFERROR(VLOOKUP(Y136,'CRUCE OPORTUNIDADES'!$C$10:$D$31,2,FALSE),"")</f>
        <v/>
      </c>
      <c r="AA136" s="4" t="n">
        <v>8.64000000000007</v>
      </c>
      <c r="AB136" s="4">
        <f>IFERROR(VLOOKUP(AA136,'CRUCE OPORTUNIDADES'!$C$10:$D$31,2,FALSE),"")</f>
        <v/>
      </c>
      <c r="AC136" s="4" t="n">
        <v>9.640000000000081</v>
      </c>
      <c r="AD136" s="4">
        <f>IFERROR(VLOOKUP(AC136,'CRUCE OPORTUNIDADES'!$C$10:$D$31,2,FALSE),"")</f>
        <v/>
      </c>
      <c r="AE136" s="4" t="n">
        <v>10.6400000000001</v>
      </c>
      <c r="AF136" s="4">
        <f>IFERROR(VLOOKUP(AE136,'CRUCE OPORTUNIDADES'!$C$10:$D$31,2,FALSE),"")</f>
        <v/>
      </c>
      <c r="AG136" s="4" t="n">
        <v>11.6400000000001</v>
      </c>
      <c r="AH136" s="4">
        <f>IFERROR(VLOOKUP(AG136,'CRUCE OPORTUNIDADES'!$C$10:$D$31,2,FALSE),"")</f>
        <v/>
      </c>
      <c r="AI136" s="4" t="n">
        <v>12.6400000000001</v>
      </c>
      <c r="AJ136" s="4">
        <f>IFERROR(VLOOKUP(AI136,'CRUCE OPORTUNIDADES'!$C$10:$D$31,2,FALSE),"")</f>
        <v/>
      </c>
      <c r="AK136" s="4" t="n">
        <v>13.6400000000001</v>
      </c>
      <c r="AL136" s="4">
        <f>IFERROR(VLOOKUP(AK136,'CRUCE OPORTUNIDADES'!$C$10:$D$31,2,FALSE),"")</f>
        <v/>
      </c>
      <c r="AM136" s="4" t="n">
        <v>14.6400000000001</v>
      </c>
      <c r="AN136" s="4">
        <f>IFERROR(VLOOKUP(AM136,'CRUCE OPORTUNIDADES'!$C$10:$D$31,2,FALSE),"")</f>
        <v/>
      </c>
      <c r="AO136" s="4" t="n">
        <v>15.6400000000001</v>
      </c>
      <c r="AP136" s="4">
        <f>IFERROR(VLOOKUP(AO136,'CRUCE OPORTUNIDADES'!$C$10:$D$31,2,FALSE),"")</f>
        <v/>
      </c>
      <c r="AQ136" s="4" t="n">
        <v>16.6400000000001</v>
      </c>
      <c r="AR136" s="4">
        <f>IFERROR(VLOOKUP(AQ136,'CRUCE OPORTUNIDADES'!$C$10:$D$31,2,FALSE),"")</f>
        <v/>
      </c>
      <c r="AS136" s="4" t="n">
        <v>17.6400000000002</v>
      </c>
      <c r="AT136" s="4">
        <f>IFERROR(VLOOKUP(AS136,'CRUCE OPORTUNIDADES'!$C$10:$D$31,2,FALSE),"")</f>
        <v/>
      </c>
      <c r="AU136" s="4" t="n">
        <v>18.6400000000002</v>
      </c>
      <c r="AV136" s="4">
        <f>IFERROR(VLOOKUP(AU136,'CRUCE OPORTUNIDADES'!$C$10:$D$31,2,FALSE),"")</f>
        <v/>
      </c>
      <c r="AW136" s="4" t="n">
        <v>19.6400000000002</v>
      </c>
      <c r="AX136" s="4">
        <f>IFERROR(VLOOKUP(AW136,'CRUCE OPORTUNIDADES'!$C$10:$D$31,2,FALSE),"")</f>
        <v/>
      </c>
      <c r="AY136" s="4" t="n">
        <v>20.6400000000002</v>
      </c>
      <c r="AZ136" s="4">
        <f>IFERROR(VLOOKUP(AY136,'CRUCE OPORTUNIDADES'!$C$10:$D$31,2,FALSE),"")</f>
        <v/>
      </c>
      <c r="BA136" s="4" t="n">
        <v>21.6400000000002</v>
      </c>
      <c r="BB136" s="4">
        <f>IFERROR(VLOOKUP(BA136,'CRUCE OPORTUNIDADES'!$C$10:$D$31,2,FALSE),"")</f>
        <v/>
      </c>
      <c r="BC136" s="4" t="n">
        <v>22.6400000000002</v>
      </c>
      <c r="BD136" s="4">
        <f>IFERROR(VLOOKUP(BC136,'CRUCE OPORTUNIDADES'!$C$10:$D$31,2,FALSE),"")</f>
        <v/>
      </c>
      <c r="BE136" s="4" t="n">
        <v>23.6400000000002</v>
      </c>
      <c r="BF136" s="4">
        <f>IFERROR(VLOOKUP(BE136,'CRUCE OPORTUNIDADES'!$C$10:$D$31,2,FALSE),"")</f>
        <v/>
      </c>
      <c r="BG136" s="4" t="n">
        <v>24.6400000000002</v>
      </c>
      <c r="BH136" s="4">
        <f>IFERROR(VLOOKUP(BG136,'CRUCE OPORTUNIDADES'!$C$10:$D$31,2,FALSE),"")</f>
        <v/>
      </c>
      <c r="BI136" s="4" t="n">
        <v>25.6400000000002</v>
      </c>
      <c r="BJ136" s="4">
        <f>IFERROR(VLOOKUP(BI136,'CRUCE OPORTUNIDADES'!$C$10:$D$31,2,FALSE),"")</f>
        <v/>
      </c>
      <c r="BK136" s="3" t="n"/>
      <c r="BL136" s="3" t="n"/>
      <c r="BM136" s="3" t="n"/>
      <c r="BN136" s="3" t="n"/>
      <c r="BO136" s="3" t="n"/>
      <c r="BP136" s="3" t="n"/>
      <c r="BQ136" s="2" t="n"/>
      <c r="BR136" s="2" t="n"/>
      <c r="BS136" s="2" t="n"/>
      <c r="BT136" s="2" t="n"/>
      <c r="BU136" s="2" t="n"/>
      <c r="BV136" s="2" t="n"/>
      <c r="BW136" s="2" t="n"/>
      <c r="BX136" s="2" t="n"/>
      <c r="BY136" s="2" t="n"/>
      <c r="BZ136" s="2" t="n"/>
      <c r="CA136" s="2" t="n"/>
      <c r="CB136" s="2" t="n"/>
      <c r="CC136" s="2" t="n"/>
    </row>
    <row r="137">
      <c r="A137" s="2" t="n"/>
      <c r="B137" s="2" t="n"/>
      <c r="C137" s="2" t="n"/>
      <c r="D137" s="2" t="n"/>
      <c r="E137" s="2" t="n"/>
      <c r="F137" s="2" t="n"/>
      <c r="G137" s="2" t="n"/>
      <c r="H137" s="2" t="n"/>
      <c r="I137" s="2" t="n"/>
      <c r="J137" s="2" t="n"/>
      <c r="K137" s="3" t="n"/>
      <c r="L137" s="3" t="n"/>
      <c r="M137" s="4" t="n"/>
      <c r="N137" s="4">
        <f>IF(N138&lt;&gt;""," -O","")</f>
        <v/>
      </c>
      <c r="O137" s="4" t="n"/>
      <c r="P137" s="4">
        <f>IF(P138&lt;&gt;""," -O","")</f>
        <v/>
      </c>
      <c r="Q137" s="4" t="n"/>
      <c r="R137" s="4">
        <f>IF(R138&lt;&gt;""," -O","")</f>
        <v/>
      </c>
      <c r="S137" s="4" t="n"/>
      <c r="T137" s="4">
        <f>IF(T138&lt;&gt;""," -O","")</f>
        <v/>
      </c>
      <c r="U137" s="4" t="n"/>
      <c r="V137" s="4">
        <f>IF(V138&lt;&gt;""," -O","")</f>
        <v/>
      </c>
      <c r="W137" s="4" t="n"/>
      <c r="X137" s="4">
        <f>IF(X138&lt;&gt;""," -O","")</f>
        <v/>
      </c>
      <c r="Y137" s="4" t="n"/>
      <c r="Z137" s="4">
        <f>IF(Z138&lt;&gt;""," -O","")</f>
        <v/>
      </c>
      <c r="AA137" s="4" t="n"/>
      <c r="AB137" s="4">
        <f>IF(AB138&lt;&gt;""," -O","")</f>
        <v/>
      </c>
      <c r="AC137" s="4" t="n"/>
      <c r="AD137" s="4">
        <f>IF(AD138&lt;&gt;""," -O","")</f>
        <v/>
      </c>
      <c r="AE137" s="4" t="n"/>
      <c r="AF137" s="4">
        <f>IF(AF138&lt;&gt;""," -O","")</f>
        <v/>
      </c>
      <c r="AG137" s="4" t="n"/>
      <c r="AH137" s="4">
        <f>IF(AH138&lt;&gt;""," -O","")</f>
        <v/>
      </c>
      <c r="AI137" s="4" t="n"/>
      <c r="AJ137" s="4">
        <f>IF(AJ138&lt;&gt;""," -O","")</f>
        <v/>
      </c>
      <c r="AK137" s="4" t="n"/>
      <c r="AL137" s="4">
        <f>IF(AL138&lt;&gt;""," -O","")</f>
        <v/>
      </c>
      <c r="AM137" s="4" t="n"/>
      <c r="AN137" s="4">
        <f>IF(AN138&lt;&gt;""," -O","")</f>
        <v/>
      </c>
      <c r="AO137" s="4" t="n"/>
      <c r="AP137" s="4">
        <f>IF(AP138&lt;&gt;""," -O","")</f>
        <v/>
      </c>
      <c r="AQ137" s="4" t="n"/>
      <c r="AR137" s="4">
        <f>IF(AR138&lt;&gt;""," -O","")</f>
        <v/>
      </c>
      <c r="AS137" s="4" t="n"/>
      <c r="AT137" s="4">
        <f>IF(AT138&lt;&gt;""," -O","")</f>
        <v/>
      </c>
      <c r="AU137" s="4" t="n"/>
      <c r="AV137" s="4">
        <f>IF(AV138&lt;&gt;""," -O","")</f>
        <v/>
      </c>
      <c r="AW137" s="4" t="n"/>
      <c r="AX137" s="4">
        <f>IF(AX138&lt;&gt;""," -O","")</f>
        <v/>
      </c>
      <c r="AY137" s="4" t="n"/>
      <c r="AZ137" s="4">
        <f>IF(AZ138&lt;&gt;""," -O","")</f>
        <v/>
      </c>
      <c r="BA137" s="4" t="n"/>
      <c r="BB137" s="4">
        <f>IF(BB138&lt;&gt;""," -O","")</f>
        <v/>
      </c>
      <c r="BC137" s="4" t="n"/>
      <c r="BD137" s="4">
        <f>IF(BD138&lt;&gt;""," -O","")</f>
        <v/>
      </c>
      <c r="BE137" s="4" t="n"/>
      <c r="BF137" s="4">
        <f>IF(BF138&lt;&gt;""," -O","")</f>
        <v/>
      </c>
      <c r="BG137" s="4" t="n"/>
      <c r="BH137" s="4">
        <f>IF(BH138&lt;&gt;""," -O","")</f>
        <v/>
      </c>
      <c r="BI137" s="4" t="n"/>
      <c r="BJ137" s="4">
        <f>IF(BJ138&lt;&gt;""," -O","")</f>
        <v/>
      </c>
      <c r="BK137" s="3" t="n"/>
      <c r="BL137" s="3" t="n"/>
      <c r="BM137" s="3" t="n"/>
      <c r="BN137" s="3" t="n"/>
      <c r="BO137" s="3" t="n"/>
      <c r="BP137" s="3" t="n"/>
      <c r="BQ137" s="2" t="n"/>
      <c r="BR137" s="2" t="n"/>
      <c r="BS137" s="2" t="n"/>
      <c r="BT137" s="2" t="n"/>
      <c r="BU137" s="2" t="n"/>
      <c r="BV137" s="2" t="n"/>
      <c r="BW137" s="2" t="n"/>
      <c r="BX137" s="2" t="n"/>
      <c r="BY137" s="2" t="n"/>
      <c r="BZ137" s="2" t="n"/>
      <c r="CA137" s="2" t="n"/>
      <c r="CB137" s="2" t="n"/>
      <c r="CC137" s="2" t="n"/>
    </row>
    <row r="138">
      <c r="A138" s="2" t="n"/>
      <c r="B138" s="2" t="n"/>
      <c r="C138" s="2" t="n"/>
      <c r="D138" s="2" t="n"/>
      <c r="E138" s="2" t="n"/>
      <c r="F138" s="2" t="n"/>
      <c r="G138" s="2" t="n"/>
      <c r="H138" s="2" t="n"/>
      <c r="I138" s="2" t="n"/>
      <c r="J138" s="2" t="n"/>
      <c r="K138" s="3" t="n"/>
      <c r="L138" s="3" t="n"/>
      <c r="M138" s="4" t="n">
        <v>1.65</v>
      </c>
      <c r="N138" s="4">
        <f>IFERROR(VLOOKUP(M138,'CRUCE OPORTUNIDADES'!$C$10:$D$31,2,FALSE),"")</f>
        <v/>
      </c>
      <c r="O138" s="4" t="n">
        <v>2.65000000000001</v>
      </c>
      <c r="P138" s="4">
        <f>IFERROR(VLOOKUP(O138,'CRUCE OPORTUNIDADES'!$C$10:$D$31,2,FALSE),"")</f>
        <v/>
      </c>
      <c r="Q138" s="4" t="n">
        <v>3.65000000000002</v>
      </c>
      <c r="R138" s="4">
        <f>IFERROR(VLOOKUP(Q138,'CRUCE OPORTUNIDADES'!$C$10:$D$31,2,FALSE),"")</f>
        <v/>
      </c>
      <c r="S138" s="4" t="n">
        <v>4.65000000000003</v>
      </c>
      <c r="T138" s="4">
        <f>IFERROR(VLOOKUP(S138,'CRUCE OPORTUNIDADES'!$C$10:$D$31,2,FALSE),"")</f>
        <v/>
      </c>
      <c r="U138" s="4" t="n">
        <v>5.65000000000004</v>
      </c>
      <c r="V138" s="4">
        <f>IFERROR(VLOOKUP(U138,'CRUCE OPORTUNIDADES'!$C$10:$D$31,2,FALSE),"")</f>
        <v/>
      </c>
      <c r="W138" s="4" t="n">
        <v>6.65000000000005</v>
      </c>
      <c r="X138" s="4">
        <f>IFERROR(VLOOKUP(W138,'CRUCE OPORTUNIDADES'!$C$10:$D$31,2,FALSE),"")</f>
        <v/>
      </c>
      <c r="Y138" s="4" t="n">
        <v>7.65000000000006</v>
      </c>
      <c r="Z138" s="4">
        <f>IFERROR(VLOOKUP(Y138,'CRUCE OPORTUNIDADES'!$C$10:$D$31,2,FALSE),"")</f>
        <v/>
      </c>
      <c r="AA138" s="4" t="n">
        <v>8.65000000000007</v>
      </c>
      <c r="AB138" s="4">
        <f>IFERROR(VLOOKUP(AA138,'CRUCE OPORTUNIDADES'!$C$10:$D$31,2,FALSE),"")</f>
        <v/>
      </c>
      <c r="AC138" s="4" t="n">
        <v>9.65000000000008</v>
      </c>
      <c r="AD138" s="4">
        <f>IFERROR(VLOOKUP(AC138,'CRUCE OPORTUNIDADES'!$C$10:$D$31,2,FALSE),"")</f>
        <v/>
      </c>
      <c r="AE138" s="4" t="n">
        <v>10.6500000000001</v>
      </c>
      <c r="AF138" s="4">
        <f>IFERROR(VLOOKUP(AE138,'CRUCE OPORTUNIDADES'!$C$10:$D$31,2,FALSE),"")</f>
        <v/>
      </c>
      <c r="AG138" s="4" t="n">
        <v>11.6500000000001</v>
      </c>
      <c r="AH138" s="4">
        <f>IFERROR(VLOOKUP(AG138,'CRUCE OPORTUNIDADES'!$C$10:$D$31,2,FALSE),"")</f>
        <v/>
      </c>
      <c r="AI138" s="4" t="n">
        <v>12.6500000000001</v>
      </c>
      <c r="AJ138" s="4">
        <f>IFERROR(VLOOKUP(AI138,'CRUCE OPORTUNIDADES'!$C$10:$D$31,2,FALSE),"")</f>
        <v/>
      </c>
      <c r="AK138" s="4" t="n">
        <v>13.6500000000001</v>
      </c>
      <c r="AL138" s="4">
        <f>IFERROR(VLOOKUP(AK138,'CRUCE OPORTUNIDADES'!$C$10:$D$31,2,FALSE),"")</f>
        <v/>
      </c>
      <c r="AM138" s="4" t="n">
        <v>14.6500000000001</v>
      </c>
      <c r="AN138" s="4">
        <f>IFERROR(VLOOKUP(AM138,'CRUCE OPORTUNIDADES'!$C$10:$D$31,2,FALSE),"")</f>
        <v/>
      </c>
      <c r="AO138" s="4" t="n">
        <v>15.6500000000001</v>
      </c>
      <c r="AP138" s="4">
        <f>IFERROR(VLOOKUP(AO138,'CRUCE OPORTUNIDADES'!$C$10:$D$31,2,FALSE),"")</f>
        <v/>
      </c>
      <c r="AQ138" s="4" t="n">
        <v>16.6500000000002</v>
      </c>
      <c r="AR138" s="4">
        <f>IFERROR(VLOOKUP(AQ138,'CRUCE OPORTUNIDADES'!$C$10:$D$31,2,FALSE),"")</f>
        <v/>
      </c>
      <c r="AS138" s="4" t="n">
        <v>17.6500000000002</v>
      </c>
      <c r="AT138" s="4">
        <f>IFERROR(VLOOKUP(AS138,'CRUCE OPORTUNIDADES'!$C$10:$D$31,2,FALSE),"")</f>
        <v/>
      </c>
      <c r="AU138" s="4" t="n">
        <v>18.6500000000002</v>
      </c>
      <c r="AV138" s="4">
        <f>IFERROR(VLOOKUP(AU138,'CRUCE OPORTUNIDADES'!$C$10:$D$31,2,FALSE),"")</f>
        <v/>
      </c>
      <c r="AW138" s="4" t="n">
        <v>19.6500000000002</v>
      </c>
      <c r="AX138" s="4">
        <f>IFERROR(VLOOKUP(AW138,'CRUCE OPORTUNIDADES'!$C$10:$D$31,2,FALSE),"")</f>
        <v/>
      </c>
      <c r="AY138" s="4" t="n">
        <v>20.6500000000002</v>
      </c>
      <c r="AZ138" s="4">
        <f>IFERROR(VLOOKUP(AY138,'CRUCE OPORTUNIDADES'!$C$10:$D$31,2,FALSE),"")</f>
        <v/>
      </c>
      <c r="BA138" s="4" t="n">
        <v>21.6500000000002</v>
      </c>
      <c r="BB138" s="4">
        <f>IFERROR(VLOOKUP(BA138,'CRUCE OPORTUNIDADES'!$C$10:$D$31,2,FALSE),"")</f>
        <v/>
      </c>
      <c r="BC138" s="4" t="n">
        <v>22.6500000000002</v>
      </c>
      <c r="BD138" s="4">
        <f>IFERROR(VLOOKUP(BC138,'CRUCE OPORTUNIDADES'!$C$10:$D$31,2,FALSE),"")</f>
        <v/>
      </c>
      <c r="BE138" s="4" t="n">
        <v>23.6500000000002</v>
      </c>
      <c r="BF138" s="4">
        <f>IFERROR(VLOOKUP(BE138,'CRUCE OPORTUNIDADES'!$C$10:$D$31,2,FALSE),"")</f>
        <v/>
      </c>
      <c r="BG138" s="4" t="n">
        <v>24.6500000000002</v>
      </c>
      <c r="BH138" s="4">
        <f>IFERROR(VLOOKUP(BG138,'CRUCE OPORTUNIDADES'!$C$10:$D$31,2,FALSE),"")</f>
        <v/>
      </c>
      <c r="BI138" s="4" t="n">
        <v>25.6500000000002</v>
      </c>
      <c r="BJ138" s="4">
        <f>IFERROR(VLOOKUP(BI138,'CRUCE OPORTUNIDADES'!$C$10:$D$31,2,FALSE),"")</f>
        <v/>
      </c>
      <c r="BK138" s="3" t="n"/>
      <c r="BL138" s="3" t="n"/>
      <c r="BM138" s="3" t="n"/>
      <c r="BN138" s="3" t="n"/>
      <c r="BO138" s="3" t="n"/>
      <c r="BP138" s="3" t="n"/>
      <c r="BQ138" s="2" t="n"/>
      <c r="BR138" s="2" t="n"/>
      <c r="BS138" s="2" t="n"/>
      <c r="BT138" s="2" t="n"/>
      <c r="BU138" s="2" t="n"/>
      <c r="BV138" s="2" t="n"/>
      <c r="BW138" s="2" t="n"/>
      <c r="BX138" s="2" t="n"/>
      <c r="BY138" s="2" t="n"/>
      <c r="BZ138" s="2" t="n"/>
      <c r="CA138" s="2" t="n"/>
      <c r="CB138" s="2" t="n"/>
      <c r="CC138" s="2" t="n"/>
    </row>
    <row r="139">
      <c r="A139" s="2" t="n"/>
      <c r="B139" s="2" t="n"/>
      <c r="C139" s="2" t="n"/>
      <c r="D139" s="2" t="n"/>
      <c r="E139" s="2" t="n"/>
      <c r="F139" s="2" t="n"/>
      <c r="G139" s="2" t="n"/>
      <c r="H139" s="2" t="n"/>
      <c r="I139" s="2" t="n"/>
      <c r="J139" s="2" t="n"/>
      <c r="K139" s="3" t="n"/>
      <c r="L139" s="3" t="n"/>
      <c r="M139" s="4" t="n"/>
      <c r="N139" s="4">
        <f>IF(N140&lt;&gt;""," -O","")</f>
        <v/>
      </c>
      <c r="O139" s="4" t="n"/>
      <c r="P139" s="4">
        <f>IF(P140&lt;&gt;""," -O","")</f>
        <v/>
      </c>
      <c r="Q139" s="4" t="n"/>
      <c r="R139" s="4">
        <f>IF(R140&lt;&gt;""," -O","")</f>
        <v/>
      </c>
      <c r="S139" s="4" t="n"/>
      <c r="T139" s="4">
        <f>IF(T140&lt;&gt;""," -O","")</f>
        <v/>
      </c>
      <c r="U139" s="4" t="n"/>
      <c r="V139" s="4">
        <f>IF(V140&lt;&gt;""," -O","")</f>
        <v/>
      </c>
      <c r="W139" s="4" t="n"/>
      <c r="X139" s="4">
        <f>IF(X140&lt;&gt;""," -O","")</f>
        <v/>
      </c>
      <c r="Y139" s="4" t="n"/>
      <c r="Z139" s="4">
        <f>IF(Z140&lt;&gt;""," -O","")</f>
        <v/>
      </c>
      <c r="AA139" s="4" t="n"/>
      <c r="AB139" s="4">
        <f>IF(AB140&lt;&gt;""," -O","")</f>
        <v/>
      </c>
      <c r="AC139" s="4" t="n"/>
      <c r="AD139" s="4">
        <f>IF(AD140&lt;&gt;""," -O","")</f>
        <v/>
      </c>
      <c r="AE139" s="4" t="n"/>
      <c r="AF139" s="4">
        <f>IF(AF140&lt;&gt;""," -O","")</f>
        <v/>
      </c>
      <c r="AG139" s="4" t="n"/>
      <c r="AH139" s="4">
        <f>IF(AH140&lt;&gt;""," -O","")</f>
        <v/>
      </c>
      <c r="AI139" s="4" t="n"/>
      <c r="AJ139" s="4">
        <f>IF(AJ140&lt;&gt;""," -O","")</f>
        <v/>
      </c>
      <c r="AK139" s="4" t="n"/>
      <c r="AL139" s="4">
        <f>IF(AL140&lt;&gt;""," -O","")</f>
        <v/>
      </c>
      <c r="AM139" s="4" t="n"/>
      <c r="AN139" s="4">
        <f>IF(AN140&lt;&gt;""," -O","")</f>
        <v/>
      </c>
      <c r="AO139" s="4" t="n"/>
      <c r="AP139" s="4">
        <f>IF(AP140&lt;&gt;""," -O","")</f>
        <v/>
      </c>
      <c r="AQ139" s="4" t="n"/>
      <c r="AR139" s="4">
        <f>IF(AR140&lt;&gt;""," -O","")</f>
        <v/>
      </c>
      <c r="AS139" s="4" t="n"/>
      <c r="AT139" s="4">
        <f>IF(AT140&lt;&gt;""," -O","")</f>
        <v/>
      </c>
      <c r="AU139" s="4" t="n"/>
      <c r="AV139" s="4">
        <f>IF(AV140&lt;&gt;""," -O","")</f>
        <v/>
      </c>
      <c r="AW139" s="4" t="n"/>
      <c r="AX139" s="4">
        <f>IF(AX140&lt;&gt;""," -O","")</f>
        <v/>
      </c>
      <c r="AY139" s="4" t="n"/>
      <c r="AZ139" s="4">
        <f>IF(AZ140&lt;&gt;""," -O","")</f>
        <v/>
      </c>
      <c r="BA139" s="4" t="n"/>
      <c r="BB139" s="4">
        <f>IF(BB140&lt;&gt;""," -O","")</f>
        <v/>
      </c>
      <c r="BC139" s="4" t="n"/>
      <c r="BD139" s="4">
        <f>IF(BD140&lt;&gt;""," -O","")</f>
        <v/>
      </c>
      <c r="BE139" s="4" t="n"/>
      <c r="BF139" s="4">
        <f>IF(BF140&lt;&gt;""," -O","")</f>
        <v/>
      </c>
      <c r="BG139" s="4" t="n"/>
      <c r="BH139" s="4">
        <f>IF(BH140&lt;&gt;""," -O","")</f>
        <v/>
      </c>
      <c r="BI139" s="4" t="n"/>
      <c r="BJ139" s="4">
        <f>IF(BJ140&lt;&gt;""," -O","")</f>
        <v/>
      </c>
      <c r="BK139" s="3" t="n"/>
      <c r="BL139" s="3" t="n"/>
      <c r="BM139" s="3" t="n"/>
      <c r="BN139" s="3" t="n"/>
      <c r="BO139" s="3" t="n"/>
      <c r="BP139" s="3" t="n"/>
      <c r="BQ139" s="2" t="n"/>
      <c r="BR139" s="2" t="n"/>
      <c r="BS139" s="2" t="n"/>
      <c r="BT139" s="2" t="n"/>
      <c r="BU139" s="2" t="n"/>
      <c r="BV139" s="2" t="n"/>
      <c r="BW139" s="2" t="n"/>
      <c r="BX139" s="2" t="n"/>
      <c r="BY139" s="2" t="n"/>
      <c r="BZ139" s="2" t="n"/>
      <c r="CA139" s="2" t="n"/>
      <c r="CB139" s="2" t="n"/>
      <c r="CC139" s="2" t="n"/>
    </row>
    <row r="140">
      <c r="A140" s="2" t="n"/>
      <c r="B140" s="2" t="n"/>
      <c r="C140" s="2" t="n"/>
      <c r="D140" s="2" t="n"/>
      <c r="E140" s="2" t="n"/>
      <c r="F140" s="2" t="n"/>
      <c r="G140" s="2" t="n"/>
      <c r="H140" s="2" t="n"/>
      <c r="I140" s="2" t="n"/>
      <c r="J140" s="2" t="n"/>
      <c r="K140" s="3" t="n"/>
      <c r="L140" s="3" t="n"/>
      <c r="M140" s="4" t="n">
        <v>1.66</v>
      </c>
      <c r="N140" s="4">
        <f>IFERROR(VLOOKUP(M140,'CRUCE OPORTUNIDADES'!$C$10:$D$31,2,FALSE),"")</f>
        <v/>
      </c>
      <c r="O140" s="4" t="n">
        <v>2.66000000000001</v>
      </c>
      <c r="P140" s="4">
        <f>IFERROR(VLOOKUP(O140,'CRUCE OPORTUNIDADES'!$C$10:$D$31,2,FALSE),"")</f>
        <v/>
      </c>
      <c r="Q140" s="4" t="n">
        <v>3.66000000000002</v>
      </c>
      <c r="R140" s="4">
        <f>IFERROR(VLOOKUP(Q140,'CRUCE OPORTUNIDADES'!$C$10:$D$31,2,FALSE),"")</f>
        <v/>
      </c>
      <c r="S140" s="4" t="n">
        <v>4.66000000000003</v>
      </c>
      <c r="T140" s="4">
        <f>IFERROR(VLOOKUP(S140,'CRUCE OPORTUNIDADES'!$C$10:$D$31,2,FALSE),"")</f>
        <v/>
      </c>
      <c r="U140" s="4" t="n">
        <v>5.66000000000004</v>
      </c>
      <c r="V140" s="4">
        <f>IFERROR(VLOOKUP(U140,'CRUCE OPORTUNIDADES'!$C$10:$D$31,2,FALSE),"")</f>
        <v/>
      </c>
      <c r="W140" s="4" t="n">
        <v>6.66000000000005</v>
      </c>
      <c r="X140" s="4">
        <f>IFERROR(VLOOKUP(W140,'CRUCE OPORTUNIDADES'!$C$10:$D$31,2,FALSE),"")</f>
        <v/>
      </c>
      <c r="Y140" s="4" t="n">
        <v>7.66000000000006</v>
      </c>
      <c r="Z140" s="4">
        <f>IFERROR(VLOOKUP(Y140,'CRUCE OPORTUNIDADES'!$C$10:$D$31,2,FALSE),"")</f>
        <v/>
      </c>
      <c r="AA140" s="4" t="n">
        <v>8.660000000000069</v>
      </c>
      <c r="AB140" s="4">
        <f>IFERROR(VLOOKUP(AA140,'CRUCE OPORTUNIDADES'!$C$10:$D$31,2,FALSE),"")</f>
        <v/>
      </c>
      <c r="AC140" s="4" t="n">
        <v>9.66000000000008</v>
      </c>
      <c r="AD140" s="4">
        <f>IFERROR(VLOOKUP(AC140,'CRUCE OPORTUNIDADES'!$C$10:$D$31,2,FALSE),"")</f>
        <v/>
      </c>
      <c r="AE140" s="4" t="n">
        <v>10.6600000000001</v>
      </c>
      <c r="AF140" s="4">
        <f>IFERROR(VLOOKUP(AE140,'CRUCE OPORTUNIDADES'!$C$10:$D$31,2,FALSE),"")</f>
        <v/>
      </c>
      <c r="AG140" s="4" t="n">
        <v>11.6600000000001</v>
      </c>
      <c r="AH140" s="4">
        <f>IFERROR(VLOOKUP(AG140,'CRUCE OPORTUNIDADES'!$C$10:$D$31,2,FALSE),"")</f>
        <v/>
      </c>
      <c r="AI140" s="4" t="n">
        <v>12.6600000000001</v>
      </c>
      <c r="AJ140" s="4">
        <f>IFERROR(VLOOKUP(AI140,'CRUCE OPORTUNIDADES'!$C$10:$D$31,2,FALSE),"")</f>
        <v/>
      </c>
      <c r="AK140" s="4" t="n">
        <v>13.6600000000001</v>
      </c>
      <c r="AL140" s="4">
        <f>IFERROR(VLOOKUP(AK140,'CRUCE OPORTUNIDADES'!$C$10:$D$31,2,FALSE),"")</f>
        <v/>
      </c>
      <c r="AM140" s="4" t="n">
        <v>14.6600000000001</v>
      </c>
      <c r="AN140" s="4">
        <f>IFERROR(VLOOKUP(AM140,'CRUCE OPORTUNIDADES'!$C$10:$D$31,2,FALSE),"")</f>
        <v/>
      </c>
      <c r="AO140" s="4" t="n">
        <v>15.6600000000001</v>
      </c>
      <c r="AP140" s="4">
        <f>IFERROR(VLOOKUP(AO140,'CRUCE OPORTUNIDADES'!$C$10:$D$31,2,FALSE),"")</f>
        <v/>
      </c>
      <c r="AQ140" s="4" t="n">
        <v>16.6600000000001</v>
      </c>
      <c r="AR140" s="4">
        <f>IFERROR(VLOOKUP(AQ140,'CRUCE OPORTUNIDADES'!$C$10:$D$31,2,FALSE),"")</f>
        <v/>
      </c>
      <c r="AS140" s="4" t="n">
        <v>17.6600000000002</v>
      </c>
      <c r="AT140" s="4">
        <f>IFERROR(VLOOKUP(AS140,'CRUCE OPORTUNIDADES'!$C$10:$D$31,2,FALSE),"")</f>
        <v/>
      </c>
      <c r="AU140" s="4" t="n">
        <v>18.6600000000002</v>
      </c>
      <c r="AV140" s="4">
        <f>IFERROR(VLOOKUP(AU140,'CRUCE OPORTUNIDADES'!$C$10:$D$31,2,FALSE),"")</f>
        <v/>
      </c>
      <c r="AW140" s="4" t="n">
        <v>19.6600000000002</v>
      </c>
      <c r="AX140" s="4">
        <f>IFERROR(VLOOKUP(AW140,'CRUCE OPORTUNIDADES'!$C$10:$D$31,2,FALSE),"")</f>
        <v/>
      </c>
      <c r="AY140" s="4" t="n">
        <v>20.6600000000002</v>
      </c>
      <c r="AZ140" s="4">
        <f>IFERROR(VLOOKUP(AY140,'CRUCE OPORTUNIDADES'!$C$10:$D$31,2,FALSE),"")</f>
        <v/>
      </c>
      <c r="BA140" s="4" t="n">
        <v>21.6600000000002</v>
      </c>
      <c r="BB140" s="4">
        <f>IFERROR(VLOOKUP(BA140,'CRUCE OPORTUNIDADES'!$C$10:$D$31,2,FALSE),"")</f>
        <v/>
      </c>
      <c r="BC140" s="4" t="n">
        <v>22.6600000000002</v>
      </c>
      <c r="BD140" s="4">
        <f>IFERROR(VLOOKUP(BC140,'CRUCE OPORTUNIDADES'!$C$10:$D$31,2,FALSE),"")</f>
        <v/>
      </c>
      <c r="BE140" s="4" t="n">
        <v>23.6600000000002</v>
      </c>
      <c r="BF140" s="4">
        <f>IFERROR(VLOOKUP(BE140,'CRUCE OPORTUNIDADES'!$C$10:$D$31,2,FALSE),"")</f>
        <v/>
      </c>
      <c r="BG140" s="4" t="n">
        <v>24.6600000000002</v>
      </c>
      <c r="BH140" s="4">
        <f>IFERROR(VLOOKUP(BG140,'CRUCE OPORTUNIDADES'!$C$10:$D$31,2,FALSE),"")</f>
        <v/>
      </c>
      <c r="BI140" s="4" t="n">
        <v>25.6600000000002</v>
      </c>
      <c r="BJ140" s="4">
        <f>IFERROR(VLOOKUP(BI140,'CRUCE OPORTUNIDADES'!$C$10:$D$31,2,FALSE),"")</f>
        <v/>
      </c>
      <c r="BK140" s="3" t="n"/>
      <c r="BL140" s="3" t="n"/>
      <c r="BM140" s="3" t="n"/>
      <c r="BN140" s="3" t="n"/>
      <c r="BO140" s="3" t="n"/>
      <c r="BP140" s="3" t="n"/>
      <c r="BQ140" s="2" t="n"/>
      <c r="BR140" s="2" t="n"/>
      <c r="BS140" s="2" t="n"/>
      <c r="BT140" s="2" t="n"/>
      <c r="BU140" s="2" t="n"/>
      <c r="BV140" s="2" t="n"/>
      <c r="BW140" s="2" t="n"/>
      <c r="BX140" s="2" t="n"/>
      <c r="BY140" s="2" t="n"/>
      <c r="BZ140" s="2" t="n"/>
      <c r="CA140" s="2" t="n"/>
      <c r="CB140" s="2" t="n"/>
      <c r="CC140" s="2" t="n"/>
    </row>
    <row r="141">
      <c r="A141" s="2" t="n"/>
      <c r="B141" s="2" t="n"/>
      <c r="C141" s="2" t="n"/>
      <c r="D141" s="2" t="n"/>
      <c r="E141" s="2" t="n"/>
      <c r="F141" s="2" t="n"/>
      <c r="G141" s="2" t="n"/>
      <c r="H141" s="2" t="n"/>
      <c r="I141" s="2" t="n"/>
      <c r="J141" s="2" t="n"/>
      <c r="K141" s="3" t="n"/>
      <c r="L141" s="3" t="n"/>
      <c r="M141" s="4" t="n"/>
      <c r="N141" s="4">
        <f>IF(N142&lt;&gt;""," -O","")</f>
        <v/>
      </c>
      <c r="O141" s="4" t="n"/>
      <c r="P141" s="4">
        <f>IF(P142&lt;&gt;""," -O","")</f>
        <v/>
      </c>
      <c r="Q141" s="4" t="n"/>
      <c r="R141" s="4">
        <f>IF(R142&lt;&gt;""," -O","")</f>
        <v/>
      </c>
      <c r="S141" s="4" t="n"/>
      <c r="T141" s="4">
        <f>IF(T142&lt;&gt;""," -O","")</f>
        <v/>
      </c>
      <c r="U141" s="4" t="n"/>
      <c r="V141" s="4">
        <f>IF(V142&lt;&gt;""," -O","")</f>
        <v/>
      </c>
      <c r="W141" s="4" t="n"/>
      <c r="X141" s="4">
        <f>IF(X142&lt;&gt;""," -O","")</f>
        <v/>
      </c>
      <c r="Y141" s="4" t="n"/>
      <c r="Z141" s="4">
        <f>IF(Z142&lt;&gt;""," -O","")</f>
        <v/>
      </c>
      <c r="AA141" s="4" t="n"/>
      <c r="AB141" s="4">
        <f>IF(AB142&lt;&gt;""," -O","")</f>
        <v/>
      </c>
      <c r="AC141" s="4" t="n"/>
      <c r="AD141" s="4">
        <f>IF(AD142&lt;&gt;""," -O","")</f>
        <v/>
      </c>
      <c r="AE141" s="4" t="n"/>
      <c r="AF141" s="4">
        <f>IF(AF142&lt;&gt;""," -O","")</f>
        <v/>
      </c>
      <c r="AG141" s="4" t="n"/>
      <c r="AH141" s="4">
        <f>IF(AH142&lt;&gt;""," -O","")</f>
        <v/>
      </c>
      <c r="AI141" s="4" t="n"/>
      <c r="AJ141" s="4">
        <f>IF(AJ142&lt;&gt;""," -O","")</f>
        <v/>
      </c>
      <c r="AK141" s="4" t="n"/>
      <c r="AL141" s="4">
        <f>IF(AL142&lt;&gt;""," -O","")</f>
        <v/>
      </c>
      <c r="AM141" s="4" t="n"/>
      <c r="AN141" s="4">
        <f>IF(AN142&lt;&gt;""," -O","")</f>
        <v/>
      </c>
      <c r="AO141" s="4" t="n"/>
      <c r="AP141" s="4">
        <f>IF(AP142&lt;&gt;""," -O","")</f>
        <v/>
      </c>
      <c r="AQ141" s="4" t="n"/>
      <c r="AR141" s="4">
        <f>IF(AR142&lt;&gt;""," -O","")</f>
        <v/>
      </c>
      <c r="AS141" s="4" t="n"/>
      <c r="AT141" s="4">
        <f>IF(AT142&lt;&gt;""," -O","")</f>
        <v/>
      </c>
      <c r="AU141" s="4" t="n"/>
      <c r="AV141" s="4">
        <f>IF(AV142&lt;&gt;""," -O","")</f>
        <v/>
      </c>
      <c r="AW141" s="4" t="n"/>
      <c r="AX141" s="4">
        <f>IF(AX142&lt;&gt;""," -O","")</f>
        <v/>
      </c>
      <c r="AY141" s="4" t="n"/>
      <c r="AZ141" s="4">
        <f>IF(AZ142&lt;&gt;""," -O","")</f>
        <v/>
      </c>
      <c r="BA141" s="4" t="n"/>
      <c r="BB141" s="4">
        <f>IF(BB142&lt;&gt;""," -O","")</f>
        <v/>
      </c>
      <c r="BC141" s="4" t="n"/>
      <c r="BD141" s="4">
        <f>IF(BD142&lt;&gt;""," -O","")</f>
        <v/>
      </c>
      <c r="BE141" s="4" t="n"/>
      <c r="BF141" s="4">
        <f>IF(BF142&lt;&gt;""," -O","")</f>
        <v/>
      </c>
      <c r="BG141" s="4" t="n"/>
      <c r="BH141" s="4">
        <f>IF(BH142&lt;&gt;""," -O","")</f>
        <v/>
      </c>
      <c r="BI141" s="4" t="n"/>
      <c r="BJ141" s="4">
        <f>IF(BJ142&lt;&gt;""," -O","")</f>
        <v/>
      </c>
      <c r="BK141" s="3" t="n"/>
      <c r="BL141" s="3" t="n"/>
      <c r="BM141" s="3" t="n"/>
      <c r="BN141" s="3" t="n"/>
      <c r="BO141" s="3" t="n"/>
      <c r="BP141" s="3" t="n"/>
      <c r="BQ141" s="2" t="n"/>
      <c r="BR141" s="2" t="n"/>
      <c r="BS141" s="2" t="n"/>
      <c r="BT141" s="2" t="n"/>
      <c r="BU141" s="2" t="n"/>
      <c r="BV141" s="2" t="n"/>
      <c r="BW141" s="2" t="n"/>
      <c r="BX141" s="2" t="n"/>
      <c r="BY141" s="2" t="n"/>
      <c r="BZ141" s="2" t="n"/>
      <c r="CA141" s="2" t="n"/>
      <c r="CB141" s="2" t="n"/>
      <c r="CC141" s="2" t="n"/>
    </row>
    <row r="142">
      <c r="A142" s="2" t="n"/>
      <c r="B142" s="2" t="n"/>
      <c r="C142" s="2" t="n"/>
      <c r="D142" s="2" t="n"/>
      <c r="E142" s="2" t="n"/>
      <c r="F142" s="2" t="n"/>
      <c r="G142" s="2" t="n"/>
      <c r="H142" s="2" t="n"/>
      <c r="I142" s="2" t="n"/>
      <c r="J142" s="2" t="n"/>
      <c r="K142" s="3" t="n"/>
      <c r="L142" s="3" t="n"/>
      <c r="M142" s="4" t="n">
        <v>1.67</v>
      </c>
      <c r="N142" s="4">
        <f>IFERROR(VLOOKUP(M142,'CRUCE OPORTUNIDADES'!$C$10:$D$31,2,FALSE),"")</f>
        <v/>
      </c>
      <c r="O142" s="4" t="n">
        <v>2.67000000000002</v>
      </c>
      <c r="P142" s="4">
        <f>IFERROR(VLOOKUP(O142,'CRUCE OPORTUNIDADES'!$C$10:$D$31,2,FALSE),"")</f>
        <v/>
      </c>
      <c r="Q142" s="4" t="n">
        <v>3.67000000000004</v>
      </c>
      <c r="R142" s="4">
        <f>IFERROR(VLOOKUP(Q142,'CRUCE OPORTUNIDADES'!$C$10:$D$31,2,FALSE),"")</f>
        <v/>
      </c>
      <c r="S142" s="4" t="n">
        <v>4.67000000000006</v>
      </c>
      <c r="T142" s="4">
        <f>IFERROR(VLOOKUP(S142,'CRUCE OPORTUNIDADES'!$C$10:$D$31,2,FALSE),"")</f>
        <v/>
      </c>
      <c r="U142" s="4" t="n">
        <v>5.67000000000008</v>
      </c>
      <c r="V142" s="4">
        <f>IFERROR(VLOOKUP(U142,'CRUCE OPORTUNIDADES'!$C$10:$D$31,2,FALSE),"")</f>
        <v/>
      </c>
      <c r="W142" s="4" t="n">
        <v>6.6700000000001</v>
      </c>
      <c r="X142" s="4">
        <f>IFERROR(VLOOKUP(W142,'CRUCE OPORTUNIDADES'!$C$10:$D$31,2,FALSE),"")</f>
        <v/>
      </c>
      <c r="Y142" s="4" t="n">
        <v>7.67000000000012</v>
      </c>
      <c r="Z142" s="4">
        <f>IFERROR(VLOOKUP(Y142,'CRUCE OPORTUNIDADES'!$C$10:$D$31,2,FALSE),"")</f>
        <v/>
      </c>
      <c r="AA142" s="4" t="n">
        <v>8.67000000000014</v>
      </c>
      <c r="AB142" s="4">
        <f>IFERROR(VLOOKUP(AA142,'CRUCE OPORTUNIDADES'!$C$10:$D$31,2,FALSE),"")</f>
        <v/>
      </c>
      <c r="AC142" s="4" t="n">
        <v>9.67000000000016</v>
      </c>
      <c r="AD142" s="4">
        <f>IFERROR(VLOOKUP(AC142,'CRUCE OPORTUNIDADES'!$C$10:$D$31,2,FALSE),"")</f>
        <v/>
      </c>
      <c r="AE142" s="4" t="n">
        <v>10.6700000000002</v>
      </c>
      <c r="AF142" s="4">
        <f>IFERROR(VLOOKUP(AE142,'CRUCE OPORTUNIDADES'!$C$10:$D$31,2,FALSE),"")</f>
        <v/>
      </c>
      <c r="AG142" s="4" t="n">
        <v>11.6700000000002</v>
      </c>
      <c r="AH142" s="4">
        <f>IFERROR(VLOOKUP(AG142,'CRUCE OPORTUNIDADES'!$C$10:$D$31,2,FALSE),"")</f>
        <v/>
      </c>
      <c r="AI142" s="4" t="n">
        <v>12.6700000000002</v>
      </c>
      <c r="AJ142" s="4">
        <f>IFERROR(VLOOKUP(AI142,'CRUCE OPORTUNIDADES'!$C$10:$D$31,2,FALSE),"")</f>
        <v/>
      </c>
      <c r="AK142" s="4" t="n">
        <v>13.6700000000002</v>
      </c>
      <c r="AL142" s="4">
        <f>IFERROR(VLOOKUP(AK142,'CRUCE OPORTUNIDADES'!$C$10:$D$31,2,FALSE),"")</f>
        <v/>
      </c>
      <c r="AM142" s="4" t="n">
        <v>14.6700000000003</v>
      </c>
      <c r="AN142" s="4">
        <f>IFERROR(VLOOKUP(AM142,'CRUCE OPORTUNIDADES'!$C$10:$D$31,2,FALSE),"")</f>
        <v/>
      </c>
      <c r="AO142" s="4" t="n">
        <v>15.6700000000003</v>
      </c>
      <c r="AP142" s="4">
        <f>IFERROR(VLOOKUP(AO142,'CRUCE OPORTUNIDADES'!$C$10:$D$31,2,FALSE),"")</f>
        <v/>
      </c>
      <c r="AQ142" s="4" t="n">
        <v>16.6700000000003</v>
      </c>
      <c r="AR142" s="4">
        <f>IFERROR(VLOOKUP(AQ142,'CRUCE OPORTUNIDADES'!$C$10:$D$31,2,FALSE),"")</f>
        <v/>
      </c>
      <c r="AS142" s="4" t="n">
        <v>17.6700000000003</v>
      </c>
      <c r="AT142" s="4">
        <f>IFERROR(VLOOKUP(AS142,'CRUCE OPORTUNIDADES'!$C$10:$D$31,2,FALSE),"")</f>
        <v/>
      </c>
      <c r="AU142" s="4" t="n">
        <v>18.6700000000003</v>
      </c>
      <c r="AV142" s="4">
        <f>IFERROR(VLOOKUP(AU142,'CRUCE OPORTUNIDADES'!$C$10:$D$31,2,FALSE),"")</f>
        <v/>
      </c>
      <c r="AW142" s="4" t="n">
        <v>19.6700000000004</v>
      </c>
      <c r="AX142" s="4">
        <f>IFERROR(VLOOKUP(AW142,'CRUCE OPORTUNIDADES'!$C$10:$D$31,2,FALSE),"")</f>
        <v/>
      </c>
      <c r="AY142" s="4" t="n">
        <v>20.6700000000004</v>
      </c>
      <c r="AZ142" s="4">
        <f>IFERROR(VLOOKUP(AY142,'CRUCE OPORTUNIDADES'!$C$10:$D$31,2,FALSE),"")</f>
        <v/>
      </c>
      <c r="BA142" s="4" t="n">
        <v>21.6700000000004</v>
      </c>
      <c r="BB142" s="4">
        <f>IFERROR(VLOOKUP(BA142,'CRUCE OPORTUNIDADES'!$C$10:$D$31,2,FALSE),"")</f>
        <v/>
      </c>
      <c r="BC142" s="4" t="n">
        <v>22.6700000000004</v>
      </c>
      <c r="BD142" s="4">
        <f>IFERROR(VLOOKUP(BC142,'CRUCE OPORTUNIDADES'!$C$10:$D$31,2,FALSE),"")</f>
        <v/>
      </c>
      <c r="BE142" s="4" t="n">
        <v>23.6700000000004</v>
      </c>
      <c r="BF142" s="4">
        <f>IFERROR(VLOOKUP(BE142,'CRUCE OPORTUNIDADES'!$C$10:$D$31,2,FALSE),"")</f>
        <v/>
      </c>
      <c r="BG142" s="4" t="n">
        <v>24.6700000000005</v>
      </c>
      <c r="BH142" s="4">
        <f>IFERROR(VLOOKUP(BG142,'CRUCE OPORTUNIDADES'!$C$10:$D$31,2,FALSE),"")</f>
        <v/>
      </c>
      <c r="BI142" s="4" t="n">
        <v>25.6700000000005</v>
      </c>
      <c r="BJ142" s="4">
        <f>IFERROR(VLOOKUP(BI142,'CRUCE OPORTUNIDADES'!$C$10:$D$31,2,FALSE),"")</f>
        <v/>
      </c>
      <c r="BK142" s="3" t="n"/>
      <c r="BL142" s="3" t="n"/>
      <c r="BM142" s="3" t="n"/>
      <c r="BN142" s="3" t="n"/>
      <c r="BO142" s="3" t="n"/>
      <c r="BP142" s="3" t="n"/>
      <c r="BQ142" s="2" t="n"/>
      <c r="BR142" s="2" t="n"/>
      <c r="BS142" s="2" t="n"/>
      <c r="BT142" s="2" t="n"/>
      <c r="BU142" s="2" t="n"/>
      <c r="BV142" s="2" t="n"/>
      <c r="BW142" s="2" t="n"/>
      <c r="BX142" s="2" t="n"/>
      <c r="BY142" s="2" t="n"/>
      <c r="BZ142" s="2" t="n"/>
      <c r="CA142" s="2" t="n"/>
      <c r="CB142" s="2" t="n"/>
      <c r="CC142" s="2" t="n"/>
    </row>
    <row r="143">
      <c r="A143" s="2" t="n"/>
      <c r="B143" s="2" t="n"/>
      <c r="C143" s="2" t="n"/>
      <c r="D143" s="2" t="n"/>
      <c r="E143" s="2" t="n"/>
      <c r="F143" s="2" t="n"/>
      <c r="G143" s="2" t="n"/>
      <c r="H143" s="2" t="n"/>
      <c r="I143" s="2" t="n"/>
      <c r="J143" s="2" t="n"/>
      <c r="K143" s="3" t="n"/>
      <c r="L143" s="3" t="n"/>
      <c r="M143" s="4" t="n"/>
      <c r="N143" s="4">
        <f>IF(N144&lt;&gt;""," -O","")</f>
        <v/>
      </c>
      <c r="O143" s="4" t="n"/>
      <c r="P143" s="4">
        <f>IF(P144&lt;&gt;""," -O","")</f>
        <v/>
      </c>
      <c r="Q143" s="4" t="n"/>
      <c r="R143" s="4">
        <f>IF(R144&lt;&gt;""," -O","")</f>
        <v/>
      </c>
      <c r="S143" s="4" t="n"/>
      <c r="T143" s="4">
        <f>IF(T144&lt;&gt;""," -O","")</f>
        <v/>
      </c>
      <c r="U143" s="4" t="n"/>
      <c r="V143" s="4">
        <f>IF(V144&lt;&gt;""," -O","")</f>
        <v/>
      </c>
      <c r="W143" s="4" t="n"/>
      <c r="X143" s="4">
        <f>IF(X144&lt;&gt;""," -O","")</f>
        <v/>
      </c>
      <c r="Y143" s="4" t="n"/>
      <c r="Z143" s="4">
        <f>IF(Z144&lt;&gt;""," -O","")</f>
        <v/>
      </c>
      <c r="AA143" s="4" t="n"/>
      <c r="AB143" s="4">
        <f>IF(AB144&lt;&gt;""," -O","")</f>
        <v/>
      </c>
      <c r="AC143" s="4" t="n"/>
      <c r="AD143" s="4">
        <f>IF(AD144&lt;&gt;""," -O","")</f>
        <v/>
      </c>
      <c r="AE143" s="4" t="n"/>
      <c r="AF143" s="4">
        <f>IF(AF144&lt;&gt;""," -O","")</f>
        <v/>
      </c>
      <c r="AG143" s="4" t="n"/>
      <c r="AH143" s="4">
        <f>IF(AH144&lt;&gt;""," -O","")</f>
        <v/>
      </c>
      <c r="AI143" s="4" t="n"/>
      <c r="AJ143" s="4">
        <f>IF(AJ144&lt;&gt;""," -O","")</f>
        <v/>
      </c>
      <c r="AK143" s="4" t="n"/>
      <c r="AL143" s="4">
        <f>IF(AL144&lt;&gt;""," -O","")</f>
        <v/>
      </c>
      <c r="AM143" s="4" t="n"/>
      <c r="AN143" s="4">
        <f>IF(AN144&lt;&gt;""," -O","")</f>
        <v/>
      </c>
      <c r="AO143" s="4" t="n"/>
      <c r="AP143" s="4">
        <f>IF(AP144&lt;&gt;""," -O","")</f>
        <v/>
      </c>
      <c r="AQ143" s="4" t="n"/>
      <c r="AR143" s="4">
        <f>IF(AR144&lt;&gt;""," -O","")</f>
        <v/>
      </c>
      <c r="AS143" s="4" t="n"/>
      <c r="AT143" s="4">
        <f>IF(AT144&lt;&gt;""," -O","")</f>
        <v/>
      </c>
      <c r="AU143" s="4" t="n"/>
      <c r="AV143" s="4">
        <f>IF(AV144&lt;&gt;""," -O","")</f>
        <v/>
      </c>
      <c r="AW143" s="4" t="n"/>
      <c r="AX143" s="4">
        <f>IF(AX144&lt;&gt;""," -O","")</f>
        <v/>
      </c>
      <c r="AY143" s="4" t="n"/>
      <c r="AZ143" s="4">
        <f>IF(AZ144&lt;&gt;""," -O","")</f>
        <v/>
      </c>
      <c r="BA143" s="4" t="n"/>
      <c r="BB143" s="4">
        <f>IF(BB144&lt;&gt;""," -O","")</f>
        <v/>
      </c>
      <c r="BC143" s="4" t="n"/>
      <c r="BD143" s="4">
        <f>IF(BD144&lt;&gt;""," -O","")</f>
        <v/>
      </c>
      <c r="BE143" s="4" t="n"/>
      <c r="BF143" s="4">
        <f>IF(BF144&lt;&gt;""," -O","")</f>
        <v/>
      </c>
      <c r="BG143" s="4" t="n"/>
      <c r="BH143" s="4">
        <f>IF(BH144&lt;&gt;""," -O","")</f>
        <v/>
      </c>
      <c r="BI143" s="4" t="n"/>
      <c r="BJ143" s="4">
        <f>IF(BJ144&lt;&gt;""," -O","")</f>
        <v/>
      </c>
      <c r="BK143" s="3" t="n"/>
      <c r="BL143" s="3" t="n"/>
      <c r="BM143" s="3" t="n"/>
      <c r="BN143" s="3" t="n"/>
      <c r="BO143" s="3" t="n"/>
      <c r="BP143" s="3" t="n"/>
      <c r="BQ143" s="2" t="n"/>
      <c r="BR143" s="2" t="n"/>
      <c r="BS143" s="2" t="n"/>
      <c r="BT143" s="2" t="n"/>
      <c r="BU143" s="2" t="n"/>
      <c r="BV143" s="2" t="n"/>
      <c r="BW143" s="2" t="n"/>
      <c r="BX143" s="2" t="n"/>
      <c r="BY143" s="2" t="n"/>
      <c r="BZ143" s="2" t="n"/>
      <c r="CA143" s="2" t="n"/>
      <c r="CB143" s="2" t="n"/>
      <c r="CC143" s="2" t="n"/>
    </row>
    <row r="144">
      <c r="A144" s="2" t="n"/>
      <c r="B144" s="2" t="n"/>
      <c r="C144" s="2" t="n"/>
      <c r="D144" s="2" t="n"/>
      <c r="E144" s="2" t="n"/>
      <c r="F144" s="2" t="n"/>
      <c r="G144" s="2" t="n"/>
      <c r="H144" s="2" t="n"/>
      <c r="I144" s="2" t="n"/>
      <c r="J144" s="2" t="n"/>
      <c r="K144" s="3" t="n"/>
      <c r="L144" s="3" t="n"/>
      <c r="M144" s="4" t="n">
        <v>1.68</v>
      </c>
      <c r="N144" s="4">
        <f>IFERROR(VLOOKUP(M144,'CRUCE OPORTUNIDADES'!$C$10:$D$31,2,FALSE),"")</f>
        <v/>
      </c>
      <c r="O144" s="4" t="n">
        <v>2.68000000000001</v>
      </c>
      <c r="P144" s="4">
        <f>IFERROR(VLOOKUP(O144,'CRUCE OPORTUNIDADES'!$C$10:$D$31,2,FALSE),"")</f>
        <v/>
      </c>
      <c r="Q144" s="4" t="n">
        <v>3.68000000000002</v>
      </c>
      <c r="R144" s="4">
        <f>IFERROR(VLOOKUP(Q144,'CRUCE OPORTUNIDADES'!$C$10:$D$31,2,FALSE),"")</f>
        <v/>
      </c>
      <c r="S144" s="4" t="n">
        <v>4.68000000000003</v>
      </c>
      <c r="T144" s="4">
        <f>IFERROR(VLOOKUP(S144,'CRUCE OPORTUNIDADES'!$C$10:$D$31,2,FALSE),"")</f>
        <v/>
      </c>
      <c r="U144" s="4" t="n">
        <v>5.68000000000004</v>
      </c>
      <c r="V144" s="4">
        <f>IFERROR(VLOOKUP(U144,'CRUCE OPORTUNIDADES'!$C$10:$D$31,2,FALSE),"")</f>
        <v/>
      </c>
      <c r="W144" s="4" t="n">
        <v>6.68000000000005</v>
      </c>
      <c r="X144" s="4">
        <f>IFERROR(VLOOKUP(W144,'CRUCE OPORTUNIDADES'!$C$10:$D$31,2,FALSE),"")</f>
        <v/>
      </c>
      <c r="Y144" s="4" t="n">
        <v>7.68000000000006</v>
      </c>
      <c r="Z144" s="4">
        <f>IFERROR(VLOOKUP(Y144,'CRUCE OPORTUNIDADES'!$C$10:$D$31,2,FALSE),"")</f>
        <v/>
      </c>
      <c r="AA144" s="4" t="n">
        <v>8.680000000000071</v>
      </c>
      <c r="AB144" s="4">
        <f>IFERROR(VLOOKUP(AA144,'CRUCE OPORTUNIDADES'!$C$10:$D$31,2,FALSE),"")</f>
        <v/>
      </c>
      <c r="AC144" s="4" t="n">
        <v>9.68000000000008</v>
      </c>
      <c r="AD144" s="4">
        <f>IFERROR(VLOOKUP(AC144,'CRUCE OPORTUNIDADES'!$C$10:$D$31,2,FALSE),"")</f>
        <v/>
      </c>
      <c r="AE144" s="4" t="n">
        <v>10.6800000000001</v>
      </c>
      <c r="AF144" s="4">
        <f>IFERROR(VLOOKUP(AE144,'CRUCE OPORTUNIDADES'!$C$10:$D$31,2,FALSE),"")</f>
        <v/>
      </c>
      <c r="AG144" s="4" t="n">
        <v>11.6800000000001</v>
      </c>
      <c r="AH144" s="4">
        <f>IFERROR(VLOOKUP(AG144,'CRUCE OPORTUNIDADES'!$C$10:$D$31,2,FALSE),"")</f>
        <v/>
      </c>
      <c r="AI144" s="4" t="n">
        <v>12.6800000000001</v>
      </c>
      <c r="AJ144" s="4">
        <f>IFERROR(VLOOKUP(AI144,'CRUCE OPORTUNIDADES'!$C$10:$D$31,2,FALSE),"")</f>
        <v/>
      </c>
      <c r="AK144" s="4" t="n">
        <v>13.6800000000001</v>
      </c>
      <c r="AL144" s="4">
        <f>IFERROR(VLOOKUP(AK144,'CRUCE OPORTUNIDADES'!$C$10:$D$31,2,FALSE),"")</f>
        <v/>
      </c>
      <c r="AM144" s="4" t="n">
        <v>14.6800000000001</v>
      </c>
      <c r="AN144" s="4">
        <f>IFERROR(VLOOKUP(AM144,'CRUCE OPORTUNIDADES'!$C$10:$D$31,2,FALSE),"")</f>
        <v/>
      </c>
      <c r="AO144" s="4" t="n">
        <v>15.6800000000001</v>
      </c>
      <c r="AP144" s="4">
        <f>IFERROR(VLOOKUP(AO144,'CRUCE OPORTUNIDADES'!$C$10:$D$31,2,FALSE),"")</f>
        <v/>
      </c>
      <c r="AQ144" s="4" t="n">
        <v>16.6800000000001</v>
      </c>
      <c r="AR144" s="4">
        <f>IFERROR(VLOOKUP(AQ144,'CRUCE OPORTUNIDADES'!$C$10:$D$31,2,FALSE),"")</f>
        <v/>
      </c>
      <c r="AS144" s="4" t="n">
        <v>17.6800000000002</v>
      </c>
      <c r="AT144" s="4">
        <f>IFERROR(VLOOKUP(AS144,'CRUCE OPORTUNIDADES'!$C$10:$D$31,2,FALSE),"")</f>
        <v/>
      </c>
      <c r="AU144" s="4" t="n">
        <v>18.6800000000002</v>
      </c>
      <c r="AV144" s="4">
        <f>IFERROR(VLOOKUP(AU144,'CRUCE OPORTUNIDADES'!$C$10:$D$31,2,FALSE),"")</f>
        <v/>
      </c>
      <c r="AW144" s="4" t="n">
        <v>19.6800000000002</v>
      </c>
      <c r="AX144" s="4">
        <f>IFERROR(VLOOKUP(AW144,'CRUCE OPORTUNIDADES'!$C$10:$D$31,2,FALSE),"")</f>
        <v/>
      </c>
      <c r="AY144" s="4" t="n">
        <v>20.6800000000002</v>
      </c>
      <c r="AZ144" s="4">
        <f>IFERROR(VLOOKUP(AY144,'CRUCE OPORTUNIDADES'!$C$10:$D$31,2,FALSE),"")</f>
        <v/>
      </c>
      <c r="BA144" s="4" t="n">
        <v>21.6800000000002</v>
      </c>
      <c r="BB144" s="4">
        <f>IFERROR(VLOOKUP(BA144,'CRUCE OPORTUNIDADES'!$C$10:$D$31,2,FALSE),"")</f>
        <v/>
      </c>
      <c r="BC144" s="4" t="n">
        <v>22.6800000000002</v>
      </c>
      <c r="BD144" s="4">
        <f>IFERROR(VLOOKUP(BC144,'CRUCE OPORTUNIDADES'!$C$10:$D$31,2,FALSE),"")</f>
        <v/>
      </c>
      <c r="BE144" s="4" t="n">
        <v>23.6800000000002</v>
      </c>
      <c r="BF144" s="4">
        <f>IFERROR(VLOOKUP(BE144,'CRUCE OPORTUNIDADES'!$C$10:$D$31,2,FALSE),"")</f>
        <v/>
      </c>
      <c r="BG144" s="4" t="n">
        <v>24.6800000000002</v>
      </c>
      <c r="BH144" s="4">
        <f>IFERROR(VLOOKUP(BG144,'CRUCE OPORTUNIDADES'!$C$10:$D$31,2,FALSE),"")</f>
        <v/>
      </c>
      <c r="BI144" s="4" t="n">
        <v>25.6800000000002</v>
      </c>
      <c r="BJ144" s="4">
        <f>IFERROR(VLOOKUP(BI144,'CRUCE OPORTUNIDADES'!$C$10:$D$31,2,FALSE),"")</f>
        <v/>
      </c>
      <c r="BK144" s="3" t="n"/>
      <c r="BL144" s="3" t="n"/>
      <c r="BM144" s="3" t="n"/>
      <c r="BN144" s="3" t="n"/>
      <c r="BO144" s="3" t="n"/>
      <c r="BP144" s="3" t="n"/>
      <c r="BQ144" s="2" t="n"/>
      <c r="BR144" s="2" t="n"/>
      <c r="BS144" s="2" t="n"/>
      <c r="BT144" s="2" t="n"/>
      <c r="BU144" s="2" t="n"/>
      <c r="BV144" s="2" t="n"/>
      <c r="BW144" s="2" t="n"/>
      <c r="BX144" s="2" t="n"/>
      <c r="BY144" s="2" t="n"/>
      <c r="BZ144" s="2" t="n"/>
      <c r="CA144" s="2" t="n"/>
      <c r="CB144" s="2" t="n"/>
      <c r="CC144" s="2" t="n"/>
    </row>
    <row r="145">
      <c r="A145" s="2" t="n"/>
      <c r="B145" s="2" t="n"/>
      <c r="C145" s="2" t="n"/>
      <c r="D145" s="2" t="n"/>
      <c r="E145" s="2" t="n"/>
      <c r="F145" s="2" t="n"/>
      <c r="G145" s="2" t="n"/>
      <c r="H145" s="2" t="n"/>
      <c r="I145" s="2" t="n"/>
      <c r="J145" s="2" t="n"/>
      <c r="K145" s="3" t="n"/>
      <c r="L145" s="3" t="n"/>
      <c r="M145" s="4" t="n"/>
      <c r="N145" s="4">
        <f>IF(N146&lt;&gt;""," -O","")</f>
        <v/>
      </c>
      <c r="O145" s="4" t="n"/>
      <c r="P145" s="4">
        <f>IF(P146&lt;&gt;""," -O","")</f>
        <v/>
      </c>
      <c r="Q145" s="4" t="n"/>
      <c r="R145" s="4">
        <f>IF(R146&lt;&gt;""," -O","")</f>
        <v/>
      </c>
      <c r="S145" s="4" t="n"/>
      <c r="T145" s="4">
        <f>IF(T146&lt;&gt;""," -O","")</f>
        <v/>
      </c>
      <c r="U145" s="4" t="n"/>
      <c r="V145" s="4">
        <f>IF(V146&lt;&gt;""," -O","")</f>
        <v/>
      </c>
      <c r="W145" s="4" t="n"/>
      <c r="X145" s="4">
        <f>IF(X146&lt;&gt;""," -O","")</f>
        <v/>
      </c>
      <c r="Y145" s="4" t="n"/>
      <c r="Z145" s="4">
        <f>IF(Z146&lt;&gt;""," -O","")</f>
        <v/>
      </c>
      <c r="AA145" s="4" t="n"/>
      <c r="AB145" s="4">
        <f>IF(AB146&lt;&gt;""," -O","")</f>
        <v/>
      </c>
      <c r="AC145" s="4" t="n"/>
      <c r="AD145" s="4">
        <f>IF(AD146&lt;&gt;""," -O","")</f>
        <v/>
      </c>
      <c r="AE145" s="4" t="n"/>
      <c r="AF145" s="4">
        <f>IF(AF146&lt;&gt;""," -O","")</f>
        <v/>
      </c>
      <c r="AG145" s="4" t="n"/>
      <c r="AH145" s="4">
        <f>IF(AH146&lt;&gt;""," -O","")</f>
        <v/>
      </c>
      <c r="AI145" s="4" t="n"/>
      <c r="AJ145" s="4">
        <f>IF(AJ146&lt;&gt;""," -O","")</f>
        <v/>
      </c>
      <c r="AK145" s="4" t="n"/>
      <c r="AL145" s="4">
        <f>IF(AL146&lt;&gt;""," -O","")</f>
        <v/>
      </c>
      <c r="AM145" s="4" t="n"/>
      <c r="AN145" s="4">
        <f>IF(AN146&lt;&gt;""," -O","")</f>
        <v/>
      </c>
      <c r="AO145" s="4" t="n"/>
      <c r="AP145" s="4">
        <f>IF(AP146&lt;&gt;""," -O","")</f>
        <v/>
      </c>
      <c r="AQ145" s="4" t="n"/>
      <c r="AR145" s="4">
        <f>IF(AR146&lt;&gt;""," -O","")</f>
        <v/>
      </c>
      <c r="AS145" s="4" t="n"/>
      <c r="AT145" s="4">
        <f>IF(AT146&lt;&gt;""," -O","")</f>
        <v/>
      </c>
      <c r="AU145" s="4" t="n"/>
      <c r="AV145" s="4">
        <f>IF(AV146&lt;&gt;""," -O","")</f>
        <v/>
      </c>
      <c r="AW145" s="4" t="n"/>
      <c r="AX145" s="4">
        <f>IF(AX146&lt;&gt;""," -O","")</f>
        <v/>
      </c>
      <c r="AY145" s="4" t="n"/>
      <c r="AZ145" s="4">
        <f>IF(AZ146&lt;&gt;""," -O","")</f>
        <v/>
      </c>
      <c r="BA145" s="4" t="n"/>
      <c r="BB145" s="4">
        <f>IF(BB146&lt;&gt;""," -O","")</f>
        <v/>
      </c>
      <c r="BC145" s="4" t="n"/>
      <c r="BD145" s="4">
        <f>IF(BD146&lt;&gt;""," -O","")</f>
        <v/>
      </c>
      <c r="BE145" s="4" t="n"/>
      <c r="BF145" s="4">
        <f>IF(BF146&lt;&gt;""," -O","")</f>
        <v/>
      </c>
      <c r="BG145" s="4" t="n"/>
      <c r="BH145" s="4">
        <f>IF(BH146&lt;&gt;""," -O","")</f>
        <v/>
      </c>
      <c r="BI145" s="4" t="n"/>
      <c r="BJ145" s="4">
        <f>IF(BJ146&lt;&gt;""," -O","")</f>
        <v/>
      </c>
      <c r="BK145" s="3" t="n"/>
      <c r="BL145" s="3" t="n"/>
      <c r="BM145" s="3" t="n"/>
      <c r="BN145" s="3" t="n"/>
      <c r="BO145" s="3" t="n"/>
      <c r="BP145" s="3" t="n"/>
      <c r="BQ145" s="2" t="n"/>
      <c r="BR145" s="2" t="n"/>
      <c r="BS145" s="2" t="n"/>
      <c r="BT145" s="2" t="n"/>
      <c r="BU145" s="2" t="n"/>
      <c r="BV145" s="2" t="n"/>
      <c r="BW145" s="2" t="n"/>
      <c r="BX145" s="2" t="n"/>
      <c r="BY145" s="2" t="n"/>
      <c r="BZ145" s="2" t="n"/>
      <c r="CA145" s="2" t="n"/>
      <c r="CB145" s="2" t="n"/>
      <c r="CC145" s="2" t="n"/>
    </row>
    <row r="146">
      <c r="A146" s="2" t="n"/>
      <c r="B146" s="2" t="n"/>
      <c r="C146" s="2" t="n"/>
      <c r="D146" s="2" t="n"/>
      <c r="E146" s="2" t="n"/>
      <c r="F146" s="2" t="n"/>
      <c r="G146" s="2" t="n"/>
      <c r="H146" s="2" t="n"/>
      <c r="I146" s="2" t="n"/>
      <c r="J146" s="2" t="n"/>
      <c r="K146" s="3" t="n"/>
      <c r="L146" s="3" t="n"/>
      <c r="M146" s="4" t="n">
        <v>1.69</v>
      </c>
      <c r="N146" s="4">
        <f>IFERROR(VLOOKUP(M146,'CRUCE OPORTUNIDADES'!$C$10:$D$31,2,FALSE),"")</f>
        <v/>
      </c>
      <c r="O146" s="4" t="n">
        <v>2.69000000000001</v>
      </c>
      <c r="P146" s="4">
        <f>IFERROR(VLOOKUP(O146,'CRUCE OPORTUNIDADES'!$C$10:$D$31,2,FALSE),"")</f>
        <v/>
      </c>
      <c r="Q146" s="4" t="n">
        <v>3.69000000000002</v>
      </c>
      <c r="R146" s="4">
        <f>IFERROR(VLOOKUP(Q146,'CRUCE OPORTUNIDADES'!$C$10:$D$31,2,FALSE),"")</f>
        <v/>
      </c>
      <c r="S146" s="4" t="n">
        <v>4.69000000000003</v>
      </c>
      <c r="T146" s="4">
        <f>IFERROR(VLOOKUP(S146,'CRUCE OPORTUNIDADES'!$C$10:$D$31,2,FALSE),"")</f>
        <v/>
      </c>
      <c r="U146" s="4" t="n">
        <v>5.69000000000004</v>
      </c>
      <c r="V146" s="4">
        <f>IFERROR(VLOOKUP(U146,'CRUCE OPORTUNIDADES'!$C$10:$D$31,2,FALSE),"")</f>
        <v/>
      </c>
      <c r="W146" s="4" t="n">
        <v>6.69000000000005</v>
      </c>
      <c r="X146" s="4">
        <f>IFERROR(VLOOKUP(W146,'CRUCE OPORTUNIDADES'!$C$10:$D$31,2,FALSE),"")</f>
        <v/>
      </c>
      <c r="Y146" s="4" t="n">
        <v>7.69000000000006</v>
      </c>
      <c r="Z146" s="4">
        <f>IFERROR(VLOOKUP(Y146,'CRUCE OPORTUNIDADES'!$C$10:$D$31,2,FALSE),"")</f>
        <v/>
      </c>
      <c r="AA146" s="4" t="n">
        <v>8.690000000000071</v>
      </c>
      <c r="AB146" s="4">
        <f>IFERROR(VLOOKUP(AA146,'CRUCE OPORTUNIDADES'!$C$10:$D$31,2,FALSE),"")</f>
        <v/>
      </c>
      <c r="AC146" s="4" t="n">
        <v>9.690000000000079</v>
      </c>
      <c r="AD146" s="4">
        <f>IFERROR(VLOOKUP(AC146,'CRUCE OPORTUNIDADES'!$C$10:$D$31,2,FALSE),"")</f>
        <v/>
      </c>
      <c r="AE146" s="4" t="n">
        <v>10.6900000000001</v>
      </c>
      <c r="AF146" s="4">
        <f>IFERROR(VLOOKUP(AE146,'CRUCE OPORTUNIDADES'!$C$10:$D$31,2,FALSE),"")</f>
        <v/>
      </c>
      <c r="AG146" s="4" t="n">
        <v>11.6900000000001</v>
      </c>
      <c r="AH146" s="4">
        <f>IFERROR(VLOOKUP(AG146,'CRUCE OPORTUNIDADES'!$C$10:$D$31,2,FALSE),"")</f>
        <v/>
      </c>
      <c r="AI146" s="4" t="n">
        <v>12.6900000000001</v>
      </c>
      <c r="AJ146" s="4">
        <f>IFERROR(VLOOKUP(AI146,'CRUCE OPORTUNIDADES'!$C$10:$D$31,2,FALSE),"")</f>
        <v/>
      </c>
      <c r="AK146" s="4" t="n">
        <v>13.6900000000001</v>
      </c>
      <c r="AL146" s="4">
        <f>IFERROR(VLOOKUP(AK146,'CRUCE OPORTUNIDADES'!$C$10:$D$31,2,FALSE),"")</f>
        <v/>
      </c>
      <c r="AM146" s="4" t="n">
        <v>14.6900000000001</v>
      </c>
      <c r="AN146" s="4">
        <f>IFERROR(VLOOKUP(AM146,'CRUCE OPORTUNIDADES'!$C$10:$D$31,2,FALSE),"")</f>
        <v/>
      </c>
      <c r="AO146" s="4" t="n">
        <v>15.6900000000001</v>
      </c>
      <c r="AP146" s="4">
        <f>IFERROR(VLOOKUP(AO146,'CRUCE OPORTUNIDADES'!$C$10:$D$31,2,FALSE),"")</f>
        <v/>
      </c>
      <c r="AQ146" s="4" t="n">
        <v>16.6900000000002</v>
      </c>
      <c r="AR146" s="4">
        <f>IFERROR(VLOOKUP(AQ146,'CRUCE OPORTUNIDADES'!$C$10:$D$31,2,FALSE),"")</f>
        <v/>
      </c>
      <c r="AS146" s="4" t="n">
        <v>17.6900000000002</v>
      </c>
      <c r="AT146" s="4">
        <f>IFERROR(VLOOKUP(AS146,'CRUCE OPORTUNIDADES'!$C$10:$D$31,2,FALSE),"")</f>
        <v/>
      </c>
      <c r="AU146" s="4" t="n">
        <v>18.6900000000002</v>
      </c>
      <c r="AV146" s="4">
        <f>IFERROR(VLOOKUP(AU146,'CRUCE OPORTUNIDADES'!$C$10:$D$31,2,FALSE),"")</f>
        <v/>
      </c>
      <c r="AW146" s="4" t="n">
        <v>19.6900000000002</v>
      </c>
      <c r="AX146" s="4">
        <f>IFERROR(VLOOKUP(AW146,'CRUCE OPORTUNIDADES'!$C$10:$D$31,2,FALSE),"")</f>
        <v/>
      </c>
      <c r="AY146" s="4" t="n">
        <v>20.6900000000002</v>
      </c>
      <c r="AZ146" s="4">
        <f>IFERROR(VLOOKUP(AY146,'CRUCE OPORTUNIDADES'!$C$10:$D$31,2,FALSE),"")</f>
        <v/>
      </c>
      <c r="BA146" s="4" t="n">
        <v>21.6900000000002</v>
      </c>
      <c r="BB146" s="4">
        <f>IFERROR(VLOOKUP(BA146,'CRUCE OPORTUNIDADES'!$C$10:$D$31,2,FALSE),"")</f>
        <v/>
      </c>
      <c r="BC146" s="4" t="n">
        <v>22.6900000000002</v>
      </c>
      <c r="BD146" s="4">
        <f>IFERROR(VLOOKUP(BC146,'CRUCE OPORTUNIDADES'!$C$10:$D$31,2,FALSE),"")</f>
        <v/>
      </c>
      <c r="BE146" s="4" t="n">
        <v>23.6900000000002</v>
      </c>
      <c r="BF146" s="4">
        <f>IFERROR(VLOOKUP(BE146,'CRUCE OPORTUNIDADES'!$C$10:$D$31,2,FALSE),"")</f>
        <v/>
      </c>
      <c r="BG146" s="4" t="n">
        <v>24.6900000000002</v>
      </c>
      <c r="BH146" s="4">
        <f>IFERROR(VLOOKUP(BG146,'CRUCE OPORTUNIDADES'!$C$10:$D$31,2,FALSE),"")</f>
        <v/>
      </c>
      <c r="BI146" s="4" t="n">
        <v>25.6900000000002</v>
      </c>
      <c r="BJ146" s="4">
        <f>IFERROR(VLOOKUP(BI146,'CRUCE OPORTUNIDADES'!$C$10:$D$31,2,FALSE),"")</f>
        <v/>
      </c>
      <c r="BK146" s="3" t="n"/>
      <c r="BL146" s="3" t="n"/>
      <c r="BM146" s="3" t="n"/>
      <c r="BN146" s="3" t="n"/>
      <c r="BO146" s="3" t="n"/>
      <c r="BP146" s="3" t="n"/>
      <c r="BQ146" s="2" t="n"/>
      <c r="BR146" s="2" t="n"/>
      <c r="BS146" s="2" t="n"/>
      <c r="BT146" s="2" t="n"/>
      <c r="BU146" s="2" t="n"/>
      <c r="BV146" s="2" t="n"/>
      <c r="BW146" s="2" t="n"/>
      <c r="BX146" s="2" t="n"/>
      <c r="BY146" s="2" t="n"/>
      <c r="BZ146" s="2" t="n"/>
      <c r="CA146" s="2" t="n"/>
      <c r="CB146" s="2" t="n"/>
      <c r="CC146" s="2" t="n"/>
    </row>
    <row r="147">
      <c r="A147" s="2" t="n"/>
      <c r="B147" s="2" t="n"/>
      <c r="C147" s="2" t="n"/>
      <c r="D147" s="2" t="n"/>
      <c r="E147" s="2" t="n"/>
      <c r="F147" s="2" t="n"/>
      <c r="G147" s="2" t="n"/>
      <c r="H147" s="2" t="n"/>
      <c r="I147" s="2" t="n"/>
      <c r="J147" s="2" t="n"/>
      <c r="K147" s="3" t="n"/>
      <c r="L147" s="3" t="n"/>
      <c r="M147" s="4" t="n"/>
      <c r="N147" s="4">
        <f>IF(N148&lt;&gt;""," -O","")</f>
        <v/>
      </c>
      <c r="O147" s="4" t="n"/>
      <c r="P147" s="4">
        <f>IF(P148&lt;&gt;""," -O","")</f>
        <v/>
      </c>
      <c r="Q147" s="4" t="n"/>
      <c r="R147" s="4">
        <f>IF(R148&lt;&gt;""," -O","")</f>
        <v/>
      </c>
      <c r="S147" s="4" t="n"/>
      <c r="T147" s="4">
        <f>IF(T148&lt;&gt;""," -O","")</f>
        <v/>
      </c>
      <c r="U147" s="4" t="n"/>
      <c r="V147" s="4">
        <f>IF(V148&lt;&gt;""," -O","")</f>
        <v/>
      </c>
      <c r="W147" s="4" t="n"/>
      <c r="X147" s="4">
        <f>IF(X148&lt;&gt;""," -O","")</f>
        <v/>
      </c>
      <c r="Y147" s="4" t="n"/>
      <c r="Z147" s="4">
        <f>IF(Z148&lt;&gt;""," -O","")</f>
        <v/>
      </c>
      <c r="AA147" s="4" t="n"/>
      <c r="AB147" s="4">
        <f>IF(AB148&lt;&gt;""," -O","")</f>
        <v/>
      </c>
      <c r="AC147" s="4" t="n"/>
      <c r="AD147" s="4">
        <f>IF(AD148&lt;&gt;""," -O","")</f>
        <v/>
      </c>
      <c r="AE147" s="4" t="n"/>
      <c r="AF147" s="4">
        <f>IF(AF148&lt;&gt;""," -O","")</f>
        <v/>
      </c>
      <c r="AG147" s="4" t="n"/>
      <c r="AH147" s="4">
        <f>IF(AH148&lt;&gt;""," -O","")</f>
        <v/>
      </c>
      <c r="AI147" s="4" t="n"/>
      <c r="AJ147" s="4">
        <f>IF(AJ148&lt;&gt;""," -O","")</f>
        <v/>
      </c>
      <c r="AK147" s="4" t="n"/>
      <c r="AL147" s="4">
        <f>IF(AL148&lt;&gt;""," -O","")</f>
        <v/>
      </c>
      <c r="AM147" s="4" t="n"/>
      <c r="AN147" s="4">
        <f>IF(AN148&lt;&gt;""," -O","")</f>
        <v/>
      </c>
      <c r="AO147" s="4" t="n"/>
      <c r="AP147" s="4">
        <f>IF(AP148&lt;&gt;""," -O","")</f>
        <v/>
      </c>
      <c r="AQ147" s="4" t="n"/>
      <c r="AR147" s="4">
        <f>IF(AR148&lt;&gt;""," -O","")</f>
        <v/>
      </c>
      <c r="AS147" s="4" t="n"/>
      <c r="AT147" s="4">
        <f>IF(AT148&lt;&gt;""," -O","")</f>
        <v/>
      </c>
      <c r="AU147" s="4" t="n"/>
      <c r="AV147" s="4">
        <f>IF(AV148&lt;&gt;""," -O","")</f>
        <v/>
      </c>
      <c r="AW147" s="4" t="n"/>
      <c r="AX147" s="4">
        <f>IF(AX148&lt;&gt;""," -O","")</f>
        <v/>
      </c>
      <c r="AY147" s="4" t="n"/>
      <c r="AZ147" s="4">
        <f>IF(AZ148&lt;&gt;""," -O","")</f>
        <v/>
      </c>
      <c r="BA147" s="4" t="n"/>
      <c r="BB147" s="4">
        <f>IF(BB148&lt;&gt;""," -O","")</f>
        <v/>
      </c>
      <c r="BC147" s="4" t="n"/>
      <c r="BD147" s="4">
        <f>IF(BD148&lt;&gt;""," -O","")</f>
        <v/>
      </c>
      <c r="BE147" s="4" t="n"/>
      <c r="BF147" s="4">
        <f>IF(BF148&lt;&gt;""," -O","")</f>
        <v/>
      </c>
      <c r="BG147" s="4" t="n"/>
      <c r="BH147" s="4">
        <f>IF(BH148&lt;&gt;""," -O","")</f>
        <v/>
      </c>
      <c r="BI147" s="4" t="n"/>
      <c r="BJ147" s="4">
        <f>IF(BJ148&lt;&gt;""," -O","")</f>
        <v/>
      </c>
      <c r="BK147" s="3" t="n"/>
      <c r="BL147" s="3" t="n"/>
      <c r="BM147" s="3" t="n"/>
      <c r="BN147" s="3" t="n"/>
      <c r="BO147" s="3" t="n"/>
      <c r="BP147" s="3" t="n"/>
      <c r="BQ147" s="2" t="n"/>
      <c r="BR147" s="2" t="n"/>
      <c r="BS147" s="2" t="n"/>
      <c r="BT147" s="2" t="n"/>
      <c r="BU147" s="2" t="n"/>
      <c r="BV147" s="2" t="n"/>
      <c r="BW147" s="2" t="n"/>
      <c r="BX147" s="2" t="n"/>
      <c r="BY147" s="2" t="n"/>
      <c r="BZ147" s="2" t="n"/>
      <c r="CA147" s="2" t="n"/>
      <c r="CB147" s="2" t="n"/>
      <c r="CC147" s="2" t="n"/>
    </row>
    <row r="148">
      <c r="A148" s="2" t="n"/>
      <c r="B148" s="2" t="n"/>
      <c r="C148" s="2" t="n"/>
      <c r="D148" s="2" t="n"/>
      <c r="E148" s="2" t="n"/>
      <c r="F148" s="2" t="n"/>
      <c r="G148" s="2" t="n"/>
      <c r="H148" s="2" t="n"/>
      <c r="I148" s="2" t="n"/>
      <c r="J148" s="2" t="n"/>
      <c r="K148" s="3" t="n"/>
      <c r="L148" s="3" t="n"/>
      <c r="M148" s="4" t="n">
        <v>1.7</v>
      </c>
      <c r="N148" s="4">
        <f>IFERROR(VLOOKUP(M148,'CRUCE OPORTUNIDADES'!$C$10:$D$31,2,FALSE),"")</f>
        <v/>
      </c>
      <c r="O148" s="4" t="n">
        <v>2.70000000000001</v>
      </c>
      <c r="P148" s="4">
        <f>IFERROR(VLOOKUP(O148,'CRUCE OPORTUNIDADES'!$C$10:$D$31,2,FALSE),"")</f>
        <v/>
      </c>
      <c r="Q148" s="4" t="n">
        <v>3.70000000000002</v>
      </c>
      <c r="R148" s="4">
        <f>IFERROR(VLOOKUP(Q148,'CRUCE OPORTUNIDADES'!$C$10:$D$31,2,FALSE),"")</f>
        <v/>
      </c>
      <c r="S148" s="4" t="n">
        <v>4.70000000000003</v>
      </c>
      <c r="T148" s="4">
        <f>IFERROR(VLOOKUP(S148,'CRUCE OPORTUNIDADES'!$C$10:$D$31,2,FALSE),"")</f>
        <v/>
      </c>
      <c r="U148" s="4" t="n">
        <v>5.70000000000004</v>
      </c>
      <c r="V148" s="4">
        <f>IFERROR(VLOOKUP(U148,'CRUCE OPORTUNIDADES'!$C$10:$D$31,2,FALSE),"")</f>
        <v/>
      </c>
      <c r="W148" s="4" t="n">
        <v>6.70000000000005</v>
      </c>
      <c r="X148" s="4">
        <f>IFERROR(VLOOKUP(W148,'CRUCE OPORTUNIDADES'!$C$10:$D$31,2,FALSE),"")</f>
        <v/>
      </c>
      <c r="Y148" s="4" t="n">
        <v>7.70000000000006</v>
      </c>
      <c r="Z148" s="4">
        <f>IFERROR(VLOOKUP(Y148,'CRUCE OPORTUNIDADES'!$C$10:$D$31,2,FALSE),"")</f>
        <v/>
      </c>
      <c r="AA148" s="4" t="n">
        <v>8.70000000000007</v>
      </c>
      <c r="AB148" s="4">
        <f>IFERROR(VLOOKUP(AA148,'CRUCE OPORTUNIDADES'!$C$10:$D$31,2,FALSE),"")</f>
        <v/>
      </c>
      <c r="AC148" s="4" t="n">
        <v>9.700000000000079</v>
      </c>
      <c r="AD148" s="4">
        <f>IFERROR(VLOOKUP(AC148,'CRUCE OPORTUNIDADES'!$C$10:$D$31,2,FALSE),"")</f>
        <v/>
      </c>
      <c r="AE148" s="4" t="n">
        <v>10.7000000000001</v>
      </c>
      <c r="AF148" s="4">
        <f>IFERROR(VLOOKUP(AE148,'CRUCE OPORTUNIDADES'!$C$10:$D$31,2,FALSE),"")</f>
        <v/>
      </c>
      <c r="AG148" s="4" t="n">
        <v>11.7000000000001</v>
      </c>
      <c r="AH148" s="4">
        <f>IFERROR(VLOOKUP(AG148,'CRUCE OPORTUNIDADES'!$C$10:$D$31,2,FALSE),"")</f>
        <v/>
      </c>
      <c r="AI148" s="4" t="n">
        <v>12.7000000000001</v>
      </c>
      <c r="AJ148" s="4">
        <f>IFERROR(VLOOKUP(AI148,'CRUCE OPORTUNIDADES'!$C$10:$D$31,2,FALSE),"")</f>
        <v/>
      </c>
      <c r="AK148" s="4" t="n">
        <v>13.7000000000001</v>
      </c>
      <c r="AL148" s="4">
        <f>IFERROR(VLOOKUP(AK148,'CRUCE OPORTUNIDADES'!$C$10:$D$31,2,FALSE),"")</f>
        <v/>
      </c>
      <c r="AM148" s="4" t="n">
        <v>14.7000000000001</v>
      </c>
      <c r="AN148" s="4">
        <f>IFERROR(VLOOKUP(AM148,'CRUCE OPORTUNIDADES'!$C$10:$D$31,2,FALSE),"")</f>
        <v/>
      </c>
      <c r="AO148" s="4" t="n">
        <v>15.7000000000001</v>
      </c>
      <c r="AP148" s="4">
        <f>IFERROR(VLOOKUP(AO148,'CRUCE OPORTUNIDADES'!$C$10:$D$31,2,FALSE),"")</f>
        <v/>
      </c>
      <c r="AQ148" s="4" t="n">
        <v>16.7000000000001</v>
      </c>
      <c r="AR148" s="4">
        <f>IFERROR(VLOOKUP(AQ148,'CRUCE OPORTUNIDADES'!$C$10:$D$31,2,FALSE),"")</f>
        <v/>
      </c>
      <c r="AS148" s="4" t="n">
        <v>17.7000000000002</v>
      </c>
      <c r="AT148" s="4">
        <f>IFERROR(VLOOKUP(AS148,'CRUCE OPORTUNIDADES'!$C$10:$D$31,2,FALSE),"")</f>
        <v/>
      </c>
      <c r="AU148" s="4" t="n">
        <v>18.7000000000002</v>
      </c>
      <c r="AV148" s="4">
        <f>IFERROR(VLOOKUP(AU148,'CRUCE OPORTUNIDADES'!$C$10:$D$31,2,FALSE),"")</f>
        <v/>
      </c>
      <c r="AW148" s="4" t="n">
        <v>19.7000000000002</v>
      </c>
      <c r="AX148" s="4">
        <f>IFERROR(VLOOKUP(AW148,'CRUCE OPORTUNIDADES'!$C$10:$D$31,2,FALSE),"")</f>
        <v/>
      </c>
      <c r="AY148" s="4" t="n">
        <v>20.7000000000002</v>
      </c>
      <c r="AZ148" s="4">
        <f>IFERROR(VLOOKUP(AY148,'CRUCE OPORTUNIDADES'!$C$10:$D$31,2,FALSE),"")</f>
        <v/>
      </c>
      <c r="BA148" s="4" t="n">
        <v>21.7000000000002</v>
      </c>
      <c r="BB148" s="4">
        <f>IFERROR(VLOOKUP(BA148,'CRUCE OPORTUNIDADES'!$C$10:$D$31,2,FALSE),"")</f>
        <v/>
      </c>
      <c r="BC148" s="4" t="n">
        <v>22.7000000000002</v>
      </c>
      <c r="BD148" s="4">
        <f>IFERROR(VLOOKUP(BC148,'CRUCE OPORTUNIDADES'!$C$10:$D$31,2,FALSE),"")</f>
        <v/>
      </c>
      <c r="BE148" s="4" t="n">
        <v>23.7000000000002</v>
      </c>
      <c r="BF148" s="4">
        <f>IFERROR(VLOOKUP(BE148,'CRUCE OPORTUNIDADES'!$C$10:$D$31,2,FALSE),"")</f>
        <v/>
      </c>
      <c r="BG148" s="4" t="n">
        <v>24.7000000000002</v>
      </c>
      <c r="BH148" s="4">
        <f>IFERROR(VLOOKUP(BG148,'CRUCE OPORTUNIDADES'!$C$10:$D$31,2,FALSE),"")</f>
        <v/>
      </c>
      <c r="BI148" s="4" t="n">
        <v>25.7000000000002</v>
      </c>
      <c r="BJ148" s="4">
        <f>IFERROR(VLOOKUP(BI148,'CRUCE OPORTUNIDADES'!$C$10:$D$31,2,FALSE),"")</f>
        <v/>
      </c>
      <c r="BK148" s="3" t="n"/>
      <c r="BL148" s="3" t="n"/>
      <c r="BM148" s="3" t="n"/>
      <c r="BN148" s="3" t="n"/>
      <c r="BO148" s="3" t="n"/>
      <c r="BP148" s="3" t="n"/>
      <c r="BQ148" s="2" t="n"/>
      <c r="BR148" s="2" t="n"/>
      <c r="BS148" s="2" t="n"/>
      <c r="BT148" s="2" t="n"/>
      <c r="BU148" s="2" t="n"/>
      <c r="BV148" s="2" t="n"/>
      <c r="BW148" s="2" t="n"/>
      <c r="BX148" s="2" t="n"/>
      <c r="BY148" s="2" t="n"/>
      <c r="BZ148" s="2" t="n"/>
      <c r="CA148" s="2" t="n"/>
      <c r="CB148" s="2" t="n"/>
      <c r="CC148" s="2" t="n"/>
    </row>
    <row r="149">
      <c r="A149" s="2" t="n"/>
      <c r="B149" s="2" t="n"/>
      <c r="C149" s="2" t="n"/>
      <c r="D149" s="2" t="n"/>
      <c r="E149" s="2" t="n"/>
      <c r="F149" s="2" t="n"/>
      <c r="G149" s="2" t="n"/>
      <c r="H149" s="2" t="n"/>
      <c r="I149" s="2" t="n"/>
      <c r="J149" s="2" t="n"/>
      <c r="K149" s="3" t="n"/>
      <c r="L149" s="3" t="n"/>
      <c r="M149" s="4" t="n"/>
      <c r="N149" s="4">
        <f>IF(N150&lt;&gt;""," -O","")</f>
        <v/>
      </c>
      <c r="O149" s="4" t="n"/>
      <c r="P149" s="4">
        <f>IF(P150&lt;&gt;""," -O","")</f>
        <v/>
      </c>
      <c r="Q149" s="4" t="n"/>
      <c r="R149" s="4">
        <f>IF(R150&lt;&gt;""," -O","")</f>
        <v/>
      </c>
      <c r="S149" s="4" t="n"/>
      <c r="T149" s="4">
        <f>IF(T150&lt;&gt;""," -O","")</f>
        <v/>
      </c>
      <c r="U149" s="4" t="n"/>
      <c r="V149" s="4">
        <f>IF(V150&lt;&gt;""," -O","")</f>
        <v/>
      </c>
      <c r="W149" s="4" t="n"/>
      <c r="X149" s="4">
        <f>IF(X150&lt;&gt;""," -O","")</f>
        <v/>
      </c>
      <c r="Y149" s="4" t="n"/>
      <c r="Z149" s="4">
        <f>IF(Z150&lt;&gt;""," -O","")</f>
        <v/>
      </c>
      <c r="AA149" s="4" t="n"/>
      <c r="AB149" s="4">
        <f>IF(AB150&lt;&gt;""," -O","")</f>
        <v/>
      </c>
      <c r="AC149" s="4" t="n"/>
      <c r="AD149" s="4">
        <f>IF(AD150&lt;&gt;""," -O","")</f>
        <v/>
      </c>
      <c r="AE149" s="4" t="n"/>
      <c r="AF149" s="4">
        <f>IF(AF150&lt;&gt;""," -O","")</f>
        <v/>
      </c>
      <c r="AG149" s="4" t="n"/>
      <c r="AH149" s="4">
        <f>IF(AH150&lt;&gt;""," -O","")</f>
        <v/>
      </c>
      <c r="AI149" s="4" t="n"/>
      <c r="AJ149" s="4">
        <f>IF(AJ150&lt;&gt;""," -O","")</f>
        <v/>
      </c>
      <c r="AK149" s="4" t="n"/>
      <c r="AL149" s="4">
        <f>IF(AL150&lt;&gt;""," -O","")</f>
        <v/>
      </c>
      <c r="AM149" s="4" t="n"/>
      <c r="AN149" s="4">
        <f>IF(AN150&lt;&gt;""," -O","")</f>
        <v/>
      </c>
      <c r="AO149" s="4" t="n"/>
      <c r="AP149" s="4">
        <f>IF(AP150&lt;&gt;""," -O","")</f>
        <v/>
      </c>
      <c r="AQ149" s="4" t="n"/>
      <c r="AR149" s="4">
        <f>IF(AR150&lt;&gt;""," -O","")</f>
        <v/>
      </c>
      <c r="AS149" s="4" t="n"/>
      <c r="AT149" s="4">
        <f>IF(AT150&lt;&gt;""," -O","")</f>
        <v/>
      </c>
      <c r="AU149" s="4" t="n"/>
      <c r="AV149" s="4">
        <f>IF(AV150&lt;&gt;""," -O","")</f>
        <v/>
      </c>
      <c r="AW149" s="4" t="n"/>
      <c r="AX149" s="4">
        <f>IF(AX150&lt;&gt;""," -O","")</f>
        <v/>
      </c>
      <c r="AY149" s="4" t="n"/>
      <c r="AZ149" s="4">
        <f>IF(AZ150&lt;&gt;""," -O","")</f>
        <v/>
      </c>
      <c r="BA149" s="4" t="n"/>
      <c r="BB149" s="4">
        <f>IF(BB150&lt;&gt;""," -O","")</f>
        <v/>
      </c>
      <c r="BC149" s="4" t="n"/>
      <c r="BD149" s="4">
        <f>IF(BD150&lt;&gt;""," -O","")</f>
        <v/>
      </c>
      <c r="BE149" s="4" t="n"/>
      <c r="BF149" s="4">
        <f>IF(BF150&lt;&gt;""," -O","")</f>
        <v/>
      </c>
      <c r="BG149" s="4" t="n"/>
      <c r="BH149" s="4">
        <f>IF(BH150&lt;&gt;""," -O","")</f>
        <v/>
      </c>
      <c r="BI149" s="4" t="n"/>
      <c r="BJ149" s="4">
        <f>IF(BJ150&lt;&gt;""," -O","")</f>
        <v/>
      </c>
      <c r="BK149" s="3" t="n"/>
      <c r="BL149" s="3" t="n"/>
      <c r="BM149" s="3" t="n"/>
      <c r="BN149" s="3" t="n"/>
      <c r="BO149" s="3" t="n"/>
      <c r="BP149" s="3" t="n"/>
      <c r="BQ149" s="2" t="n"/>
      <c r="BR149" s="2" t="n"/>
      <c r="BS149" s="2" t="n"/>
      <c r="BT149" s="2" t="n"/>
      <c r="BU149" s="2" t="n"/>
      <c r="BV149" s="2" t="n"/>
      <c r="BW149" s="2" t="n"/>
      <c r="BX149" s="2" t="n"/>
      <c r="BY149" s="2" t="n"/>
      <c r="BZ149" s="2" t="n"/>
      <c r="CA149" s="2" t="n"/>
      <c r="CB149" s="2" t="n"/>
      <c r="CC149" s="2" t="n"/>
    </row>
    <row r="150">
      <c r="A150" s="2" t="n"/>
      <c r="B150" s="2" t="n"/>
      <c r="C150" s="2" t="n"/>
      <c r="D150" s="2" t="n"/>
      <c r="E150" s="2" t="n"/>
      <c r="F150" s="2" t="n"/>
      <c r="G150" s="2" t="n"/>
      <c r="H150" s="2" t="n"/>
      <c r="I150" s="2" t="n"/>
      <c r="J150" s="2" t="n"/>
      <c r="K150" s="3" t="n"/>
      <c r="L150" s="3" t="n"/>
      <c r="M150" s="4" t="n">
        <v>1.71</v>
      </c>
      <c r="N150" s="4">
        <f>IFERROR(VLOOKUP(M150,'CRUCE OPORTUNIDADES'!$C$10:$D$31,2,FALSE),"")</f>
        <v/>
      </c>
      <c r="O150" s="4" t="n">
        <v>2.71000000000002</v>
      </c>
      <c r="P150" s="4">
        <f>IFERROR(VLOOKUP(O150,'CRUCE OPORTUNIDADES'!$C$10:$D$31,2,FALSE),"")</f>
        <v/>
      </c>
      <c r="Q150" s="4" t="n">
        <v>3.71000000000004</v>
      </c>
      <c r="R150" s="4">
        <f>IFERROR(VLOOKUP(Q150,'CRUCE OPORTUNIDADES'!$C$10:$D$31,2,FALSE),"")</f>
        <v/>
      </c>
      <c r="S150" s="4" t="n">
        <v>4.71000000000006</v>
      </c>
      <c r="T150" s="4">
        <f>IFERROR(VLOOKUP(S150,'CRUCE OPORTUNIDADES'!$C$10:$D$31,2,FALSE),"")</f>
        <v/>
      </c>
      <c r="U150" s="4" t="n">
        <v>5.71000000000008</v>
      </c>
      <c r="V150" s="4">
        <f>IFERROR(VLOOKUP(U150,'CRUCE OPORTUNIDADES'!$C$10:$D$31,2,FALSE),"")</f>
        <v/>
      </c>
      <c r="W150" s="4" t="n">
        <v>6.7100000000001</v>
      </c>
      <c r="X150" s="4">
        <f>IFERROR(VLOOKUP(W150,'CRUCE OPORTUNIDADES'!$C$10:$D$31,2,FALSE),"")</f>
        <v/>
      </c>
      <c r="Y150" s="4" t="n">
        <v>7.71000000000012</v>
      </c>
      <c r="Z150" s="4">
        <f>IFERROR(VLOOKUP(Y150,'CRUCE OPORTUNIDADES'!$C$10:$D$31,2,FALSE),"")</f>
        <v/>
      </c>
      <c r="AA150" s="4" t="n">
        <v>8.710000000000139</v>
      </c>
      <c r="AB150" s="4">
        <f>IFERROR(VLOOKUP(AA150,'CRUCE OPORTUNIDADES'!$C$10:$D$31,2,FALSE),"")</f>
        <v/>
      </c>
      <c r="AC150" s="4" t="n">
        <v>9.710000000000161</v>
      </c>
      <c r="AD150" s="4">
        <f>IFERROR(VLOOKUP(AC150,'CRUCE OPORTUNIDADES'!$C$10:$D$31,2,FALSE),"")</f>
        <v/>
      </c>
      <c r="AE150" s="4" t="n">
        <v>10.7100000000002</v>
      </c>
      <c r="AF150" s="4">
        <f>IFERROR(VLOOKUP(AE150,'CRUCE OPORTUNIDADES'!$C$10:$D$31,2,FALSE),"")</f>
        <v/>
      </c>
      <c r="AG150" s="4" t="n">
        <v>11.7100000000002</v>
      </c>
      <c r="AH150" s="4">
        <f>IFERROR(VLOOKUP(AG150,'CRUCE OPORTUNIDADES'!$C$10:$D$31,2,FALSE),"")</f>
        <v/>
      </c>
      <c r="AI150" s="4" t="n">
        <v>12.7100000000002</v>
      </c>
      <c r="AJ150" s="4">
        <f>IFERROR(VLOOKUP(AI150,'CRUCE OPORTUNIDADES'!$C$10:$D$31,2,FALSE),"")</f>
        <v/>
      </c>
      <c r="AK150" s="4" t="n">
        <v>13.7100000000002</v>
      </c>
      <c r="AL150" s="4">
        <f>IFERROR(VLOOKUP(AK150,'CRUCE OPORTUNIDADES'!$C$10:$D$31,2,FALSE),"")</f>
        <v/>
      </c>
      <c r="AM150" s="4" t="n">
        <v>14.7100000000003</v>
      </c>
      <c r="AN150" s="4">
        <f>IFERROR(VLOOKUP(AM150,'CRUCE OPORTUNIDADES'!$C$10:$D$31,2,FALSE),"")</f>
        <v/>
      </c>
      <c r="AO150" s="4" t="n">
        <v>15.7100000000003</v>
      </c>
      <c r="AP150" s="4">
        <f>IFERROR(VLOOKUP(AO150,'CRUCE OPORTUNIDADES'!$C$10:$D$31,2,FALSE),"")</f>
        <v/>
      </c>
      <c r="AQ150" s="4" t="n">
        <v>16.7100000000003</v>
      </c>
      <c r="AR150" s="4">
        <f>IFERROR(VLOOKUP(AQ150,'CRUCE OPORTUNIDADES'!$C$10:$D$31,2,FALSE),"")</f>
        <v/>
      </c>
      <c r="AS150" s="4" t="n">
        <v>17.7100000000003</v>
      </c>
      <c r="AT150" s="4">
        <f>IFERROR(VLOOKUP(AS150,'CRUCE OPORTUNIDADES'!$C$10:$D$31,2,FALSE),"")</f>
        <v/>
      </c>
      <c r="AU150" s="4" t="n">
        <v>18.7100000000003</v>
      </c>
      <c r="AV150" s="4">
        <f>IFERROR(VLOOKUP(AU150,'CRUCE OPORTUNIDADES'!$C$10:$D$31,2,FALSE),"")</f>
        <v/>
      </c>
      <c r="AW150" s="4" t="n">
        <v>19.7100000000004</v>
      </c>
      <c r="AX150" s="4">
        <f>IFERROR(VLOOKUP(AW150,'CRUCE OPORTUNIDADES'!$C$10:$D$31,2,FALSE),"")</f>
        <v/>
      </c>
      <c r="AY150" s="4" t="n">
        <v>20.7100000000004</v>
      </c>
      <c r="AZ150" s="4">
        <f>IFERROR(VLOOKUP(AY150,'CRUCE OPORTUNIDADES'!$C$10:$D$31,2,FALSE),"")</f>
        <v/>
      </c>
      <c r="BA150" s="4" t="n">
        <v>21.7100000000004</v>
      </c>
      <c r="BB150" s="4">
        <f>IFERROR(VLOOKUP(BA150,'CRUCE OPORTUNIDADES'!$C$10:$D$31,2,FALSE),"")</f>
        <v/>
      </c>
      <c r="BC150" s="4" t="n">
        <v>22.7100000000004</v>
      </c>
      <c r="BD150" s="4">
        <f>IFERROR(VLOOKUP(BC150,'CRUCE OPORTUNIDADES'!$C$10:$D$31,2,FALSE),"")</f>
        <v/>
      </c>
      <c r="BE150" s="4" t="n">
        <v>23.7100000000004</v>
      </c>
      <c r="BF150" s="4">
        <f>IFERROR(VLOOKUP(BE150,'CRUCE OPORTUNIDADES'!$C$10:$D$31,2,FALSE),"")</f>
        <v/>
      </c>
      <c r="BG150" s="4" t="n">
        <v>24.7100000000005</v>
      </c>
      <c r="BH150" s="4">
        <f>IFERROR(VLOOKUP(BG150,'CRUCE OPORTUNIDADES'!$C$10:$D$31,2,FALSE),"")</f>
        <v/>
      </c>
      <c r="BI150" s="4" t="n">
        <v>25.7100000000005</v>
      </c>
      <c r="BJ150" s="4">
        <f>IFERROR(VLOOKUP(BI150,'CRUCE OPORTUNIDADES'!$C$10:$D$31,2,FALSE),"")</f>
        <v/>
      </c>
      <c r="BK150" s="3" t="n"/>
      <c r="BL150" s="3" t="n"/>
      <c r="BM150" s="3" t="n"/>
      <c r="BN150" s="3" t="n"/>
      <c r="BO150" s="3" t="n"/>
      <c r="BP150" s="3" t="n"/>
      <c r="BQ150" s="2" t="n"/>
      <c r="BR150" s="2" t="n"/>
      <c r="BS150" s="2" t="n"/>
      <c r="BT150" s="2" t="n"/>
      <c r="BU150" s="2" t="n"/>
      <c r="BV150" s="2" t="n"/>
      <c r="BW150" s="2" t="n"/>
      <c r="BX150" s="2" t="n"/>
      <c r="BY150" s="2" t="n"/>
      <c r="BZ150" s="2" t="n"/>
      <c r="CA150" s="2" t="n"/>
      <c r="CB150" s="2" t="n"/>
      <c r="CC150" s="2" t="n"/>
    </row>
    <row r="151">
      <c r="A151" s="2" t="n"/>
      <c r="B151" s="2" t="n"/>
      <c r="C151" s="2" t="n"/>
      <c r="D151" s="2" t="n"/>
      <c r="E151" s="2" t="n"/>
      <c r="F151" s="2" t="n"/>
      <c r="G151" s="2" t="n"/>
      <c r="H151" s="2" t="n"/>
      <c r="I151" s="2" t="n"/>
      <c r="J151" s="2" t="n"/>
      <c r="K151" s="3" t="n"/>
      <c r="L151" s="3" t="n"/>
      <c r="M151" s="4" t="n"/>
      <c r="N151" s="4">
        <f>IF(N152&lt;&gt;""," -O","")</f>
        <v/>
      </c>
      <c r="O151" s="4" t="n"/>
      <c r="P151" s="4">
        <f>IF(P152&lt;&gt;""," -O","")</f>
        <v/>
      </c>
      <c r="Q151" s="4" t="n"/>
      <c r="R151" s="4">
        <f>IF(R152&lt;&gt;""," -O","")</f>
        <v/>
      </c>
      <c r="S151" s="4" t="n"/>
      <c r="T151" s="4">
        <f>IF(T152&lt;&gt;""," -O","")</f>
        <v/>
      </c>
      <c r="U151" s="4" t="n"/>
      <c r="V151" s="4">
        <f>IF(V152&lt;&gt;""," -O","")</f>
        <v/>
      </c>
      <c r="W151" s="4" t="n"/>
      <c r="X151" s="4">
        <f>IF(X152&lt;&gt;""," -O","")</f>
        <v/>
      </c>
      <c r="Y151" s="4" t="n"/>
      <c r="Z151" s="4">
        <f>IF(Z152&lt;&gt;""," -O","")</f>
        <v/>
      </c>
      <c r="AA151" s="4" t="n"/>
      <c r="AB151" s="4">
        <f>IF(AB152&lt;&gt;""," -O","")</f>
        <v/>
      </c>
      <c r="AC151" s="4" t="n"/>
      <c r="AD151" s="4">
        <f>IF(AD152&lt;&gt;""," -O","")</f>
        <v/>
      </c>
      <c r="AE151" s="4" t="n"/>
      <c r="AF151" s="4">
        <f>IF(AF152&lt;&gt;""," -O","")</f>
        <v/>
      </c>
      <c r="AG151" s="4" t="n"/>
      <c r="AH151" s="4">
        <f>IF(AH152&lt;&gt;""," -O","")</f>
        <v/>
      </c>
      <c r="AI151" s="4" t="n"/>
      <c r="AJ151" s="4">
        <f>IF(AJ152&lt;&gt;""," -O","")</f>
        <v/>
      </c>
      <c r="AK151" s="4" t="n"/>
      <c r="AL151" s="4">
        <f>IF(AL152&lt;&gt;""," -O","")</f>
        <v/>
      </c>
      <c r="AM151" s="4" t="n"/>
      <c r="AN151" s="4">
        <f>IF(AN152&lt;&gt;""," -O","")</f>
        <v/>
      </c>
      <c r="AO151" s="4" t="n"/>
      <c r="AP151" s="4">
        <f>IF(AP152&lt;&gt;""," -O","")</f>
        <v/>
      </c>
      <c r="AQ151" s="4" t="n"/>
      <c r="AR151" s="4">
        <f>IF(AR152&lt;&gt;""," -O","")</f>
        <v/>
      </c>
      <c r="AS151" s="4" t="n"/>
      <c r="AT151" s="4">
        <f>IF(AT152&lt;&gt;""," -O","")</f>
        <v/>
      </c>
      <c r="AU151" s="4" t="n"/>
      <c r="AV151" s="4">
        <f>IF(AV152&lt;&gt;""," -O","")</f>
        <v/>
      </c>
      <c r="AW151" s="4" t="n"/>
      <c r="AX151" s="4">
        <f>IF(AX152&lt;&gt;""," -O","")</f>
        <v/>
      </c>
      <c r="AY151" s="4" t="n"/>
      <c r="AZ151" s="4">
        <f>IF(AZ152&lt;&gt;""," -O","")</f>
        <v/>
      </c>
      <c r="BA151" s="4" t="n"/>
      <c r="BB151" s="4">
        <f>IF(BB152&lt;&gt;""," -O","")</f>
        <v/>
      </c>
      <c r="BC151" s="4" t="n"/>
      <c r="BD151" s="4">
        <f>IF(BD152&lt;&gt;""," -O","")</f>
        <v/>
      </c>
      <c r="BE151" s="4" t="n"/>
      <c r="BF151" s="4">
        <f>IF(BF152&lt;&gt;""," -O","")</f>
        <v/>
      </c>
      <c r="BG151" s="4" t="n"/>
      <c r="BH151" s="4">
        <f>IF(BH152&lt;&gt;""," -O","")</f>
        <v/>
      </c>
      <c r="BI151" s="4" t="n"/>
      <c r="BJ151" s="4">
        <f>IF(BJ152&lt;&gt;""," -O","")</f>
        <v/>
      </c>
      <c r="BK151" s="3" t="n"/>
      <c r="BL151" s="3" t="n"/>
      <c r="BM151" s="3" t="n"/>
      <c r="BN151" s="3" t="n"/>
      <c r="BO151" s="3" t="n"/>
      <c r="BP151" s="3" t="n"/>
      <c r="BQ151" s="2" t="n"/>
      <c r="BR151" s="2" t="n"/>
      <c r="BS151" s="2" t="n"/>
      <c r="BT151" s="2" t="n"/>
      <c r="BU151" s="2" t="n"/>
      <c r="BV151" s="2" t="n"/>
      <c r="BW151" s="2" t="n"/>
      <c r="BX151" s="2" t="n"/>
      <c r="BY151" s="2" t="n"/>
      <c r="BZ151" s="2" t="n"/>
      <c r="CA151" s="2" t="n"/>
      <c r="CB151" s="2" t="n"/>
      <c r="CC151" s="2" t="n"/>
    </row>
    <row r="152">
      <c r="A152" s="2" t="n"/>
      <c r="B152" s="2" t="n"/>
      <c r="C152" s="2" t="n"/>
      <c r="D152" s="2" t="n"/>
      <c r="E152" s="2" t="n"/>
      <c r="F152" s="2" t="n"/>
      <c r="G152" s="2" t="n"/>
      <c r="H152" s="2" t="n"/>
      <c r="I152" s="2" t="n"/>
      <c r="J152" s="2" t="n"/>
      <c r="K152" s="3" t="n"/>
      <c r="L152" s="3" t="n"/>
      <c r="M152" s="4" t="n">
        <v>1.72</v>
      </c>
      <c r="N152" s="4">
        <f>IFERROR(VLOOKUP(M152,'CRUCE OPORTUNIDADES'!$C$10:$D$31,2,FALSE),"")</f>
        <v/>
      </c>
      <c r="O152" s="4" t="n">
        <v>2.72000000000002</v>
      </c>
      <c r="P152" s="4">
        <f>IFERROR(VLOOKUP(O152,'CRUCE OPORTUNIDADES'!$C$10:$D$31,2,FALSE),"")</f>
        <v/>
      </c>
      <c r="Q152" s="4" t="n">
        <v>3.72000000000004</v>
      </c>
      <c r="R152" s="4">
        <f>IFERROR(VLOOKUP(Q152,'CRUCE OPORTUNIDADES'!$C$10:$D$31,2,FALSE),"")</f>
        <v/>
      </c>
      <c r="S152" s="4" t="n">
        <v>4.72000000000006</v>
      </c>
      <c r="T152" s="4">
        <f>IFERROR(VLOOKUP(S152,'CRUCE OPORTUNIDADES'!$C$10:$D$31,2,FALSE),"")</f>
        <v/>
      </c>
      <c r="U152" s="4" t="n">
        <v>5.72000000000008</v>
      </c>
      <c r="V152" s="4">
        <f>IFERROR(VLOOKUP(U152,'CRUCE OPORTUNIDADES'!$C$10:$D$31,2,FALSE),"")</f>
        <v/>
      </c>
      <c r="W152" s="4" t="n">
        <v>6.7200000000001</v>
      </c>
      <c r="X152" s="4">
        <f>IFERROR(VLOOKUP(W152,'CRUCE OPORTUNIDADES'!$C$10:$D$31,2,FALSE),"")</f>
        <v/>
      </c>
      <c r="Y152" s="4" t="n">
        <v>7.72000000000012</v>
      </c>
      <c r="Z152" s="4">
        <f>IFERROR(VLOOKUP(Y152,'CRUCE OPORTUNIDADES'!$C$10:$D$31,2,FALSE),"")</f>
        <v/>
      </c>
      <c r="AA152" s="4" t="n">
        <v>8.720000000000139</v>
      </c>
      <c r="AB152" s="4">
        <f>IFERROR(VLOOKUP(AA152,'CRUCE OPORTUNIDADES'!$C$10:$D$31,2,FALSE),"")</f>
        <v/>
      </c>
      <c r="AC152" s="4" t="n">
        <v>9.720000000000161</v>
      </c>
      <c r="AD152" s="4">
        <f>IFERROR(VLOOKUP(AC152,'CRUCE OPORTUNIDADES'!$C$10:$D$31,2,FALSE),"")</f>
        <v/>
      </c>
      <c r="AE152" s="4" t="n">
        <v>10.7200000000002</v>
      </c>
      <c r="AF152" s="4">
        <f>IFERROR(VLOOKUP(AE152,'CRUCE OPORTUNIDADES'!$C$10:$D$31,2,FALSE),"")</f>
        <v/>
      </c>
      <c r="AG152" s="4" t="n">
        <v>11.7200000000002</v>
      </c>
      <c r="AH152" s="4">
        <f>IFERROR(VLOOKUP(AG152,'CRUCE OPORTUNIDADES'!$C$10:$D$31,2,FALSE),"")</f>
        <v/>
      </c>
      <c r="AI152" s="4" t="n">
        <v>12.7200000000002</v>
      </c>
      <c r="AJ152" s="4">
        <f>IFERROR(VLOOKUP(AI152,'CRUCE OPORTUNIDADES'!$C$10:$D$31,2,FALSE),"")</f>
        <v/>
      </c>
      <c r="AK152" s="4" t="n">
        <v>13.7200000000002</v>
      </c>
      <c r="AL152" s="4">
        <f>IFERROR(VLOOKUP(AK152,'CRUCE OPORTUNIDADES'!$C$10:$D$31,2,FALSE),"")</f>
        <v/>
      </c>
      <c r="AM152" s="4" t="n">
        <v>14.7200000000003</v>
      </c>
      <c r="AN152" s="4">
        <f>IFERROR(VLOOKUP(AM152,'CRUCE OPORTUNIDADES'!$C$10:$D$31,2,FALSE),"")</f>
        <v/>
      </c>
      <c r="AO152" s="4" t="n">
        <v>15.7200000000003</v>
      </c>
      <c r="AP152" s="4">
        <f>IFERROR(VLOOKUP(AO152,'CRUCE OPORTUNIDADES'!$C$10:$D$31,2,FALSE),"")</f>
        <v/>
      </c>
      <c r="AQ152" s="4" t="n">
        <v>16.7200000000003</v>
      </c>
      <c r="AR152" s="4">
        <f>IFERROR(VLOOKUP(AQ152,'CRUCE OPORTUNIDADES'!$C$10:$D$31,2,FALSE),"")</f>
        <v/>
      </c>
      <c r="AS152" s="4" t="n">
        <v>17.7200000000003</v>
      </c>
      <c r="AT152" s="4">
        <f>IFERROR(VLOOKUP(AS152,'CRUCE OPORTUNIDADES'!$C$10:$D$31,2,FALSE),"")</f>
        <v/>
      </c>
      <c r="AU152" s="4" t="n">
        <v>18.7200000000003</v>
      </c>
      <c r="AV152" s="4">
        <f>IFERROR(VLOOKUP(AU152,'CRUCE OPORTUNIDADES'!$C$10:$D$31,2,FALSE),"")</f>
        <v/>
      </c>
      <c r="AW152" s="4" t="n">
        <v>19.7200000000004</v>
      </c>
      <c r="AX152" s="4">
        <f>IFERROR(VLOOKUP(AW152,'CRUCE OPORTUNIDADES'!$C$10:$D$31,2,FALSE),"")</f>
        <v/>
      </c>
      <c r="AY152" s="4" t="n">
        <v>20.7200000000004</v>
      </c>
      <c r="AZ152" s="4">
        <f>IFERROR(VLOOKUP(AY152,'CRUCE OPORTUNIDADES'!$C$10:$D$31,2,FALSE),"")</f>
        <v/>
      </c>
      <c r="BA152" s="4" t="n">
        <v>21.7200000000004</v>
      </c>
      <c r="BB152" s="4">
        <f>IFERROR(VLOOKUP(BA152,'CRUCE OPORTUNIDADES'!$C$10:$D$31,2,FALSE),"")</f>
        <v/>
      </c>
      <c r="BC152" s="4" t="n">
        <v>22.7200000000004</v>
      </c>
      <c r="BD152" s="4">
        <f>IFERROR(VLOOKUP(BC152,'CRUCE OPORTUNIDADES'!$C$10:$D$31,2,FALSE),"")</f>
        <v/>
      </c>
      <c r="BE152" s="4" t="n">
        <v>23.7200000000004</v>
      </c>
      <c r="BF152" s="4">
        <f>IFERROR(VLOOKUP(BE152,'CRUCE OPORTUNIDADES'!$C$10:$D$31,2,FALSE),"")</f>
        <v/>
      </c>
      <c r="BG152" s="4" t="n">
        <v>24.7200000000005</v>
      </c>
      <c r="BH152" s="4">
        <f>IFERROR(VLOOKUP(BG152,'CRUCE OPORTUNIDADES'!$C$10:$D$31,2,FALSE),"")</f>
        <v/>
      </c>
      <c r="BI152" s="4" t="n">
        <v>25.7200000000005</v>
      </c>
      <c r="BJ152" s="4">
        <f>IFERROR(VLOOKUP(BI152,'CRUCE OPORTUNIDADES'!$C$10:$D$31,2,FALSE),"")</f>
        <v/>
      </c>
      <c r="BK152" s="3" t="n"/>
      <c r="BL152" s="3" t="n"/>
      <c r="BM152" s="3" t="n"/>
      <c r="BN152" s="3" t="n"/>
      <c r="BO152" s="3" t="n"/>
      <c r="BP152" s="3" t="n"/>
      <c r="BQ152" s="2" t="n"/>
      <c r="BR152" s="2" t="n"/>
      <c r="BS152" s="2" t="n"/>
      <c r="BT152" s="2" t="n"/>
      <c r="BU152" s="2" t="n"/>
      <c r="BV152" s="2" t="n"/>
      <c r="BW152" s="2" t="n"/>
      <c r="BX152" s="2" t="n"/>
      <c r="BY152" s="2" t="n"/>
      <c r="BZ152" s="2" t="n"/>
      <c r="CA152" s="2" t="n"/>
      <c r="CB152" s="2" t="n"/>
      <c r="CC152" s="2" t="n"/>
    </row>
    <row r="153">
      <c r="A153" s="2" t="n"/>
      <c r="B153" s="2" t="n"/>
      <c r="C153" s="2" t="n"/>
      <c r="D153" s="2" t="n"/>
      <c r="E153" s="2" t="n"/>
      <c r="F153" s="2" t="n"/>
      <c r="G153" s="2" t="n"/>
      <c r="H153" s="2" t="n"/>
      <c r="I153" s="2" t="n"/>
      <c r="J153" s="2" t="n"/>
      <c r="K153" s="3" t="n"/>
      <c r="L153" s="3" t="n"/>
      <c r="M153" s="4" t="n"/>
      <c r="N153" s="4">
        <f>IF(N154&lt;&gt;""," -O","")</f>
        <v/>
      </c>
      <c r="O153" s="4" t="n"/>
      <c r="P153" s="4">
        <f>IF(P154&lt;&gt;""," -O","")</f>
        <v/>
      </c>
      <c r="Q153" s="4" t="n"/>
      <c r="R153" s="4">
        <f>IF(R154&lt;&gt;""," -O","")</f>
        <v/>
      </c>
      <c r="S153" s="4" t="n"/>
      <c r="T153" s="4">
        <f>IF(T154&lt;&gt;""," -O","")</f>
        <v/>
      </c>
      <c r="U153" s="4" t="n"/>
      <c r="V153" s="4">
        <f>IF(V154&lt;&gt;""," -O","")</f>
        <v/>
      </c>
      <c r="W153" s="4" t="n"/>
      <c r="X153" s="4">
        <f>IF(X154&lt;&gt;""," -O","")</f>
        <v/>
      </c>
      <c r="Y153" s="4" t="n"/>
      <c r="Z153" s="4">
        <f>IF(Z154&lt;&gt;""," -O","")</f>
        <v/>
      </c>
      <c r="AA153" s="4" t="n"/>
      <c r="AB153" s="4">
        <f>IF(AB154&lt;&gt;""," -O","")</f>
        <v/>
      </c>
      <c r="AC153" s="4" t="n"/>
      <c r="AD153" s="4">
        <f>IF(AD154&lt;&gt;""," -O","")</f>
        <v/>
      </c>
      <c r="AE153" s="4" t="n"/>
      <c r="AF153" s="4">
        <f>IF(AF154&lt;&gt;""," -O","")</f>
        <v/>
      </c>
      <c r="AG153" s="4" t="n"/>
      <c r="AH153" s="4">
        <f>IF(AH154&lt;&gt;""," -O","")</f>
        <v/>
      </c>
      <c r="AI153" s="4" t="n"/>
      <c r="AJ153" s="4">
        <f>IF(AJ154&lt;&gt;""," -O","")</f>
        <v/>
      </c>
      <c r="AK153" s="4" t="n"/>
      <c r="AL153" s="4">
        <f>IF(AL154&lt;&gt;""," -O","")</f>
        <v/>
      </c>
      <c r="AM153" s="4" t="n"/>
      <c r="AN153" s="4">
        <f>IF(AN154&lt;&gt;""," -O","")</f>
        <v/>
      </c>
      <c r="AO153" s="4" t="n"/>
      <c r="AP153" s="4">
        <f>IF(AP154&lt;&gt;""," -O","")</f>
        <v/>
      </c>
      <c r="AQ153" s="4" t="n"/>
      <c r="AR153" s="4">
        <f>IF(AR154&lt;&gt;""," -O","")</f>
        <v/>
      </c>
      <c r="AS153" s="4" t="n"/>
      <c r="AT153" s="4">
        <f>IF(AT154&lt;&gt;""," -O","")</f>
        <v/>
      </c>
      <c r="AU153" s="4" t="n"/>
      <c r="AV153" s="4">
        <f>IF(AV154&lt;&gt;""," -O","")</f>
        <v/>
      </c>
      <c r="AW153" s="4" t="n"/>
      <c r="AX153" s="4">
        <f>IF(AX154&lt;&gt;""," -O","")</f>
        <v/>
      </c>
      <c r="AY153" s="4" t="n"/>
      <c r="AZ153" s="4">
        <f>IF(AZ154&lt;&gt;""," -O","")</f>
        <v/>
      </c>
      <c r="BA153" s="4" t="n"/>
      <c r="BB153" s="4">
        <f>IF(BB154&lt;&gt;""," -O","")</f>
        <v/>
      </c>
      <c r="BC153" s="4" t="n"/>
      <c r="BD153" s="4">
        <f>IF(BD154&lt;&gt;""," -O","")</f>
        <v/>
      </c>
      <c r="BE153" s="4" t="n"/>
      <c r="BF153" s="4">
        <f>IF(BF154&lt;&gt;""," -O","")</f>
        <v/>
      </c>
      <c r="BG153" s="4" t="n"/>
      <c r="BH153" s="4">
        <f>IF(BH154&lt;&gt;""," -O","")</f>
        <v/>
      </c>
      <c r="BI153" s="4" t="n"/>
      <c r="BJ153" s="4">
        <f>IF(BJ154&lt;&gt;""," -O","")</f>
        <v/>
      </c>
      <c r="BK153" s="3" t="n"/>
      <c r="BL153" s="3" t="n"/>
      <c r="BM153" s="3" t="n"/>
      <c r="BN153" s="3" t="n"/>
      <c r="BO153" s="3" t="n"/>
      <c r="BP153" s="3" t="n"/>
      <c r="BQ153" s="2" t="n"/>
      <c r="BR153" s="2" t="n"/>
      <c r="BS153" s="2" t="n"/>
      <c r="BT153" s="2" t="n"/>
      <c r="BU153" s="2" t="n"/>
      <c r="BV153" s="2" t="n"/>
      <c r="BW153" s="2" t="n"/>
      <c r="BX153" s="2" t="n"/>
      <c r="BY153" s="2" t="n"/>
      <c r="BZ153" s="2" t="n"/>
      <c r="CA153" s="2" t="n"/>
      <c r="CB153" s="2" t="n"/>
      <c r="CC153" s="2" t="n"/>
    </row>
    <row r="154">
      <c r="A154" s="2" t="n"/>
      <c r="B154" s="2" t="n"/>
      <c r="C154" s="2" t="n"/>
      <c r="D154" s="2" t="n"/>
      <c r="E154" s="2" t="n"/>
      <c r="F154" s="2" t="n"/>
      <c r="G154" s="2" t="n"/>
      <c r="H154" s="2" t="n"/>
      <c r="I154" s="2" t="n"/>
      <c r="J154" s="2" t="n"/>
      <c r="K154" s="3" t="n"/>
      <c r="L154" s="3" t="n"/>
      <c r="M154" s="4" t="n">
        <v>1.73</v>
      </c>
      <c r="N154" s="4">
        <f>IFERROR(VLOOKUP(M154,'CRUCE OPORTUNIDADES'!$C$10:$D$31,2,FALSE),"")</f>
        <v/>
      </c>
      <c r="O154" s="4" t="n">
        <v>2.73000000000002</v>
      </c>
      <c r="P154" s="4">
        <f>IFERROR(VLOOKUP(O154,'CRUCE OPORTUNIDADES'!$C$10:$D$31,2,FALSE),"")</f>
        <v/>
      </c>
      <c r="Q154" s="4" t="n">
        <v>3.73000000000004</v>
      </c>
      <c r="R154" s="4">
        <f>IFERROR(VLOOKUP(Q154,'CRUCE OPORTUNIDADES'!$C$10:$D$31,2,FALSE),"")</f>
        <v/>
      </c>
      <c r="S154" s="4" t="n">
        <v>4.73000000000006</v>
      </c>
      <c r="T154" s="4">
        <f>IFERROR(VLOOKUP(S154,'CRUCE OPORTUNIDADES'!$C$10:$D$31,2,FALSE),"")</f>
        <v/>
      </c>
      <c r="U154" s="4" t="n">
        <v>5.73000000000008</v>
      </c>
      <c r="V154" s="4">
        <f>IFERROR(VLOOKUP(U154,'CRUCE OPORTUNIDADES'!$C$10:$D$31,2,FALSE),"")</f>
        <v/>
      </c>
      <c r="W154" s="4" t="n">
        <v>6.7300000000001</v>
      </c>
      <c r="X154" s="4">
        <f>IFERROR(VLOOKUP(W154,'CRUCE OPORTUNIDADES'!$C$10:$D$31,2,FALSE),"")</f>
        <v/>
      </c>
      <c r="Y154" s="4" t="n">
        <v>7.73000000000012</v>
      </c>
      <c r="Z154" s="4">
        <f>IFERROR(VLOOKUP(Y154,'CRUCE OPORTUNIDADES'!$C$10:$D$31,2,FALSE),"")</f>
        <v/>
      </c>
      <c r="AA154" s="4" t="n">
        <v>8.730000000000141</v>
      </c>
      <c r="AB154" s="4">
        <f>IFERROR(VLOOKUP(AA154,'CRUCE OPORTUNIDADES'!$C$10:$D$31,2,FALSE),"")</f>
        <v/>
      </c>
      <c r="AC154" s="4" t="n">
        <v>9.73000000000016</v>
      </c>
      <c r="AD154" s="4">
        <f>IFERROR(VLOOKUP(AC154,'CRUCE OPORTUNIDADES'!$C$10:$D$31,2,FALSE),"")</f>
        <v/>
      </c>
      <c r="AE154" s="4" t="n">
        <v>10.7300000000002</v>
      </c>
      <c r="AF154" s="4">
        <f>IFERROR(VLOOKUP(AE154,'CRUCE OPORTUNIDADES'!$C$10:$D$31,2,FALSE),"")</f>
        <v/>
      </c>
      <c r="AG154" s="4" t="n">
        <v>11.7300000000002</v>
      </c>
      <c r="AH154" s="4">
        <f>IFERROR(VLOOKUP(AG154,'CRUCE OPORTUNIDADES'!$C$10:$D$31,2,FALSE),"")</f>
        <v/>
      </c>
      <c r="AI154" s="4" t="n">
        <v>12.7300000000002</v>
      </c>
      <c r="AJ154" s="4">
        <f>IFERROR(VLOOKUP(AI154,'CRUCE OPORTUNIDADES'!$C$10:$D$31,2,FALSE),"")</f>
        <v/>
      </c>
      <c r="AK154" s="4" t="n">
        <v>13.7300000000002</v>
      </c>
      <c r="AL154" s="4">
        <f>IFERROR(VLOOKUP(AK154,'CRUCE OPORTUNIDADES'!$C$10:$D$31,2,FALSE),"")</f>
        <v/>
      </c>
      <c r="AM154" s="4" t="n">
        <v>14.7300000000003</v>
      </c>
      <c r="AN154" s="4">
        <f>IFERROR(VLOOKUP(AM154,'CRUCE OPORTUNIDADES'!$C$10:$D$31,2,FALSE),"")</f>
        <v/>
      </c>
      <c r="AO154" s="4" t="n">
        <v>15.7300000000003</v>
      </c>
      <c r="AP154" s="4">
        <f>IFERROR(VLOOKUP(AO154,'CRUCE OPORTUNIDADES'!$C$10:$D$31,2,FALSE),"")</f>
        <v/>
      </c>
      <c r="AQ154" s="4" t="n">
        <v>16.7300000000003</v>
      </c>
      <c r="AR154" s="4">
        <f>IFERROR(VLOOKUP(AQ154,'CRUCE OPORTUNIDADES'!$C$10:$D$31,2,FALSE),"")</f>
        <v/>
      </c>
      <c r="AS154" s="4" t="n">
        <v>17.7300000000003</v>
      </c>
      <c r="AT154" s="4">
        <f>IFERROR(VLOOKUP(AS154,'CRUCE OPORTUNIDADES'!$C$10:$D$31,2,FALSE),"")</f>
        <v/>
      </c>
      <c r="AU154" s="4" t="n">
        <v>18.7300000000003</v>
      </c>
      <c r="AV154" s="4">
        <f>IFERROR(VLOOKUP(AU154,'CRUCE OPORTUNIDADES'!$C$10:$D$31,2,FALSE),"")</f>
        <v/>
      </c>
      <c r="AW154" s="4" t="n">
        <v>19.7300000000004</v>
      </c>
      <c r="AX154" s="4">
        <f>IFERROR(VLOOKUP(AW154,'CRUCE OPORTUNIDADES'!$C$10:$D$31,2,FALSE),"")</f>
        <v/>
      </c>
      <c r="AY154" s="4" t="n">
        <v>20.7300000000004</v>
      </c>
      <c r="AZ154" s="4">
        <f>IFERROR(VLOOKUP(AY154,'CRUCE OPORTUNIDADES'!$C$10:$D$31,2,FALSE),"")</f>
        <v/>
      </c>
      <c r="BA154" s="4" t="n">
        <v>21.7300000000004</v>
      </c>
      <c r="BB154" s="4">
        <f>IFERROR(VLOOKUP(BA154,'CRUCE OPORTUNIDADES'!$C$10:$D$31,2,FALSE),"")</f>
        <v/>
      </c>
      <c r="BC154" s="4" t="n">
        <v>22.7300000000004</v>
      </c>
      <c r="BD154" s="4">
        <f>IFERROR(VLOOKUP(BC154,'CRUCE OPORTUNIDADES'!$C$10:$D$31,2,FALSE),"")</f>
        <v/>
      </c>
      <c r="BE154" s="4" t="n">
        <v>23.7300000000004</v>
      </c>
      <c r="BF154" s="4">
        <f>IFERROR(VLOOKUP(BE154,'CRUCE OPORTUNIDADES'!$C$10:$D$31,2,FALSE),"")</f>
        <v/>
      </c>
      <c r="BG154" s="4" t="n">
        <v>24.7300000000005</v>
      </c>
      <c r="BH154" s="4">
        <f>IFERROR(VLOOKUP(BG154,'CRUCE OPORTUNIDADES'!$C$10:$D$31,2,FALSE),"")</f>
        <v/>
      </c>
      <c r="BI154" s="4" t="n">
        <v>25.7300000000005</v>
      </c>
      <c r="BJ154" s="4">
        <f>IFERROR(VLOOKUP(BI154,'CRUCE OPORTUNIDADES'!$C$10:$D$31,2,FALSE),"")</f>
        <v/>
      </c>
      <c r="BK154" s="3" t="n"/>
      <c r="BL154" s="3" t="n"/>
      <c r="BM154" s="3" t="n"/>
      <c r="BN154" s="3" t="n"/>
      <c r="BO154" s="3" t="n"/>
      <c r="BP154" s="3" t="n"/>
      <c r="BQ154" s="2" t="n"/>
      <c r="BR154" s="2" t="n"/>
      <c r="BS154" s="2" t="n"/>
      <c r="BT154" s="2" t="n"/>
      <c r="BU154" s="2" t="n"/>
      <c r="BV154" s="2" t="n"/>
      <c r="BW154" s="2" t="n"/>
      <c r="BX154" s="2" t="n"/>
      <c r="BY154" s="2" t="n"/>
      <c r="BZ154" s="2" t="n"/>
      <c r="CA154" s="2" t="n"/>
      <c r="CB154" s="2" t="n"/>
      <c r="CC154" s="2" t="n"/>
    </row>
    <row r="155">
      <c r="A155" s="2" t="n"/>
      <c r="B155" s="2" t="n"/>
      <c r="C155" s="2" t="n"/>
      <c r="D155" s="2" t="n"/>
      <c r="E155" s="2" t="n"/>
      <c r="F155" s="2" t="n"/>
      <c r="G155" s="2" t="n"/>
      <c r="H155" s="2" t="n"/>
      <c r="I155" s="2" t="n"/>
      <c r="J155" s="2" t="n"/>
      <c r="K155" s="3" t="n"/>
      <c r="L155" s="3" t="n"/>
      <c r="M155" s="4" t="n"/>
      <c r="N155" s="4">
        <f>IF(N156&lt;&gt;""," -O","")</f>
        <v/>
      </c>
      <c r="O155" s="4" t="n"/>
      <c r="P155" s="4">
        <f>IF(P156&lt;&gt;""," -O","")</f>
        <v/>
      </c>
      <c r="Q155" s="4" t="n"/>
      <c r="R155" s="4">
        <f>IF(R156&lt;&gt;""," -O","")</f>
        <v/>
      </c>
      <c r="S155" s="4" t="n"/>
      <c r="T155" s="4">
        <f>IF(T156&lt;&gt;""," -O","")</f>
        <v/>
      </c>
      <c r="U155" s="4" t="n"/>
      <c r="V155" s="4">
        <f>IF(V156&lt;&gt;""," -O","")</f>
        <v/>
      </c>
      <c r="W155" s="4" t="n"/>
      <c r="X155" s="4">
        <f>IF(X156&lt;&gt;""," -O","")</f>
        <v/>
      </c>
      <c r="Y155" s="4" t="n"/>
      <c r="Z155" s="4">
        <f>IF(Z156&lt;&gt;""," -O","")</f>
        <v/>
      </c>
      <c r="AA155" s="4" t="n"/>
      <c r="AB155" s="4">
        <f>IF(AB156&lt;&gt;""," -O","")</f>
        <v/>
      </c>
      <c r="AC155" s="4" t="n"/>
      <c r="AD155" s="4">
        <f>IF(AD156&lt;&gt;""," -O","")</f>
        <v/>
      </c>
      <c r="AE155" s="4" t="n"/>
      <c r="AF155" s="4">
        <f>IF(AF156&lt;&gt;""," -O","")</f>
        <v/>
      </c>
      <c r="AG155" s="4" t="n"/>
      <c r="AH155" s="4">
        <f>IF(AH156&lt;&gt;""," -O","")</f>
        <v/>
      </c>
      <c r="AI155" s="4" t="n"/>
      <c r="AJ155" s="4">
        <f>IF(AJ156&lt;&gt;""," -O","")</f>
        <v/>
      </c>
      <c r="AK155" s="4" t="n"/>
      <c r="AL155" s="4">
        <f>IF(AL156&lt;&gt;""," -O","")</f>
        <v/>
      </c>
      <c r="AM155" s="4" t="n"/>
      <c r="AN155" s="4">
        <f>IF(AN156&lt;&gt;""," -O","")</f>
        <v/>
      </c>
      <c r="AO155" s="4" t="n"/>
      <c r="AP155" s="4">
        <f>IF(AP156&lt;&gt;""," -O","")</f>
        <v/>
      </c>
      <c r="AQ155" s="4" t="n"/>
      <c r="AR155" s="4">
        <f>IF(AR156&lt;&gt;""," -O","")</f>
        <v/>
      </c>
      <c r="AS155" s="4" t="n"/>
      <c r="AT155" s="4">
        <f>IF(AT156&lt;&gt;""," -O","")</f>
        <v/>
      </c>
      <c r="AU155" s="4" t="n"/>
      <c r="AV155" s="4">
        <f>IF(AV156&lt;&gt;""," -O","")</f>
        <v/>
      </c>
      <c r="AW155" s="4" t="n"/>
      <c r="AX155" s="4">
        <f>IF(AX156&lt;&gt;""," -O","")</f>
        <v/>
      </c>
      <c r="AY155" s="4" t="n"/>
      <c r="AZ155" s="4">
        <f>IF(AZ156&lt;&gt;""," -O","")</f>
        <v/>
      </c>
      <c r="BA155" s="4" t="n"/>
      <c r="BB155" s="4">
        <f>IF(BB156&lt;&gt;""," -O","")</f>
        <v/>
      </c>
      <c r="BC155" s="4" t="n"/>
      <c r="BD155" s="4">
        <f>IF(BD156&lt;&gt;""," -O","")</f>
        <v/>
      </c>
      <c r="BE155" s="4" t="n"/>
      <c r="BF155" s="4">
        <f>IF(BF156&lt;&gt;""," -O","")</f>
        <v/>
      </c>
      <c r="BG155" s="4" t="n"/>
      <c r="BH155" s="4">
        <f>IF(BH156&lt;&gt;""," -O","")</f>
        <v/>
      </c>
      <c r="BI155" s="4" t="n"/>
      <c r="BJ155" s="4">
        <f>IF(BJ156&lt;&gt;""," -O","")</f>
        <v/>
      </c>
      <c r="BK155" s="3" t="n"/>
      <c r="BL155" s="3" t="n"/>
      <c r="BM155" s="3" t="n"/>
      <c r="BN155" s="3" t="n"/>
      <c r="BO155" s="3" t="n"/>
      <c r="BP155" s="3" t="n"/>
      <c r="BQ155" s="2" t="n"/>
      <c r="BR155" s="2" t="n"/>
      <c r="BS155" s="2" t="n"/>
      <c r="BT155" s="2" t="n"/>
      <c r="BU155" s="2" t="n"/>
      <c r="BV155" s="2" t="n"/>
      <c r="BW155" s="2" t="n"/>
      <c r="BX155" s="2" t="n"/>
      <c r="BY155" s="2" t="n"/>
      <c r="BZ155" s="2" t="n"/>
      <c r="CA155" s="2" t="n"/>
      <c r="CB155" s="2" t="n"/>
      <c r="CC155" s="2" t="n"/>
    </row>
    <row r="156">
      <c r="A156" s="2" t="n"/>
      <c r="B156" s="2" t="n"/>
      <c r="C156" s="2" t="n"/>
      <c r="D156" s="2" t="n"/>
      <c r="E156" s="2" t="n"/>
      <c r="F156" s="2" t="n"/>
      <c r="G156" s="2" t="n"/>
      <c r="H156" s="2" t="n"/>
      <c r="I156" s="2" t="n"/>
      <c r="J156" s="2" t="n"/>
      <c r="K156" s="3" t="n"/>
      <c r="L156" s="3" t="n"/>
      <c r="M156" s="4" t="n">
        <v>1.74</v>
      </c>
      <c r="N156" s="4">
        <f>IFERROR(VLOOKUP(M156,'CRUCE OPORTUNIDADES'!$C$10:$D$31,2,FALSE),"")</f>
        <v/>
      </c>
      <c r="O156" s="4" t="n">
        <v>2.74000000000002</v>
      </c>
      <c r="P156" s="4">
        <f>IFERROR(VLOOKUP(O156,'CRUCE OPORTUNIDADES'!$C$10:$D$31,2,FALSE),"")</f>
        <v/>
      </c>
      <c r="Q156" s="4" t="n">
        <v>3.74000000000004</v>
      </c>
      <c r="R156" s="4">
        <f>IFERROR(VLOOKUP(Q156,'CRUCE OPORTUNIDADES'!$C$10:$D$31,2,FALSE),"")</f>
        <v/>
      </c>
      <c r="S156" s="4" t="n">
        <v>4.74000000000006</v>
      </c>
      <c r="T156" s="4">
        <f>IFERROR(VLOOKUP(S156,'CRUCE OPORTUNIDADES'!$C$10:$D$31,2,FALSE),"")</f>
        <v/>
      </c>
      <c r="U156" s="4" t="n">
        <v>5.74000000000008</v>
      </c>
      <c r="V156" s="4">
        <f>IFERROR(VLOOKUP(U156,'CRUCE OPORTUNIDADES'!$C$10:$D$31,2,FALSE),"")</f>
        <v/>
      </c>
      <c r="W156" s="4" t="n">
        <v>6.7400000000001</v>
      </c>
      <c r="X156" s="4">
        <f>IFERROR(VLOOKUP(W156,'CRUCE OPORTUNIDADES'!$C$10:$D$31,2,FALSE),"")</f>
        <v/>
      </c>
      <c r="Y156" s="4" t="n">
        <v>7.74000000000012</v>
      </c>
      <c r="Z156" s="4">
        <f>IFERROR(VLOOKUP(Y156,'CRUCE OPORTUNIDADES'!$C$10:$D$31,2,FALSE),"")</f>
        <v/>
      </c>
      <c r="AA156" s="4" t="n">
        <v>8.740000000000141</v>
      </c>
      <c r="AB156" s="4">
        <f>IFERROR(VLOOKUP(AA156,'CRUCE OPORTUNIDADES'!$C$10:$D$31,2,FALSE),"")</f>
        <v/>
      </c>
      <c r="AC156" s="4" t="n">
        <v>9.74000000000016</v>
      </c>
      <c r="AD156" s="4">
        <f>IFERROR(VLOOKUP(AC156,'CRUCE OPORTUNIDADES'!$C$10:$D$31,2,FALSE),"")</f>
        <v/>
      </c>
      <c r="AE156" s="4" t="n">
        <v>10.7400000000002</v>
      </c>
      <c r="AF156" s="4">
        <f>IFERROR(VLOOKUP(AE156,'CRUCE OPORTUNIDADES'!$C$10:$D$31,2,FALSE),"")</f>
        <v/>
      </c>
      <c r="AG156" s="4" t="n">
        <v>11.7400000000002</v>
      </c>
      <c r="AH156" s="4">
        <f>IFERROR(VLOOKUP(AG156,'CRUCE OPORTUNIDADES'!$C$10:$D$31,2,FALSE),"")</f>
        <v/>
      </c>
      <c r="AI156" s="4" t="n">
        <v>12.7400000000002</v>
      </c>
      <c r="AJ156" s="4">
        <f>IFERROR(VLOOKUP(AI156,'CRUCE OPORTUNIDADES'!$C$10:$D$31,2,FALSE),"")</f>
        <v/>
      </c>
      <c r="AK156" s="4" t="n">
        <v>13.7400000000002</v>
      </c>
      <c r="AL156" s="4">
        <f>IFERROR(VLOOKUP(AK156,'CRUCE OPORTUNIDADES'!$C$10:$D$31,2,FALSE),"")</f>
        <v/>
      </c>
      <c r="AM156" s="4" t="n">
        <v>14.7400000000003</v>
      </c>
      <c r="AN156" s="4">
        <f>IFERROR(VLOOKUP(AM156,'CRUCE OPORTUNIDADES'!$C$10:$D$31,2,FALSE),"")</f>
        <v/>
      </c>
      <c r="AO156" s="4" t="n">
        <v>15.7400000000003</v>
      </c>
      <c r="AP156" s="4">
        <f>IFERROR(VLOOKUP(AO156,'CRUCE OPORTUNIDADES'!$C$10:$D$31,2,FALSE),"")</f>
        <v/>
      </c>
      <c r="AQ156" s="4" t="n">
        <v>16.7400000000003</v>
      </c>
      <c r="AR156" s="4">
        <f>IFERROR(VLOOKUP(AQ156,'CRUCE OPORTUNIDADES'!$C$10:$D$31,2,FALSE),"")</f>
        <v/>
      </c>
      <c r="AS156" s="4" t="n">
        <v>17.7400000000003</v>
      </c>
      <c r="AT156" s="4">
        <f>IFERROR(VLOOKUP(AS156,'CRUCE OPORTUNIDADES'!$C$10:$D$31,2,FALSE),"")</f>
        <v/>
      </c>
      <c r="AU156" s="4" t="n">
        <v>18.7400000000003</v>
      </c>
      <c r="AV156" s="4">
        <f>IFERROR(VLOOKUP(AU156,'CRUCE OPORTUNIDADES'!$C$10:$D$31,2,FALSE),"")</f>
        <v/>
      </c>
      <c r="AW156" s="4" t="n">
        <v>19.7400000000004</v>
      </c>
      <c r="AX156" s="4">
        <f>IFERROR(VLOOKUP(AW156,'CRUCE OPORTUNIDADES'!$C$10:$D$31,2,FALSE),"")</f>
        <v/>
      </c>
      <c r="AY156" s="4" t="n">
        <v>20.7400000000004</v>
      </c>
      <c r="AZ156" s="4">
        <f>IFERROR(VLOOKUP(AY156,'CRUCE OPORTUNIDADES'!$C$10:$D$31,2,FALSE),"")</f>
        <v/>
      </c>
      <c r="BA156" s="4" t="n">
        <v>21.7400000000004</v>
      </c>
      <c r="BB156" s="4">
        <f>IFERROR(VLOOKUP(BA156,'CRUCE OPORTUNIDADES'!$C$10:$D$31,2,FALSE),"")</f>
        <v/>
      </c>
      <c r="BC156" s="4" t="n">
        <v>22.7400000000004</v>
      </c>
      <c r="BD156" s="4">
        <f>IFERROR(VLOOKUP(BC156,'CRUCE OPORTUNIDADES'!$C$10:$D$31,2,FALSE),"")</f>
        <v/>
      </c>
      <c r="BE156" s="4" t="n">
        <v>23.7400000000004</v>
      </c>
      <c r="BF156" s="4">
        <f>IFERROR(VLOOKUP(BE156,'CRUCE OPORTUNIDADES'!$C$10:$D$31,2,FALSE),"")</f>
        <v/>
      </c>
      <c r="BG156" s="4" t="n">
        <v>24.7400000000005</v>
      </c>
      <c r="BH156" s="4">
        <f>IFERROR(VLOOKUP(BG156,'CRUCE OPORTUNIDADES'!$C$10:$D$31,2,FALSE),"")</f>
        <v/>
      </c>
      <c r="BI156" s="4" t="n">
        <v>25.7400000000005</v>
      </c>
      <c r="BJ156" s="4">
        <f>IFERROR(VLOOKUP(BI156,'CRUCE OPORTUNIDADES'!$C$10:$D$31,2,FALSE),"")</f>
        <v/>
      </c>
      <c r="BK156" s="3" t="n"/>
      <c r="BL156" s="3" t="n"/>
      <c r="BM156" s="3" t="n"/>
      <c r="BN156" s="3" t="n"/>
      <c r="BO156" s="3" t="n"/>
      <c r="BP156" s="3" t="n"/>
      <c r="BQ156" s="2" t="n"/>
      <c r="BR156" s="2" t="n"/>
      <c r="BS156" s="2" t="n"/>
      <c r="BT156" s="2" t="n"/>
      <c r="BU156" s="2" t="n"/>
      <c r="BV156" s="2" t="n"/>
      <c r="BW156" s="2" t="n"/>
      <c r="BX156" s="2" t="n"/>
      <c r="BY156" s="2" t="n"/>
      <c r="BZ156" s="2" t="n"/>
      <c r="CA156" s="2" t="n"/>
      <c r="CB156" s="2" t="n"/>
      <c r="CC156" s="2" t="n"/>
    </row>
    <row r="157">
      <c r="A157" s="2" t="n"/>
      <c r="B157" s="2" t="n"/>
      <c r="C157" s="2" t="n"/>
      <c r="D157" s="2" t="n"/>
      <c r="E157" s="2" t="n"/>
      <c r="F157" s="2" t="n"/>
      <c r="G157" s="2" t="n"/>
      <c r="H157" s="2" t="n"/>
      <c r="I157" s="2" t="n"/>
      <c r="J157" s="2" t="n"/>
      <c r="K157" s="3" t="n"/>
      <c r="L157" s="3" t="n"/>
      <c r="M157" s="4" t="n"/>
      <c r="N157" s="4">
        <f>IF(N158&lt;&gt;""," -O","")</f>
        <v/>
      </c>
      <c r="O157" s="4" t="n"/>
      <c r="P157" s="4">
        <f>IF(P158&lt;&gt;""," -O","")</f>
        <v/>
      </c>
      <c r="Q157" s="4" t="n"/>
      <c r="R157" s="4">
        <f>IF(R158&lt;&gt;""," -O","")</f>
        <v/>
      </c>
      <c r="S157" s="4" t="n"/>
      <c r="T157" s="4">
        <f>IF(T158&lt;&gt;""," -O","")</f>
        <v/>
      </c>
      <c r="U157" s="4" t="n"/>
      <c r="V157" s="4">
        <f>IF(V158&lt;&gt;""," -O","")</f>
        <v/>
      </c>
      <c r="W157" s="4" t="n"/>
      <c r="X157" s="4">
        <f>IF(X158&lt;&gt;""," -O","")</f>
        <v/>
      </c>
      <c r="Y157" s="4" t="n"/>
      <c r="Z157" s="4">
        <f>IF(Z158&lt;&gt;""," -O","")</f>
        <v/>
      </c>
      <c r="AA157" s="4" t="n"/>
      <c r="AB157" s="4">
        <f>IF(AB158&lt;&gt;""," -O","")</f>
        <v/>
      </c>
      <c r="AC157" s="4" t="n"/>
      <c r="AD157" s="4">
        <f>IF(AD158&lt;&gt;""," -O","")</f>
        <v/>
      </c>
      <c r="AE157" s="4" t="n"/>
      <c r="AF157" s="4">
        <f>IF(AF158&lt;&gt;""," -O","")</f>
        <v/>
      </c>
      <c r="AG157" s="4" t="n"/>
      <c r="AH157" s="4">
        <f>IF(AH158&lt;&gt;""," -O","")</f>
        <v/>
      </c>
      <c r="AI157" s="4" t="n"/>
      <c r="AJ157" s="4">
        <f>IF(AJ158&lt;&gt;""," -O","")</f>
        <v/>
      </c>
      <c r="AK157" s="4" t="n"/>
      <c r="AL157" s="4">
        <f>IF(AL158&lt;&gt;""," -O","")</f>
        <v/>
      </c>
      <c r="AM157" s="4" t="n"/>
      <c r="AN157" s="4">
        <f>IF(AN158&lt;&gt;""," -O","")</f>
        <v/>
      </c>
      <c r="AO157" s="4" t="n"/>
      <c r="AP157" s="4">
        <f>IF(AP158&lt;&gt;""," -O","")</f>
        <v/>
      </c>
      <c r="AQ157" s="4" t="n"/>
      <c r="AR157" s="4">
        <f>IF(AR158&lt;&gt;""," -O","")</f>
        <v/>
      </c>
      <c r="AS157" s="4" t="n"/>
      <c r="AT157" s="4">
        <f>IF(AT158&lt;&gt;""," -O","")</f>
        <v/>
      </c>
      <c r="AU157" s="4" t="n"/>
      <c r="AV157" s="4">
        <f>IF(AV158&lt;&gt;""," -O","")</f>
        <v/>
      </c>
      <c r="AW157" s="4" t="n"/>
      <c r="AX157" s="4">
        <f>IF(AX158&lt;&gt;""," -O","")</f>
        <v/>
      </c>
      <c r="AY157" s="4" t="n"/>
      <c r="AZ157" s="4">
        <f>IF(AZ158&lt;&gt;""," -O","")</f>
        <v/>
      </c>
      <c r="BA157" s="4" t="n"/>
      <c r="BB157" s="4">
        <f>IF(BB158&lt;&gt;""," -O","")</f>
        <v/>
      </c>
      <c r="BC157" s="4" t="n"/>
      <c r="BD157" s="4">
        <f>IF(BD158&lt;&gt;""," -O","")</f>
        <v/>
      </c>
      <c r="BE157" s="4" t="n"/>
      <c r="BF157" s="4">
        <f>IF(BF158&lt;&gt;""," -O","")</f>
        <v/>
      </c>
      <c r="BG157" s="4" t="n"/>
      <c r="BH157" s="4">
        <f>IF(BH158&lt;&gt;""," -O","")</f>
        <v/>
      </c>
      <c r="BI157" s="4" t="n"/>
      <c r="BJ157" s="4">
        <f>IF(BJ158&lt;&gt;""," -O","")</f>
        <v/>
      </c>
      <c r="BK157" s="3" t="n"/>
      <c r="BL157" s="3" t="n"/>
      <c r="BM157" s="3" t="n"/>
      <c r="BN157" s="3" t="n"/>
      <c r="BO157" s="3" t="n"/>
      <c r="BP157" s="3" t="n"/>
      <c r="BQ157" s="2" t="n"/>
      <c r="BR157" s="2" t="n"/>
      <c r="BS157" s="2" t="n"/>
      <c r="BT157" s="2" t="n"/>
      <c r="BU157" s="2" t="n"/>
      <c r="BV157" s="2" t="n"/>
      <c r="BW157" s="2" t="n"/>
      <c r="BX157" s="2" t="n"/>
      <c r="BY157" s="2" t="n"/>
      <c r="BZ157" s="2" t="n"/>
      <c r="CA157" s="2" t="n"/>
      <c r="CB157" s="2" t="n"/>
      <c r="CC157" s="2" t="n"/>
    </row>
    <row r="158">
      <c r="A158" s="2" t="n"/>
      <c r="B158" s="2" t="n"/>
      <c r="C158" s="2" t="n"/>
      <c r="D158" s="2" t="n"/>
      <c r="E158" s="2" t="n"/>
      <c r="F158" s="2" t="n"/>
      <c r="G158" s="2" t="n"/>
      <c r="H158" s="2" t="n"/>
      <c r="I158" s="2" t="n"/>
      <c r="J158" s="2" t="n"/>
      <c r="K158" s="3" t="n"/>
      <c r="L158" s="3" t="n"/>
      <c r="M158" s="4" t="n">
        <v>1.75</v>
      </c>
      <c r="N158" s="4">
        <f>IFERROR(VLOOKUP(M158,'CRUCE OPORTUNIDADES'!$C$10:$D$31,2,FALSE),"")</f>
        <v/>
      </c>
      <c r="O158" s="4" t="n">
        <v>2.75000000000002</v>
      </c>
      <c r="P158" s="4">
        <f>IFERROR(VLOOKUP(O158,'CRUCE OPORTUNIDADES'!$C$10:$D$31,2,FALSE),"")</f>
        <v/>
      </c>
      <c r="Q158" s="4" t="n">
        <v>3.75000000000004</v>
      </c>
      <c r="R158" s="4">
        <f>IFERROR(VLOOKUP(Q158,'CRUCE OPORTUNIDADES'!$C$10:$D$31,2,FALSE),"")</f>
        <v/>
      </c>
      <c r="S158" s="4" t="n">
        <v>4.75000000000006</v>
      </c>
      <c r="T158" s="4">
        <f>IFERROR(VLOOKUP(S158,'CRUCE OPORTUNIDADES'!$C$10:$D$31,2,FALSE),"")</f>
        <v/>
      </c>
      <c r="U158" s="4" t="n">
        <v>5.75000000000008</v>
      </c>
      <c r="V158" s="4">
        <f>IFERROR(VLOOKUP(U158,'CRUCE OPORTUNIDADES'!$C$10:$D$31,2,FALSE),"")</f>
        <v/>
      </c>
      <c r="W158" s="4" t="n">
        <v>6.7500000000001</v>
      </c>
      <c r="X158" s="4">
        <f>IFERROR(VLOOKUP(W158,'CRUCE OPORTUNIDADES'!$C$10:$D$31,2,FALSE),"")</f>
        <v/>
      </c>
      <c r="Y158" s="4" t="n">
        <v>7.75000000000012</v>
      </c>
      <c r="Z158" s="4">
        <f>IFERROR(VLOOKUP(Y158,'CRUCE OPORTUNIDADES'!$C$10:$D$31,2,FALSE),"")</f>
        <v/>
      </c>
      <c r="AA158" s="4" t="n">
        <v>8.75000000000014</v>
      </c>
      <c r="AB158" s="4">
        <f>IFERROR(VLOOKUP(AA158,'CRUCE OPORTUNIDADES'!$C$10:$D$31,2,FALSE),"")</f>
        <v/>
      </c>
      <c r="AC158" s="4" t="n">
        <v>9.75000000000016</v>
      </c>
      <c r="AD158" s="4">
        <f>IFERROR(VLOOKUP(AC158,'CRUCE OPORTUNIDADES'!$C$10:$D$31,2,FALSE),"")</f>
        <v/>
      </c>
      <c r="AE158" s="4" t="n">
        <v>10.7500000000002</v>
      </c>
      <c r="AF158" s="4">
        <f>IFERROR(VLOOKUP(AE158,'CRUCE OPORTUNIDADES'!$C$10:$D$31,2,FALSE),"")</f>
        <v/>
      </c>
      <c r="AG158" s="4" t="n">
        <v>11.7500000000002</v>
      </c>
      <c r="AH158" s="4">
        <f>IFERROR(VLOOKUP(AG158,'CRUCE OPORTUNIDADES'!$C$10:$D$31,2,FALSE),"")</f>
        <v/>
      </c>
      <c r="AI158" s="4" t="n">
        <v>12.7500000000002</v>
      </c>
      <c r="AJ158" s="4">
        <f>IFERROR(VLOOKUP(AI158,'CRUCE OPORTUNIDADES'!$C$10:$D$31,2,FALSE),"")</f>
        <v/>
      </c>
      <c r="AK158" s="4" t="n">
        <v>13.7500000000002</v>
      </c>
      <c r="AL158" s="4">
        <f>IFERROR(VLOOKUP(AK158,'CRUCE OPORTUNIDADES'!$C$10:$D$31,2,FALSE),"")</f>
        <v/>
      </c>
      <c r="AM158" s="4" t="n">
        <v>14.7500000000003</v>
      </c>
      <c r="AN158" s="4">
        <f>IFERROR(VLOOKUP(AM158,'CRUCE OPORTUNIDADES'!$C$10:$D$31,2,FALSE),"")</f>
        <v/>
      </c>
      <c r="AO158" s="4" t="n">
        <v>15.7500000000003</v>
      </c>
      <c r="AP158" s="4">
        <f>IFERROR(VLOOKUP(AO158,'CRUCE OPORTUNIDADES'!$C$10:$D$31,2,FALSE),"")</f>
        <v/>
      </c>
      <c r="AQ158" s="4" t="n">
        <v>16.7500000000003</v>
      </c>
      <c r="AR158" s="4">
        <f>IFERROR(VLOOKUP(AQ158,'CRUCE OPORTUNIDADES'!$C$10:$D$31,2,FALSE),"")</f>
        <v/>
      </c>
      <c r="AS158" s="4" t="n">
        <v>17.7500000000003</v>
      </c>
      <c r="AT158" s="4">
        <f>IFERROR(VLOOKUP(AS158,'CRUCE OPORTUNIDADES'!$C$10:$D$31,2,FALSE),"")</f>
        <v/>
      </c>
      <c r="AU158" s="4" t="n">
        <v>18.7500000000003</v>
      </c>
      <c r="AV158" s="4">
        <f>IFERROR(VLOOKUP(AU158,'CRUCE OPORTUNIDADES'!$C$10:$D$31,2,FALSE),"")</f>
        <v/>
      </c>
      <c r="AW158" s="4" t="n">
        <v>19.7500000000004</v>
      </c>
      <c r="AX158" s="4">
        <f>IFERROR(VLOOKUP(AW158,'CRUCE OPORTUNIDADES'!$C$10:$D$31,2,FALSE),"")</f>
        <v/>
      </c>
      <c r="AY158" s="4" t="n">
        <v>20.7500000000004</v>
      </c>
      <c r="AZ158" s="4">
        <f>IFERROR(VLOOKUP(AY158,'CRUCE OPORTUNIDADES'!$C$10:$D$31,2,FALSE),"")</f>
        <v/>
      </c>
      <c r="BA158" s="4" t="n">
        <v>21.7500000000004</v>
      </c>
      <c r="BB158" s="4">
        <f>IFERROR(VLOOKUP(BA158,'CRUCE OPORTUNIDADES'!$C$10:$D$31,2,FALSE),"")</f>
        <v/>
      </c>
      <c r="BC158" s="4" t="n">
        <v>22.7500000000004</v>
      </c>
      <c r="BD158" s="4">
        <f>IFERROR(VLOOKUP(BC158,'CRUCE OPORTUNIDADES'!$C$10:$D$31,2,FALSE),"")</f>
        <v/>
      </c>
      <c r="BE158" s="4" t="n">
        <v>23.7500000000004</v>
      </c>
      <c r="BF158" s="4">
        <f>IFERROR(VLOOKUP(BE158,'CRUCE OPORTUNIDADES'!$C$10:$D$31,2,FALSE),"")</f>
        <v/>
      </c>
      <c r="BG158" s="4" t="n">
        <v>24.7500000000005</v>
      </c>
      <c r="BH158" s="4">
        <f>IFERROR(VLOOKUP(BG158,'CRUCE OPORTUNIDADES'!$C$10:$D$31,2,FALSE),"")</f>
        <v/>
      </c>
      <c r="BI158" s="4" t="n">
        <v>25.7500000000005</v>
      </c>
      <c r="BJ158" s="4">
        <f>IFERROR(VLOOKUP(BI158,'CRUCE OPORTUNIDADES'!$C$10:$D$31,2,FALSE),"")</f>
        <v/>
      </c>
      <c r="BK158" s="3" t="n"/>
      <c r="BL158" s="3" t="n"/>
      <c r="BM158" s="3" t="n"/>
      <c r="BN158" s="3" t="n"/>
      <c r="BO158" s="3" t="n"/>
      <c r="BP158" s="3" t="n"/>
      <c r="BQ158" s="2" t="n"/>
      <c r="BR158" s="2" t="n"/>
      <c r="BS158" s="2" t="n"/>
      <c r="BT158" s="2" t="n"/>
      <c r="BU158" s="2" t="n"/>
      <c r="BV158" s="2" t="n"/>
      <c r="BW158" s="2" t="n"/>
      <c r="BX158" s="2" t="n"/>
      <c r="BY158" s="2" t="n"/>
      <c r="BZ158" s="2" t="n"/>
      <c r="CA158" s="2" t="n"/>
      <c r="CB158" s="2" t="n"/>
      <c r="CC158" s="2" t="n"/>
    </row>
    <row r="159">
      <c r="A159" s="2" t="n"/>
      <c r="B159" s="2" t="n"/>
      <c r="C159" s="2" t="n"/>
      <c r="D159" s="2" t="n"/>
      <c r="E159" s="2" t="n"/>
      <c r="F159" s="2" t="n"/>
      <c r="G159" s="2" t="n"/>
      <c r="H159" s="2" t="n"/>
      <c r="I159" s="2" t="n"/>
      <c r="J159" s="2" t="n"/>
      <c r="K159" s="3" t="n"/>
      <c r="L159" s="3" t="n"/>
      <c r="M159" s="4" t="n"/>
      <c r="N159" s="4">
        <f>IF(N160&lt;&gt;""," -O","")</f>
        <v/>
      </c>
      <c r="O159" s="4" t="n"/>
      <c r="P159" s="4">
        <f>IF(P160&lt;&gt;""," -O","")</f>
        <v/>
      </c>
      <c r="Q159" s="4" t="n"/>
      <c r="R159" s="4">
        <f>IF(R160&lt;&gt;""," -O","")</f>
        <v/>
      </c>
      <c r="S159" s="4" t="n"/>
      <c r="T159" s="4">
        <f>IF(T160&lt;&gt;""," -O","")</f>
        <v/>
      </c>
      <c r="U159" s="4" t="n"/>
      <c r="V159" s="4">
        <f>IF(V160&lt;&gt;""," -O","")</f>
        <v/>
      </c>
      <c r="W159" s="4" t="n"/>
      <c r="X159" s="4">
        <f>IF(X160&lt;&gt;""," -O","")</f>
        <v/>
      </c>
      <c r="Y159" s="4" t="n"/>
      <c r="Z159" s="4">
        <f>IF(Z160&lt;&gt;""," -O","")</f>
        <v/>
      </c>
      <c r="AA159" s="4" t="n"/>
      <c r="AB159" s="4">
        <f>IF(AB160&lt;&gt;""," -O","")</f>
        <v/>
      </c>
      <c r="AC159" s="4" t="n"/>
      <c r="AD159" s="4">
        <f>IF(AD160&lt;&gt;""," -O","")</f>
        <v/>
      </c>
      <c r="AE159" s="4" t="n"/>
      <c r="AF159" s="4">
        <f>IF(AF160&lt;&gt;""," -O","")</f>
        <v/>
      </c>
      <c r="AG159" s="4" t="n"/>
      <c r="AH159" s="4">
        <f>IF(AH160&lt;&gt;""," -O","")</f>
        <v/>
      </c>
      <c r="AI159" s="4" t="n"/>
      <c r="AJ159" s="4">
        <f>IF(AJ160&lt;&gt;""," -O","")</f>
        <v/>
      </c>
      <c r="AK159" s="4" t="n"/>
      <c r="AL159" s="4">
        <f>IF(AL160&lt;&gt;""," -O","")</f>
        <v/>
      </c>
      <c r="AM159" s="4" t="n"/>
      <c r="AN159" s="4">
        <f>IF(AN160&lt;&gt;""," -O","")</f>
        <v/>
      </c>
      <c r="AO159" s="4" t="n"/>
      <c r="AP159" s="4">
        <f>IF(AP160&lt;&gt;""," -O","")</f>
        <v/>
      </c>
      <c r="AQ159" s="4" t="n"/>
      <c r="AR159" s="4">
        <f>IF(AR160&lt;&gt;""," -O","")</f>
        <v/>
      </c>
      <c r="AS159" s="4" t="n"/>
      <c r="AT159" s="4">
        <f>IF(AT160&lt;&gt;""," -O","")</f>
        <v/>
      </c>
      <c r="AU159" s="4" t="n"/>
      <c r="AV159" s="4">
        <f>IF(AV160&lt;&gt;""," -O","")</f>
        <v/>
      </c>
      <c r="AW159" s="4" t="n"/>
      <c r="AX159" s="4">
        <f>IF(AX160&lt;&gt;""," -O","")</f>
        <v/>
      </c>
      <c r="AY159" s="4" t="n"/>
      <c r="AZ159" s="4">
        <f>IF(AZ160&lt;&gt;""," -O","")</f>
        <v/>
      </c>
      <c r="BA159" s="4" t="n"/>
      <c r="BB159" s="4">
        <f>IF(BB160&lt;&gt;""," -O","")</f>
        <v/>
      </c>
      <c r="BC159" s="4" t="n"/>
      <c r="BD159" s="4">
        <f>IF(BD160&lt;&gt;""," -O","")</f>
        <v/>
      </c>
      <c r="BE159" s="4" t="n"/>
      <c r="BF159" s="4">
        <f>IF(BF160&lt;&gt;""," -O","")</f>
        <v/>
      </c>
      <c r="BG159" s="4" t="n"/>
      <c r="BH159" s="4">
        <f>IF(BH160&lt;&gt;""," -O","")</f>
        <v/>
      </c>
      <c r="BI159" s="4" t="n"/>
      <c r="BJ159" s="4">
        <f>IF(BJ160&lt;&gt;""," -O","")</f>
        <v/>
      </c>
      <c r="BK159" s="3" t="n"/>
      <c r="BL159" s="3" t="n"/>
      <c r="BM159" s="3" t="n"/>
      <c r="BN159" s="3" t="n"/>
      <c r="BO159" s="3" t="n"/>
      <c r="BP159" s="3" t="n"/>
      <c r="BQ159" s="2" t="n"/>
      <c r="BR159" s="2" t="n"/>
      <c r="BS159" s="2" t="n"/>
      <c r="BT159" s="2" t="n"/>
      <c r="BU159" s="2" t="n"/>
      <c r="BV159" s="2" t="n"/>
      <c r="BW159" s="2" t="n"/>
      <c r="BX159" s="2" t="n"/>
      <c r="BY159" s="2" t="n"/>
      <c r="BZ159" s="2" t="n"/>
      <c r="CA159" s="2" t="n"/>
      <c r="CB159" s="2" t="n"/>
      <c r="CC159" s="2" t="n"/>
    </row>
    <row r="160">
      <c r="A160" s="2" t="n"/>
      <c r="B160" s="2" t="n"/>
      <c r="C160" s="2" t="n"/>
      <c r="D160" s="2" t="n"/>
      <c r="E160" s="2" t="n"/>
      <c r="F160" s="2" t="n"/>
      <c r="G160" s="2" t="n"/>
      <c r="H160" s="2" t="n"/>
      <c r="I160" s="2" t="n"/>
      <c r="J160" s="2" t="n"/>
      <c r="K160" s="3" t="n"/>
      <c r="L160" s="3" t="n"/>
      <c r="M160" s="4" t="n">
        <v>1.76</v>
      </c>
      <c r="N160" s="4">
        <f>IFERROR(VLOOKUP(M160,'CRUCE OPORTUNIDADES'!$C$10:$D$31,2,FALSE),"")</f>
        <v/>
      </c>
      <c r="O160" s="4" t="n">
        <v>2.76000000000002</v>
      </c>
      <c r="P160" s="4">
        <f>IFERROR(VLOOKUP(O160,'CRUCE OPORTUNIDADES'!$C$10:$D$31,2,FALSE),"")</f>
        <v/>
      </c>
      <c r="Q160" s="4" t="n">
        <v>3.76000000000004</v>
      </c>
      <c r="R160" s="4">
        <f>IFERROR(VLOOKUP(Q160,'CRUCE OPORTUNIDADES'!$C$10:$D$31,2,FALSE),"")</f>
        <v/>
      </c>
      <c r="S160" s="4" t="n">
        <v>4.76000000000006</v>
      </c>
      <c r="T160" s="4">
        <f>IFERROR(VLOOKUP(S160,'CRUCE OPORTUNIDADES'!$C$10:$D$31,2,FALSE),"")</f>
        <v/>
      </c>
      <c r="U160" s="4" t="n">
        <v>5.76000000000008</v>
      </c>
      <c r="V160" s="4">
        <f>IFERROR(VLOOKUP(U160,'CRUCE OPORTUNIDADES'!$C$10:$D$31,2,FALSE),"")</f>
        <v/>
      </c>
      <c r="W160" s="4" t="n">
        <v>6.7600000000001</v>
      </c>
      <c r="X160" s="4">
        <f>IFERROR(VLOOKUP(W160,'CRUCE OPORTUNIDADES'!$C$10:$D$31,2,FALSE),"")</f>
        <v/>
      </c>
      <c r="Y160" s="4" t="n">
        <v>7.76000000000012</v>
      </c>
      <c r="Z160" s="4">
        <f>IFERROR(VLOOKUP(Y160,'CRUCE OPORTUNIDADES'!$C$10:$D$31,2,FALSE),"")</f>
        <v/>
      </c>
      <c r="AA160" s="4" t="n">
        <v>8.76000000000014</v>
      </c>
      <c r="AB160" s="4">
        <f>IFERROR(VLOOKUP(AA160,'CRUCE OPORTUNIDADES'!$C$10:$D$31,2,FALSE),"")</f>
        <v/>
      </c>
      <c r="AC160" s="4" t="n">
        <v>9.76000000000016</v>
      </c>
      <c r="AD160" s="4">
        <f>IFERROR(VLOOKUP(AC160,'CRUCE OPORTUNIDADES'!$C$10:$D$31,2,FALSE),"")</f>
        <v/>
      </c>
      <c r="AE160" s="4" t="n">
        <v>10.7600000000002</v>
      </c>
      <c r="AF160" s="4">
        <f>IFERROR(VLOOKUP(AE160,'CRUCE OPORTUNIDADES'!$C$10:$D$31,2,FALSE),"")</f>
        <v/>
      </c>
      <c r="AG160" s="4" t="n">
        <v>11.7600000000002</v>
      </c>
      <c r="AH160" s="4">
        <f>IFERROR(VLOOKUP(AG160,'CRUCE OPORTUNIDADES'!$C$10:$D$31,2,FALSE),"")</f>
        <v/>
      </c>
      <c r="AI160" s="4" t="n">
        <v>12.7600000000002</v>
      </c>
      <c r="AJ160" s="4">
        <f>IFERROR(VLOOKUP(AI160,'CRUCE OPORTUNIDADES'!$C$10:$D$31,2,FALSE),"")</f>
        <v/>
      </c>
      <c r="AK160" s="4" t="n">
        <v>13.7600000000002</v>
      </c>
      <c r="AL160" s="4">
        <f>IFERROR(VLOOKUP(AK160,'CRUCE OPORTUNIDADES'!$C$10:$D$31,2,FALSE),"")</f>
        <v/>
      </c>
      <c r="AM160" s="4" t="n">
        <v>14.7600000000003</v>
      </c>
      <c r="AN160" s="4">
        <f>IFERROR(VLOOKUP(AM160,'CRUCE OPORTUNIDADES'!$C$10:$D$31,2,FALSE),"")</f>
        <v/>
      </c>
      <c r="AO160" s="4" t="n">
        <v>15.7600000000003</v>
      </c>
      <c r="AP160" s="4">
        <f>IFERROR(VLOOKUP(AO160,'CRUCE OPORTUNIDADES'!$C$10:$D$31,2,FALSE),"")</f>
        <v/>
      </c>
      <c r="AQ160" s="4" t="n">
        <v>16.7600000000003</v>
      </c>
      <c r="AR160" s="4">
        <f>IFERROR(VLOOKUP(AQ160,'CRUCE OPORTUNIDADES'!$C$10:$D$31,2,FALSE),"")</f>
        <v/>
      </c>
      <c r="AS160" s="4" t="n">
        <v>17.7600000000003</v>
      </c>
      <c r="AT160" s="4">
        <f>IFERROR(VLOOKUP(AS160,'CRUCE OPORTUNIDADES'!$C$10:$D$31,2,FALSE),"")</f>
        <v/>
      </c>
      <c r="AU160" s="4" t="n">
        <v>18.7600000000003</v>
      </c>
      <c r="AV160" s="4">
        <f>IFERROR(VLOOKUP(AU160,'CRUCE OPORTUNIDADES'!$C$10:$D$31,2,FALSE),"")</f>
        <v/>
      </c>
      <c r="AW160" s="4" t="n">
        <v>19.7600000000004</v>
      </c>
      <c r="AX160" s="4">
        <f>IFERROR(VLOOKUP(AW160,'CRUCE OPORTUNIDADES'!$C$10:$D$31,2,FALSE),"")</f>
        <v/>
      </c>
      <c r="AY160" s="4" t="n">
        <v>20.7600000000004</v>
      </c>
      <c r="AZ160" s="4">
        <f>IFERROR(VLOOKUP(AY160,'CRUCE OPORTUNIDADES'!$C$10:$D$31,2,FALSE),"")</f>
        <v/>
      </c>
      <c r="BA160" s="4" t="n">
        <v>21.7600000000004</v>
      </c>
      <c r="BB160" s="4">
        <f>IFERROR(VLOOKUP(BA160,'CRUCE OPORTUNIDADES'!$C$10:$D$31,2,FALSE),"")</f>
        <v/>
      </c>
      <c r="BC160" s="4" t="n">
        <v>22.7600000000004</v>
      </c>
      <c r="BD160" s="4">
        <f>IFERROR(VLOOKUP(BC160,'CRUCE OPORTUNIDADES'!$C$10:$D$31,2,FALSE),"")</f>
        <v/>
      </c>
      <c r="BE160" s="4" t="n">
        <v>23.7600000000004</v>
      </c>
      <c r="BF160" s="4">
        <f>IFERROR(VLOOKUP(BE160,'CRUCE OPORTUNIDADES'!$C$10:$D$31,2,FALSE),"")</f>
        <v/>
      </c>
      <c r="BG160" s="4" t="n">
        <v>24.7600000000005</v>
      </c>
      <c r="BH160" s="4">
        <f>IFERROR(VLOOKUP(BG160,'CRUCE OPORTUNIDADES'!$C$10:$D$31,2,FALSE),"")</f>
        <v/>
      </c>
      <c r="BI160" s="4" t="n">
        <v>25.7600000000005</v>
      </c>
      <c r="BJ160" s="4">
        <f>IFERROR(VLOOKUP(BI160,'CRUCE OPORTUNIDADES'!$C$10:$D$31,2,FALSE),"")</f>
        <v/>
      </c>
      <c r="BK160" s="3" t="n"/>
      <c r="BL160" s="3" t="n"/>
      <c r="BM160" s="3" t="n"/>
      <c r="BN160" s="3" t="n"/>
      <c r="BO160" s="3" t="n"/>
      <c r="BP160" s="3" t="n"/>
      <c r="BQ160" s="2" t="n"/>
      <c r="BR160" s="2" t="n"/>
      <c r="BS160" s="2" t="n"/>
      <c r="BT160" s="2" t="n"/>
      <c r="BU160" s="2" t="n"/>
      <c r="BV160" s="2" t="n"/>
      <c r="BW160" s="2" t="n"/>
      <c r="BX160" s="2" t="n"/>
      <c r="BY160" s="2" t="n"/>
      <c r="BZ160" s="2" t="n"/>
      <c r="CA160" s="2" t="n"/>
      <c r="CB160" s="2" t="n"/>
      <c r="CC160" s="2" t="n"/>
    </row>
    <row r="161">
      <c r="A161" s="2" t="n"/>
      <c r="B161" s="2" t="n"/>
      <c r="C161" s="2" t="n"/>
      <c r="D161" s="2" t="n"/>
      <c r="E161" s="2" t="n"/>
      <c r="F161" s="2" t="n"/>
      <c r="G161" s="2" t="n"/>
      <c r="H161" s="2" t="n"/>
      <c r="I161" s="2" t="n"/>
      <c r="J161" s="2" t="n"/>
      <c r="K161" s="3" t="n"/>
      <c r="L161" s="3" t="n"/>
      <c r="M161" s="4" t="n"/>
      <c r="N161" s="4">
        <f>IF(N162&lt;&gt;""," -O","")</f>
        <v/>
      </c>
      <c r="O161" s="4" t="n"/>
      <c r="P161" s="4">
        <f>IF(P162&lt;&gt;""," -O","")</f>
        <v/>
      </c>
      <c r="Q161" s="4" t="n"/>
      <c r="R161" s="4">
        <f>IF(R162&lt;&gt;""," -O","")</f>
        <v/>
      </c>
      <c r="S161" s="4" t="n"/>
      <c r="T161" s="4">
        <f>IF(T162&lt;&gt;""," -O","")</f>
        <v/>
      </c>
      <c r="U161" s="4" t="n"/>
      <c r="V161" s="4">
        <f>IF(V162&lt;&gt;""," -O","")</f>
        <v/>
      </c>
      <c r="W161" s="4" t="n"/>
      <c r="X161" s="4">
        <f>IF(X162&lt;&gt;""," -O","")</f>
        <v/>
      </c>
      <c r="Y161" s="4" t="n"/>
      <c r="Z161" s="4">
        <f>IF(Z162&lt;&gt;""," -O","")</f>
        <v/>
      </c>
      <c r="AA161" s="4" t="n"/>
      <c r="AB161" s="4">
        <f>IF(AB162&lt;&gt;""," -O","")</f>
        <v/>
      </c>
      <c r="AC161" s="4" t="n"/>
      <c r="AD161" s="4">
        <f>IF(AD162&lt;&gt;""," -O","")</f>
        <v/>
      </c>
      <c r="AE161" s="4" t="n"/>
      <c r="AF161" s="4">
        <f>IF(AF162&lt;&gt;""," -O","")</f>
        <v/>
      </c>
      <c r="AG161" s="4" t="n"/>
      <c r="AH161" s="4">
        <f>IF(AH162&lt;&gt;""," -O","")</f>
        <v/>
      </c>
      <c r="AI161" s="4" t="n"/>
      <c r="AJ161" s="4">
        <f>IF(AJ162&lt;&gt;""," -O","")</f>
        <v/>
      </c>
      <c r="AK161" s="4" t="n"/>
      <c r="AL161" s="4">
        <f>IF(AL162&lt;&gt;""," -O","")</f>
        <v/>
      </c>
      <c r="AM161" s="4" t="n"/>
      <c r="AN161" s="4">
        <f>IF(AN162&lt;&gt;""," -O","")</f>
        <v/>
      </c>
      <c r="AO161" s="4" t="n"/>
      <c r="AP161" s="4">
        <f>IF(AP162&lt;&gt;""," -O","")</f>
        <v/>
      </c>
      <c r="AQ161" s="4" t="n"/>
      <c r="AR161" s="4">
        <f>IF(AR162&lt;&gt;""," -O","")</f>
        <v/>
      </c>
      <c r="AS161" s="4" t="n"/>
      <c r="AT161" s="4">
        <f>IF(AT162&lt;&gt;""," -O","")</f>
        <v/>
      </c>
      <c r="AU161" s="4" t="n"/>
      <c r="AV161" s="4">
        <f>IF(AV162&lt;&gt;""," -O","")</f>
        <v/>
      </c>
      <c r="AW161" s="4" t="n"/>
      <c r="AX161" s="4">
        <f>IF(AX162&lt;&gt;""," -O","")</f>
        <v/>
      </c>
      <c r="AY161" s="4" t="n"/>
      <c r="AZ161" s="4">
        <f>IF(AZ162&lt;&gt;""," -O","")</f>
        <v/>
      </c>
      <c r="BA161" s="4" t="n"/>
      <c r="BB161" s="4">
        <f>IF(BB162&lt;&gt;""," -O","")</f>
        <v/>
      </c>
      <c r="BC161" s="4" t="n"/>
      <c r="BD161" s="4">
        <f>IF(BD162&lt;&gt;""," -O","")</f>
        <v/>
      </c>
      <c r="BE161" s="4" t="n"/>
      <c r="BF161" s="4">
        <f>IF(BF162&lt;&gt;""," -O","")</f>
        <v/>
      </c>
      <c r="BG161" s="4" t="n"/>
      <c r="BH161" s="4">
        <f>IF(BH162&lt;&gt;""," -O","")</f>
        <v/>
      </c>
      <c r="BI161" s="4" t="n"/>
      <c r="BJ161" s="4">
        <f>IF(BJ162&lt;&gt;""," -O","")</f>
        <v/>
      </c>
      <c r="BK161" s="3" t="n"/>
      <c r="BL161" s="3" t="n"/>
      <c r="BM161" s="3" t="n"/>
      <c r="BN161" s="3" t="n"/>
      <c r="BO161" s="3" t="n"/>
      <c r="BP161" s="3" t="n"/>
      <c r="BQ161" s="2" t="n"/>
      <c r="BR161" s="2" t="n"/>
      <c r="BS161" s="2" t="n"/>
      <c r="BT161" s="2" t="n"/>
      <c r="BU161" s="2" t="n"/>
      <c r="BV161" s="2" t="n"/>
      <c r="BW161" s="2" t="n"/>
      <c r="BX161" s="2" t="n"/>
      <c r="BY161" s="2" t="n"/>
      <c r="BZ161" s="2" t="n"/>
      <c r="CA161" s="2" t="n"/>
      <c r="CB161" s="2" t="n"/>
      <c r="CC161" s="2" t="n"/>
    </row>
    <row r="162">
      <c r="A162" s="2" t="n"/>
      <c r="B162" s="2" t="n"/>
      <c r="C162" s="2" t="n"/>
      <c r="D162" s="2" t="n"/>
      <c r="E162" s="2" t="n"/>
      <c r="F162" s="2" t="n"/>
      <c r="G162" s="2" t="n"/>
      <c r="H162" s="2" t="n"/>
      <c r="I162" s="2" t="n"/>
      <c r="J162" s="2" t="n"/>
      <c r="K162" s="3" t="n"/>
      <c r="L162" s="3" t="n"/>
      <c r="M162" s="4" t="n">
        <v>1.77</v>
      </c>
      <c r="N162" s="4">
        <f>IFERROR(VLOOKUP(M162,'CRUCE OPORTUNIDADES'!$C$10:$D$31,2,FALSE),"")</f>
        <v/>
      </c>
      <c r="O162" s="4" t="n">
        <v>2.77000000000002</v>
      </c>
      <c r="P162" s="4">
        <f>IFERROR(VLOOKUP(O162,'CRUCE OPORTUNIDADES'!$C$10:$D$31,2,FALSE),"")</f>
        <v/>
      </c>
      <c r="Q162" s="4" t="n">
        <v>3.77000000000004</v>
      </c>
      <c r="R162" s="4">
        <f>IFERROR(VLOOKUP(Q162,'CRUCE OPORTUNIDADES'!$C$10:$D$31,2,FALSE),"")</f>
        <v/>
      </c>
      <c r="S162" s="4" t="n">
        <v>4.77000000000006</v>
      </c>
      <c r="T162" s="4">
        <f>IFERROR(VLOOKUP(S162,'CRUCE OPORTUNIDADES'!$C$10:$D$31,2,FALSE),"")</f>
        <v/>
      </c>
      <c r="U162" s="4" t="n">
        <v>5.77000000000008</v>
      </c>
      <c r="V162" s="4">
        <f>IFERROR(VLOOKUP(U162,'CRUCE OPORTUNIDADES'!$C$10:$D$31,2,FALSE),"")</f>
        <v/>
      </c>
      <c r="W162" s="4" t="n">
        <v>6.7700000000001</v>
      </c>
      <c r="X162" s="4">
        <f>IFERROR(VLOOKUP(W162,'CRUCE OPORTUNIDADES'!$C$10:$D$31,2,FALSE),"")</f>
        <v/>
      </c>
      <c r="Y162" s="4" t="n">
        <v>7.77000000000012</v>
      </c>
      <c r="Z162" s="4">
        <f>IFERROR(VLOOKUP(Y162,'CRUCE OPORTUNIDADES'!$C$10:$D$31,2,FALSE),"")</f>
        <v/>
      </c>
      <c r="AA162" s="4" t="n">
        <v>8.77000000000014</v>
      </c>
      <c r="AB162" s="4">
        <f>IFERROR(VLOOKUP(AA162,'CRUCE OPORTUNIDADES'!$C$10:$D$31,2,FALSE),"")</f>
        <v/>
      </c>
      <c r="AC162" s="4" t="n">
        <v>9.770000000000159</v>
      </c>
      <c r="AD162" s="4">
        <f>IFERROR(VLOOKUP(AC162,'CRUCE OPORTUNIDADES'!$C$10:$D$31,2,FALSE),"")</f>
        <v/>
      </c>
      <c r="AE162" s="4" t="n">
        <v>10.7700000000002</v>
      </c>
      <c r="AF162" s="4">
        <f>IFERROR(VLOOKUP(AE162,'CRUCE OPORTUNIDADES'!$C$10:$D$31,2,FALSE),"")</f>
        <v/>
      </c>
      <c r="AG162" s="4" t="n">
        <v>11.7700000000002</v>
      </c>
      <c r="AH162" s="4">
        <f>IFERROR(VLOOKUP(AG162,'CRUCE OPORTUNIDADES'!$C$10:$D$31,2,FALSE),"")</f>
        <v/>
      </c>
      <c r="AI162" s="4" t="n">
        <v>12.7700000000002</v>
      </c>
      <c r="AJ162" s="4">
        <f>IFERROR(VLOOKUP(AI162,'CRUCE OPORTUNIDADES'!$C$10:$D$31,2,FALSE),"")</f>
        <v/>
      </c>
      <c r="AK162" s="4" t="n">
        <v>13.7700000000002</v>
      </c>
      <c r="AL162" s="4">
        <f>IFERROR(VLOOKUP(AK162,'CRUCE OPORTUNIDADES'!$C$10:$D$31,2,FALSE),"")</f>
        <v/>
      </c>
      <c r="AM162" s="4" t="n">
        <v>14.7700000000003</v>
      </c>
      <c r="AN162" s="4">
        <f>IFERROR(VLOOKUP(AM162,'CRUCE OPORTUNIDADES'!$C$10:$D$31,2,FALSE),"")</f>
        <v/>
      </c>
      <c r="AO162" s="4" t="n">
        <v>15.7700000000003</v>
      </c>
      <c r="AP162" s="4">
        <f>IFERROR(VLOOKUP(AO162,'CRUCE OPORTUNIDADES'!$C$10:$D$31,2,FALSE),"")</f>
        <v/>
      </c>
      <c r="AQ162" s="4" t="n">
        <v>16.7700000000003</v>
      </c>
      <c r="AR162" s="4">
        <f>IFERROR(VLOOKUP(AQ162,'CRUCE OPORTUNIDADES'!$C$10:$D$31,2,FALSE),"")</f>
        <v/>
      </c>
      <c r="AS162" s="4" t="n">
        <v>17.7700000000003</v>
      </c>
      <c r="AT162" s="4">
        <f>IFERROR(VLOOKUP(AS162,'CRUCE OPORTUNIDADES'!$C$10:$D$31,2,FALSE),"")</f>
        <v/>
      </c>
      <c r="AU162" s="4" t="n">
        <v>18.7700000000003</v>
      </c>
      <c r="AV162" s="4">
        <f>IFERROR(VLOOKUP(AU162,'CRUCE OPORTUNIDADES'!$C$10:$D$31,2,FALSE),"")</f>
        <v/>
      </c>
      <c r="AW162" s="4" t="n">
        <v>19.7700000000004</v>
      </c>
      <c r="AX162" s="4">
        <f>IFERROR(VLOOKUP(AW162,'CRUCE OPORTUNIDADES'!$C$10:$D$31,2,FALSE),"")</f>
        <v/>
      </c>
      <c r="AY162" s="4" t="n">
        <v>20.7700000000004</v>
      </c>
      <c r="AZ162" s="4">
        <f>IFERROR(VLOOKUP(AY162,'CRUCE OPORTUNIDADES'!$C$10:$D$31,2,FALSE),"")</f>
        <v/>
      </c>
      <c r="BA162" s="4" t="n">
        <v>21.7700000000004</v>
      </c>
      <c r="BB162" s="4">
        <f>IFERROR(VLOOKUP(BA162,'CRUCE OPORTUNIDADES'!$C$10:$D$31,2,FALSE),"")</f>
        <v/>
      </c>
      <c r="BC162" s="4" t="n">
        <v>22.7700000000004</v>
      </c>
      <c r="BD162" s="4">
        <f>IFERROR(VLOOKUP(BC162,'CRUCE OPORTUNIDADES'!$C$10:$D$31,2,FALSE),"")</f>
        <v/>
      </c>
      <c r="BE162" s="4" t="n">
        <v>23.7700000000004</v>
      </c>
      <c r="BF162" s="4">
        <f>IFERROR(VLOOKUP(BE162,'CRUCE OPORTUNIDADES'!$C$10:$D$31,2,FALSE),"")</f>
        <v/>
      </c>
      <c r="BG162" s="4" t="n">
        <v>24.7700000000005</v>
      </c>
      <c r="BH162" s="4">
        <f>IFERROR(VLOOKUP(BG162,'CRUCE OPORTUNIDADES'!$C$10:$D$31,2,FALSE),"")</f>
        <v/>
      </c>
      <c r="BI162" s="4" t="n">
        <v>25.7700000000005</v>
      </c>
      <c r="BJ162" s="4">
        <f>IFERROR(VLOOKUP(BI162,'CRUCE OPORTUNIDADES'!$C$10:$D$31,2,FALSE),"")</f>
        <v/>
      </c>
      <c r="BK162" s="3" t="n"/>
      <c r="BL162" s="3" t="n"/>
      <c r="BM162" s="3" t="n"/>
      <c r="BN162" s="3" t="n"/>
      <c r="BO162" s="3" t="n"/>
      <c r="BP162" s="3" t="n"/>
      <c r="BQ162" s="2" t="n"/>
      <c r="BR162" s="2" t="n"/>
      <c r="BS162" s="2" t="n"/>
      <c r="BT162" s="2" t="n"/>
      <c r="BU162" s="2" t="n"/>
      <c r="BV162" s="2" t="n"/>
      <c r="BW162" s="2" t="n"/>
      <c r="BX162" s="2" t="n"/>
      <c r="BY162" s="2" t="n"/>
      <c r="BZ162" s="2" t="n"/>
      <c r="CA162" s="2" t="n"/>
      <c r="CB162" s="2" t="n"/>
      <c r="CC162" s="2" t="n"/>
    </row>
    <row r="163">
      <c r="A163" s="2" t="n"/>
      <c r="B163" s="2" t="n"/>
      <c r="C163" s="2" t="n"/>
      <c r="D163" s="2" t="n"/>
      <c r="E163" s="2" t="n"/>
      <c r="F163" s="2" t="n"/>
      <c r="G163" s="2" t="n"/>
      <c r="H163" s="2" t="n"/>
      <c r="I163" s="2" t="n"/>
      <c r="J163" s="2" t="n"/>
      <c r="K163" s="3" t="n"/>
      <c r="L163" s="3" t="n"/>
      <c r="M163" s="4" t="n"/>
      <c r="N163" s="4">
        <f>IF(N164&lt;&gt;""," -O","")</f>
        <v/>
      </c>
      <c r="O163" s="4" t="n"/>
      <c r="P163" s="4">
        <f>IF(P164&lt;&gt;""," -O","")</f>
        <v/>
      </c>
      <c r="Q163" s="4" t="n"/>
      <c r="R163" s="4">
        <f>IF(R164&lt;&gt;""," -O","")</f>
        <v/>
      </c>
      <c r="S163" s="4" t="n"/>
      <c r="T163" s="4">
        <f>IF(T164&lt;&gt;""," -O","")</f>
        <v/>
      </c>
      <c r="U163" s="4" t="n"/>
      <c r="V163" s="4">
        <f>IF(V164&lt;&gt;""," -O","")</f>
        <v/>
      </c>
      <c r="W163" s="4" t="n"/>
      <c r="X163" s="4">
        <f>IF(X164&lt;&gt;""," -O","")</f>
        <v/>
      </c>
      <c r="Y163" s="4" t="n"/>
      <c r="Z163" s="4">
        <f>IF(Z164&lt;&gt;""," -O","")</f>
        <v/>
      </c>
      <c r="AA163" s="4" t="n"/>
      <c r="AB163" s="4">
        <f>IF(AB164&lt;&gt;""," -O","")</f>
        <v/>
      </c>
      <c r="AC163" s="4" t="n"/>
      <c r="AD163" s="4">
        <f>IF(AD164&lt;&gt;""," -O","")</f>
        <v/>
      </c>
      <c r="AE163" s="4" t="n"/>
      <c r="AF163" s="4">
        <f>IF(AF164&lt;&gt;""," -O","")</f>
        <v/>
      </c>
      <c r="AG163" s="4" t="n"/>
      <c r="AH163" s="4">
        <f>IF(AH164&lt;&gt;""," -O","")</f>
        <v/>
      </c>
      <c r="AI163" s="4" t="n"/>
      <c r="AJ163" s="4">
        <f>IF(AJ164&lt;&gt;""," -O","")</f>
        <v/>
      </c>
      <c r="AK163" s="4" t="n"/>
      <c r="AL163" s="4">
        <f>IF(AL164&lt;&gt;""," -O","")</f>
        <v/>
      </c>
      <c r="AM163" s="4" t="n"/>
      <c r="AN163" s="4">
        <f>IF(AN164&lt;&gt;""," -O","")</f>
        <v/>
      </c>
      <c r="AO163" s="4" t="n"/>
      <c r="AP163" s="4">
        <f>IF(AP164&lt;&gt;""," -O","")</f>
        <v/>
      </c>
      <c r="AQ163" s="4" t="n"/>
      <c r="AR163" s="4">
        <f>IF(AR164&lt;&gt;""," -O","")</f>
        <v/>
      </c>
      <c r="AS163" s="4" t="n"/>
      <c r="AT163" s="4">
        <f>IF(AT164&lt;&gt;""," -O","")</f>
        <v/>
      </c>
      <c r="AU163" s="4" t="n"/>
      <c r="AV163" s="4">
        <f>IF(AV164&lt;&gt;""," -O","")</f>
        <v/>
      </c>
      <c r="AW163" s="4" t="n"/>
      <c r="AX163" s="4">
        <f>IF(AX164&lt;&gt;""," -O","")</f>
        <v/>
      </c>
      <c r="AY163" s="4" t="n"/>
      <c r="AZ163" s="4">
        <f>IF(AZ164&lt;&gt;""," -O","")</f>
        <v/>
      </c>
      <c r="BA163" s="4" t="n"/>
      <c r="BB163" s="4">
        <f>IF(BB164&lt;&gt;""," -O","")</f>
        <v/>
      </c>
      <c r="BC163" s="4" t="n"/>
      <c r="BD163" s="4">
        <f>IF(BD164&lt;&gt;""," -O","")</f>
        <v/>
      </c>
      <c r="BE163" s="4" t="n"/>
      <c r="BF163" s="4">
        <f>IF(BF164&lt;&gt;""," -O","")</f>
        <v/>
      </c>
      <c r="BG163" s="4" t="n"/>
      <c r="BH163" s="4">
        <f>IF(BH164&lt;&gt;""," -O","")</f>
        <v/>
      </c>
      <c r="BI163" s="4" t="n"/>
      <c r="BJ163" s="4">
        <f>IF(BJ164&lt;&gt;""," -O","")</f>
        <v/>
      </c>
      <c r="BK163" s="3" t="n"/>
      <c r="BL163" s="3" t="n"/>
      <c r="BM163" s="3" t="n"/>
      <c r="BN163" s="3" t="n"/>
      <c r="BO163" s="3" t="n"/>
      <c r="BP163" s="3" t="n"/>
      <c r="BQ163" s="2" t="n"/>
      <c r="BR163" s="2" t="n"/>
      <c r="BS163" s="2" t="n"/>
      <c r="BT163" s="2" t="n"/>
      <c r="BU163" s="2" t="n"/>
      <c r="BV163" s="2" t="n"/>
      <c r="BW163" s="2" t="n"/>
      <c r="BX163" s="2" t="n"/>
      <c r="BY163" s="2" t="n"/>
      <c r="BZ163" s="2" t="n"/>
      <c r="CA163" s="2" t="n"/>
      <c r="CB163" s="2" t="n"/>
      <c r="CC163" s="2" t="n"/>
    </row>
    <row r="164">
      <c r="A164" s="2" t="n"/>
      <c r="B164" s="2" t="n"/>
      <c r="C164" s="2" t="n"/>
      <c r="D164" s="2" t="n"/>
      <c r="E164" s="2" t="n"/>
      <c r="F164" s="2" t="n"/>
      <c r="G164" s="2" t="n"/>
      <c r="H164" s="2" t="n"/>
      <c r="I164" s="2" t="n"/>
      <c r="J164" s="2" t="n"/>
      <c r="K164" s="3" t="n"/>
      <c r="L164" s="3" t="n"/>
      <c r="M164" s="4" t="n">
        <v>1.78</v>
      </c>
      <c r="N164" s="4">
        <f>IFERROR(VLOOKUP(M164,'CRUCE OPORTUNIDADES'!$C$10:$D$31,2,FALSE),"")</f>
        <v/>
      </c>
      <c r="O164" s="4" t="n">
        <v>2.78000000000002</v>
      </c>
      <c r="P164" s="4">
        <f>IFERROR(VLOOKUP(O164,'CRUCE OPORTUNIDADES'!$C$10:$D$31,2,FALSE),"")</f>
        <v/>
      </c>
      <c r="Q164" s="4" t="n">
        <v>3.78000000000004</v>
      </c>
      <c r="R164" s="4">
        <f>IFERROR(VLOOKUP(Q164,'CRUCE OPORTUNIDADES'!$C$10:$D$31,2,FALSE),"")</f>
        <v/>
      </c>
      <c r="S164" s="4" t="n">
        <v>4.78000000000006</v>
      </c>
      <c r="T164" s="4">
        <f>IFERROR(VLOOKUP(S164,'CRUCE OPORTUNIDADES'!$C$10:$D$31,2,FALSE),"")</f>
        <v/>
      </c>
      <c r="U164" s="4" t="n">
        <v>5.78000000000008</v>
      </c>
      <c r="V164" s="4">
        <f>IFERROR(VLOOKUP(U164,'CRUCE OPORTUNIDADES'!$C$10:$D$31,2,FALSE),"")</f>
        <v/>
      </c>
      <c r="W164" s="4" t="n">
        <v>6.7800000000001</v>
      </c>
      <c r="X164" s="4">
        <f>IFERROR(VLOOKUP(W164,'CRUCE OPORTUNIDADES'!$C$10:$D$31,2,FALSE),"")</f>
        <v/>
      </c>
      <c r="Y164" s="4" t="n">
        <v>7.78000000000012</v>
      </c>
      <c r="Z164" s="4">
        <f>IFERROR(VLOOKUP(Y164,'CRUCE OPORTUNIDADES'!$C$10:$D$31,2,FALSE),"")</f>
        <v/>
      </c>
      <c r="AA164" s="4" t="n">
        <v>8.78000000000014</v>
      </c>
      <c r="AB164" s="4">
        <f>IFERROR(VLOOKUP(AA164,'CRUCE OPORTUNIDADES'!$C$10:$D$31,2,FALSE),"")</f>
        <v/>
      </c>
      <c r="AC164" s="4" t="n">
        <v>9.780000000000159</v>
      </c>
      <c r="AD164" s="4">
        <f>IFERROR(VLOOKUP(AC164,'CRUCE OPORTUNIDADES'!$C$10:$D$31,2,FALSE),"")</f>
        <v/>
      </c>
      <c r="AE164" s="4" t="n">
        <v>10.7800000000002</v>
      </c>
      <c r="AF164" s="4">
        <f>IFERROR(VLOOKUP(AE164,'CRUCE OPORTUNIDADES'!$C$10:$D$31,2,FALSE),"")</f>
        <v/>
      </c>
      <c r="AG164" s="4" t="n">
        <v>11.7800000000002</v>
      </c>
      <c r="AH164" s="4">
        <f>IFERROR(VLOOKUP(AG164,'CRUCE OPORTUNIDADES'!$C$10:$D$31,2,FALSE),"")</f>
        <v/>
      </c>
      <c r="AI164" s="4" t="n">
        <v>12.7800000000002</v>
      </c>
      <c r="AJ164" s="4">
        <f>IFERROR(VLOOKUP(AI164,'CRUCE OPORTUNIDADES'!$C$10:$D$31,2,FALSE),"")</f>
        <v/>
      </c>
      <c r="AK164" s="4" t="n">
        <v>13.7800000000002</v>
      </c>
      <c r="AL164" s="4">
        <f>IFERROR(VLOOKUP(AK164,'CRUCE OPORTUNIDADES'!$C$10:$D$31,2,FALSE),"")</f>
        <v/>
      </c>
      <c r="AM164" s="4" t="n">
        <v>14.7800000000003</v>
      </c>
      <c r="AN164" s="4">
        <f>IFERROR(VLOOKUP(AM164,'CRUCE OPORTUNIDADES'!$C$10:$D$31,2,FALSE),"")</f>
        <v/>
      </c>
      <c r="AO164" s="4" t="n">
        <v>15.7800000000003</v>
      </c>
      <c r="AP164" s="4">
        <f>IFERROR(VLOOKUP(AO164,'CRUCE OPORTUNIDADES'!$C$10:$D$31,2,FALSE),"")</f>
        <v/>
      </c>
      <c r="AQ164" s="4" t="n">
        <v>16.7800000000003</v>
      </c>
      <c r="AR164" s="4">
        <f>IFERROR(VLOOKUP(AQ164,'CRUCE OPORTUNIDADES'!$C$10:$D$31,2,FALSE),"")</f>
        <v/>
      </c>
      <c r="AS164" s="4" t="n">
        <v>17.7800000000003</v>
      </c>
      <c r="AT164" s="4">
        <f>IFERROR(VLOOKUP(AS164,'CRUCE OPORTUNIDADES'!$C$10:$D$31,2,FALSE),"")</f>
        <v/>
      </c>
      <c r="AU164" s="4" t="n">
        <v>18.7800000000003</v>
      </c>
      <c r="AV164" s="4">
        <f>IFERROR(VLOOKUP(AU164,'CRUCE OPORTUNIDADES'!$C$10:$D$31,2,FALSE),"")</f>
        <v/>
      </c>
      <c r="AW164" s="4" t="n">
        <v>19.7800000000004</v>
      </c>
      <c r="AX164" s="4">
        <f>IFERROR(VLOOKUP(AW164,'CRUCE OPORTUNIDADES'!$C$10:$D$31,2,FALSE),"")</f>
        <v/>
      </c>
      <c r="AY164" s="4" t="n">
        <v>20.7800000000004</v>
      </c>
      <c r="AZ164" s="4">
        <f>IFERROR(VLOOKUP(AY164,'CRUCE OPORTUNIDADES'!$C$10:$D$31,2,FALSE),"")</f>
        <v/>
      </c>
      <c r="BA164" s="4" t="n">
        <v>21.7800000000004</v>
      </c>
      <c r="BB164" s="4">
        <f>IFERROR(VLOOKUP(BA164,'CRUCE OPORTUNIDADES'!$C$10:$D$31,2,FALSE),"")</f>
        <v/>
      </c>
      <c r="BC164" s="4" t="n">
        <v>22.7800000000004</v>
      </c>
      <c r="BD164" s="4">
        <f>IFERROR(VLOOKUP(BC164,'CRUCE OPORTUNIDADES'!$C$10:$D$31,2,FALSE),"")</f>
        <v/>
      </c>
      <c r="BE164" s="4" t="n">
        <v>23.7800000000004</v>
      </c>
      <c r="BF164" s="4">
        <f>IFERROR(VLOOKUP(BE164,'CRUCE OPORTUNIDADES'!$C$10:$D$31,2,FALSE),"")</f>
        <v/>
      </c>
      <c r="BG164" s="4" t="n">
        <v>24.7800000000005</v>
      </c>
      <c r="BH164" s="4">
        <f>IFERROR(VLOOKUP(BG164,'CRUCE OPORTUNIDADES'!$C$10:$D$31,2,FALSE),"")</f>
        <v/>
      </c>
      <c r="BI164" s="4" t="n">
        <v>25.7800000000005</v>
      </c>
      <c r="BJ164" s="4">
        <f>IFERROR(VLOOKUP(BI164,'CRUCE OPORTUNIDADES'!$C$10:$D$31,2,FALSE),"")</f>
        <v/>
      </c>
      <c r="BK164" s="3" t="n"/>
      <c r="BL164" s="3" t="n"/>
      <c r="BM164" s="3" t="n"/>
      <c r="BN164" s="3" t="n"/>
      <c r="BO164" s="3" t="n"/>
      <c r="BP164" s="3" t="n"/>
      <c r="BQ164" s="2" t="n"/>
      <c r="BR164" s="2" t="n"/>
      <c r="BS164" s="2" t="n"/>
      <c r="BT164" s="2" t="n"/>
      <c r="BU164" s="2" t="n"/>
      <c r="BV164" s="2" t="n"/>
      <c r="BW164" s="2" t="n"/>
      <c r="BX164" s="2" t="n"/>
      <c r="BY164" s="2" t="n"/>
      <c r="BZ164" s="2" t="n"/>
      <c r="CA164" s="2" t="n"/>
      <c r="CB164" s="2" t="n"/>
      <c r="CC164" s="2" t="n"/>
    </row>
    <row r="165">
      <c r="A165" s="2" t="n"/>
      <c r="B165" s="2" t="n"/>
      <c r="C165" s="2" t="n"/>
      <c r="D165" s="2" t="n"/>
      <c r="E165" s="2" t="n"/>
      <c r="F165" s="2" t="n"/>
      <c r="G165" s="2" t="n"/>
      <c r="H165" s="2" t="n"/>
      <c r="I165" s="2" t="n"/>
      <c r="J165" s="2" t="n"/>
      <c r="K165" s="3" t="n"/>
      <c r="L165" s="3" t="n"/>
      <c r="M165" s="4" t="n"/>
      <c r="N165" s="4">
        <f>IF(N166&lt;&gt;""," -O","")</f>
        <v/>
      </c>
      <c r="O165" s="4" t="n"/>
      <c r="P165" s="4">
        <f>IF(P166&lt;&gt;""," -O","")</f>
        <v/>
      </c>
      <c r="Q165" s="4" t="n"/>
      <c r="R165" s="4">
        <f>IF(R166&lt;&gt;""," -O","")</f>
        <v/>
      </c>
      <c r="S165" s="4" t="n"/>
      <c r="T165" s="4">
        <f>IF(T166&lt;&gt;""," -O","")</f>
        <v/>
      </c>
      <c r="U165" s="4" t="n"/>
      <c r="V165" s="4">
        <f>IF(V166&lt;&gt;""," -O","")</f>
        <v/>
      </c>
      <c r="W165" s="4" t="n"/>
      <c r="X165" s="4">
        <f>IF(X166&lt;&gt;""," -O","")</f>
        <v/>
      </c>
      <c r="Y165" s="4" t="n"/>
      <c r="Z165" s="4">
        <f>IF(Z166&lt;&gt;""," -O","")</f>
        <v/>
      </c>
      <c r="AA165" s="4" t="n"/>
      <c r="AB165" s="4">
        <f>IF(AB166&lt;&gt;""," -O","")</f>
        <v/>
      </c>
      <c r="AC165" s="4" t="n"/>
      <c r="AD165" s="4">
        <f>IF(AD166&lt;&gt;""," -O","")</f>
        <v/>
      </c>
      <c r="AE165" s="4" t="n"/>
      <c r="AF165" s="4">
        <f>IF(AF166&lt;&gt;""," -O","")</f>
        <v/>
      </c>
      <c r="AG165" s="4" t="n"/>
      <c r="AH165" s="4">
        <f>IF(AH166&lt;&gt;""," -O","")</f>
        <v/>
      </c>
      <c r="AI165" s="4" t="n"/>
      <c r="AJ165" s="4">
        <f>IF(AJ166&lt;&gt;""," -O","")</f>
        <v/>
      </c>
      <c r="AK165" s="4" t="n"/>
      <c r="AL165" s="4">
        <f>IF(AL166&lt;&gt;""," -O","")</f>
        <v/>
      </c>
      <c r="AM165" s="4" t="n"/>
      <c r="AN165" s="4">
        <f>IF(AN166&lt;&gt;""," -O","")</f>
        <v/>
      </c>
      <c r="AO165" s="4" t="n"/>
      <c r="AP165" s="4">
        <f>IF(AP166&lt;&gt;""," -O","")</f>
        <v/>
      </c>
      <c r="AQ165" s="4" t="n"/>
      <c r="AR165" s="4">
        <f>IF(AR166&lt;&gt;""," -O","")</f>
        <v/>
      </c>
      <c r="AS165" s="4" t="n"/>
      <c r="AT165" s="4">
        <f>IF(AT166&lt;&gt;""," -O","")</f>
        <v/>
      </c>
      <c r="AU165" s="4" t="n"/>
      <c r="AV165" s="4">
        <f>IF(AV166&lt;&gt;""," -O","")</f>
        <v/>
      </c>
      <c r="AW165" s="4" t="n"/>
      <c r="AX165" s="4">
        <f>IF(AX166&lt;&gt;""," -O","")</f>
        <v/>
      </c>
      <c r="AY165" s="4" t="n"/>
      <c r="AZ165" s="4">
        <f>IF(AZ166&lt;&gt;""," -O","")</f>
        <v/>
      </c>
      <c r="BA165" s="4" t="n"/>
      <c r="BB165" s="4">
        <f>IF(BB166&lt;&gt;""," -O","")</f>
        <v/>
      </c>
      <c r="BC165" s="4" t="n"/>
      <c r="BD165" s="4">
        <f>IF(BD166&lt;&gt;""," -O","")</f>
        <v/>
      </c>
      <c r="BE165" s="4" t="n"/>
      <c r="BF165" s="4">
        <f>IF(BF166&lt;&gt;""," -O","")</f>
        <v/>
      </c>
      <c r="BG165" s="4" t="n"/>
      <c r="BH165" s="4">
        <f>IF(BH166&lt;&gt;""," -O","")</f>
        <v/>
      </c>
      <c r="BI165" s="4" t="n"/>
      <c r="BJ165" s="4">
        <f>IF(BJ166&lt;&gt;""," -O","")</f>
        <v/>
      </c>
      <c r="BK165" s="3" t="n"/>
      <c r="BL165" s="3" t="n"/>
      <c r="BM165" s="3" t="n"/>
      <c r="BN165" s="3" t="n"/>
      <c r="BO165" s="3" t="n"/>
      <c r="BP165" s="3" t="n"/>
      <c r="BQ165" s="2" t="n"/>
      <c r="BR165" s="2" t="n"/>
      <c r="BS165" s="2" t="n"/>
      <c r="BT165" s="2" t="n"/>
      <c r="BU165" s="2" t="n"/>
      <c r="BV165" s="2" t="n"/>
      <c r="BW165" s="2" t="n"/>
      <c r="BX165" s="2" t="n"/>
      <c r="BY165" s="2" t="n"/>
      <c r="BZ165" s="2" t="n"/>
      <c r="CA165" s="2" t="n"/>
      <c r="CB165" s="2" t="n"/>
      <c r="CC165" s="2" t="n"/>
    </row>
    <row r="166">
      <c r="A166" s="2" t="n"/>
      <c r="B166" s="2" t="n"/>
      <c r="C166" s="2" t="n"/>
      <c r="D166" s="2" t="n"/>
      <c r="E166" s="2" t="n"/>
      <c r="F166" s="2" t="n"/>
      <c r="G166" s="2" t="n"/>
      <c r="H166" s="2" t="n"/>
      <c r="I166" s="2" t="n"/>
      <c r="J166" s="2" t="n"/>
      <c r="K166" s="3" t="n"/>
      <c r="L166" s="3" t="n"/>
      <c r="M166" s="4" t="n">
        <v>1.79</v>
      </c>
      <c r="N166" s="4">
        <f>IFERROR(VLOOKUP(M166,'CRUCE OPORTUNIDADES'!$C$10:$D$31,2,FALSE),"")</f>
        <v/>
      </c>
      <c r="O166" s="4" t="n">
        <v>2.79000000000002</v>
      </c>
      <c r="P166" s="4">
        <f>IFERROR(VLOOKUP(O166,'CRUCE OPORTUNIDADES'!$C$10:$D$31,2,FALSE),"")</f>
        <v/>
      </c>
      <c r="Q166" s="4" t="n">
        <v>3.79000000000004</v>
      </c>
      <c r="R166" s="4">
        <f>IFERROR(VLOOKUP(Q166,'CRUCE OPORTUNIDADES'!$C$10:$D$31,2,FALSE),"")</f>
        <v/>
      </c>
      <c r="S166" s="4" t="n">
        <v>4.79000000000006</v>
      </c>
      <c r="T166" s="4">
        <f>IFERROR(VLOOKUP(S166,'CRUCE OPORTUNIDADES'!$C$10:$D$31,2,FALSE),"")</f>
        <v/>
      </c>
      <c r="U166" s="4" t="n">
        <v>5.79000000000008</v>
      </c>
      <c r="V166" s="4">
        <f>IFERROR(VLOOKUP(U166,'CRUCE OPORTUNIDADES'!$C$10:$D$31,2,FALSE),"")</f>
        <v/>
      </c>
      <c r="W166" s="4" t="n">
        <v>6.7900000000001</v>
      </c>
      <c r="X166" s="4">
        <f>IFERROR(VLOOKUP(W166,'CRUCE OPORTUNIDADES'!$C$10:$D$31,2,FALSE),"")</f>
        <v/>
      </c>
      <c r="Y166" s="4" t="n">
        <v>7.79000000000012</v>
      </c>
      <c r="Z166" s="4">
        <f>IFERROR(VLOOKUP(Y166,'CRUCE OPORTUNIDADES'!$C$10:$D$31,2,FALSE),"")</f>
        <v/>
      </c>
      <c r="AA166" s="4" t="n">
        <v>8.790000000000139</v>
      </c>
      <c r="AB166" s="4">
        <f>IFERROR(VLOOKUP(AA166,'CRUCE OPORTUNIDADES'!$C$10:$D$31,2,FALSE),"")</f>
        <v/>
      </c>
      <c r="AC166" s="4" t="n">
        <v>9.790000000000161</v>
      </c>
      <c r="AD166" s="4">
        <f>IFERROR(VLOOKUP(AC166,'CRUCE OPORTUNIDADES'!$C$10:$D$31,2,FALSE),"")</f>
        <v/>
      </c>
      <c r="AE166" s="4" t="n">
        <v>10.7900000000002</v>
      </c>
      <c r="AF166" s="4">
        <f>IFERROR(VLOOKUP(AE166,'CRUCE OPORTUNIDADES'!$C$10:$D$31,2,FALSE),"")</f>
        <v/>
      </c>
      <c r="AG166" s="4" t="n">
        <v>11.7900000000002</v>
      </c>
      <c r="AH166" s="4">
        <f>IFERROR(VLOOKUP(AG166,'CRUCE OPORTUNIDADES'!$C$10:$D$31,2,FALSE),"")</f>
        <v/>
      </c>
      <c r="AI166" s="4" t="n">
        <v>12.7900000000002</v>
      </c>
      <c r="AJ166" s="4">
        <f>IFERROR(VLOOKUP(AI166,'CRUCE OPORTUNIDADES'!$C$10:$D$31,2,FALSE),"")</f>
        <v/>
      </c>
      <c r="AK166" s="4" t="n">
        <v>13.7900000000002</v>
      </c>
      <c r="AL166" s="4">
        <f>IFERROR(VLOOKUP(AK166,'CRUCE OPORTUNIDADES'!$C$10:$D$31,2,FALSE),"")</f>
        <v/>
      </c>
      <c r="AM166" s="4" t="n">
        <v>14.7900000000003</v>
      </c>
      <c r="AN166" s="4">
        <f>IFERROR(VLOOKUP(AM166,'CRUCE OPORTUNIDADES'!$C$10:$D$31,2,FALSE),"")</f>
        <v/>
      </c>
      <c r="AO166" s="4" t="n">
        <v>15.7900000000003</v>
      </c>
      <c r="AP166" s="4">
        <f>IFERROR(VLOOKUP(AO166,'CRUCE OPORTUNIDADES'!$C$10:$D$31,2,FALSE),"")</f>
        <v/>
      </c>
      <c r="AQ166" s="4" t="n">
        <v>16.7900000000003</v>
      </c>
      <c r="AR166" s="4">
        <f>IFERROR(VLOOKUP(AQ166,'CRUCE OPORTUNIDADES'!$C$10:$D$31,2,FALSE),"")</f>
        <v/>
      </c>
      <c r="AS166" s="4" t="n">
        <v>17.7900000000003</v>
      </c>
      <c r="AT166" s="4">
        <f>IFERROR(VLOOKUP(AS166,'CRUCE OPORTUNIDADES'!$C$10:$D$31,2,FALSE),"")</f>
        <v/>
      </c>
      <c r="AU166" s="4" t="n">
        <v>18.7900000000003</v>
      </c>
      <c r="AV166" s="4">
        <f>IFERROR(VLOOKUP(AU166,'CRUCE OPORTUNIDADES'!$C$10:$D$31,2,FALSE),"")</f>
        <v/>
      </c>
      <c r="AW166" s="4" t="n">
        <v>19.7900000000004</v>
      </c>
      <c r="AX166" s="4">
        <f>IFERROR(VLOOKUP(AW166,'CRUCE OPORTUNIDADES'!$C$10:$D$31,2,FALSE),"")</f>
        <v/>
      </c>
      <c r="AY166" s="4" t="n">
        <v>20.7900000000004</v>
      </c>
      <c r="AZ166" s="4">
        <f>IFERROR(VLOOKUP(AY166,'CRUCE OPORTUNIDADES'!$C$10:$D$31,2,FALSE),"")</f>
        <v/>
      </c>
      <c r="BA166" s="4" t="n">
        <v>21.7900000000004</v>
      </c>
      <c r="BB166" s="4">
        <f>IFERROR(VLOOKUP(BA166,'CRUCE OPORTUNIDADES'!$C$10:$D$31,2,FALSE),"")</f>
        <v/>
      </c>
      <c r="BC166" s="4" t="n">
        <v>22.7900000000004</v>
      </c>
      <c r="BD166" s="4">
        <f>IFERROR(VLOOKUP(BC166,'CRUCE OPORTUNIDADES'!$C$10:$D$31,2,FALSE),"")</f>
        <v/>
      </c>
      <c r="BE166" s="4" t="n">
        <v>23.7900000000004</v>
      </c>
      <c r="BF166" s="4">
        <f>IFERROR(VLOOKUP(BE166,'CRUCE OPORTUNIDADES'!$C$10:$D$31,2,FALSE),"")</f>
        <v/>
      </c>
      <c r="BG166" s="4" t="n">
        <v>24.7900000000005</v>
      </c>
      <c r="BH166" s="4">
        <f>IFERROR(VLOOKUP(BG166,'CRUCE OPORTUNIDADES'!$C$10:$D$31,2,FALSE),"")</f>
        <v/>
      </c>
      <c r="BI166" s="4" t="n">
        <v>25.7900000000005</v>
      </c>
      <c r="BJ166" s="4">
        <f>IFERROR(VLOOKUP(BI166,'CRUCE OPORTUNIDADES'!$C$10:$D$31,2,FALSE),"")</f>
        <v/>
      </c>
      <c r="BK166" s="3" t="n"/>
      <c r="BL166" s="3" t="n"/>
      <c r="BM166" s="3" t="n"/>
      <c r="BN166" s="3" t="n"/>
      <c r="BO166" s="3" t="n"/>
      <c r="BP166" s="3" t="n"/>
      <c r="BQ166" s="2" t="n"/>
      <c r="BR166" s="2" t="n"/>
      <c r="BS166" s="2" t="n"/>
      <c r="BT166" s="2" t="n"/>
      <c r="BU166" s="2" t="n"/>
      <c r="BV166" s="2" t="n"/>
      <c r="BW166" s="2" t="n"/>
      <c r="BX166" s="2" t="n"/>
      <c r="BY166" s="2" t="n"/>
      <c r="BZ166" s="2" t="n"/>
      <c r="CA166" s="2" t="n"/>
      <c r="CB166" s="2" t="n"/>
      <c r="CC166" s="2" t="n"/>
    </row>
    <row r="167">
      <c r="A167" s="2" t="n"/>
      <c r="B167" s="2" t="n"/>
      <c r="C167" s="2" t="n"/>
      <c r="D167" s="2" t="n"/>
      <c r="E167" s="2" t="n"/>
      <c r="F167" s="2" t="n"/>
      <c r="G167" s="2" t="n"/>
      <c r="H167" s="2" t="n"/>
      <c r="I167" s="2" t="n"/>
      <c r="J167" s="2" t="n"/>
      <c r="K167" s="3" t="n"/>
      <c r="L167" s="3" t="n"/>
      <c r="M167" s="4" t="n"/>
      <c r="N167" s="4">
        <f>IF(N168&lt;&gt;""," -O","")</f>
        <v/>
      </c>
      <c r="O167" s="4" t="n"/>
      <c r="P167" s="4">
        <f>IF(P168&lt;&gt;""," -O","")</f>
        <v/>
      </c>
      <c r="Q167" s="4" t="n"/>
      <c r="R167" s="4">
        <f>IF(R168&lt;&gt;""," -O","")</f>
        <v/>
      </c>
      <c r="S167" s="4" t="n"/>
      <c r="T167" s="4">
        <f>IF(T168&lt;&gt;""," -O","")</f>
        <v/>
      </c>
      <c r="U167" s="4" t="n"/>
      <c r="V167" s="4">
        <f>IF(V168&lt;&gt;""," -O","")</f>
        <v/>
      </c>
      <c r="W167" s="4" t="n"/>
      <c r="X167" s="4">
        <f>IF(X168&lt;&gt;""," -O","")</f>
        <v/>
      </c>
      <c r="Y167" s="4" t="n"/>
      <c r="Z167" s="4">
        <f>IF(Z168&lt;&gt;""," -O","")</f>
        <v/>
      </c>
      <c r="AA167" s="4" t="n"/>
      <c r="AB167" s="4">
        <f>IF(AB168&lt;&gt;""," -O","")</f>
        <v/>
      </c>
      <c r="AC167" s="4" t="n"/>
      <c r="AD167" s="4">
        <f>IF(AD168&lt;&gt;""," -O","")</f>
        <v/>
      </c>
      <c r="AE167" s="4" t="n"/>
      <c r="AF167" s="4">
        <f>IF(AF168&lt;&gt;""," -O","")</f>
        <v/>
      </c>
      <c r="AG167" s="4" t="n"/>
      <c r="AH167" s="4">
        <f>IF(AH168&lt;&gt;""," -O","")</f>
        <v/>
      </c>
      <c r="AI167" s="4" t="n"/>
      <c r="AJ167" s="4">
        <f>IF(AJ168&lt;&gt;""," -O","")</f>
        <v/>
      </c>
      <c r="AK167" s="4" t="n"/>
      <c r="AL167" s="4">
        <f>IF(AL168&lt;&gt;""," -O","")</f>
        <v/>
      </c>
      <c r="AM167" s="4" t="n"/>
      <c r="AN167" s="4">
        <f>IF(AN168&lt;&gt;""," -O","")</f>
        <v/>
      </c>
      <c r="AO167" s="4" t="n"/>
      <c r="AP167" s="4">
        <f>IF(AP168&lt;&gt;""," -O","")</f>
        <v/>
      </c>
      <c r="AQ167" s="4" t="n"/>
      <c r="AR167" s="4">
        <f>IF(AR168&lt;&gt;""," -O","")</f>
        <v/>
      </c>
      <c r="AS167" s="4" t="n"/>
      <c r="AT167" s="4">
        <f>IF(AT168&lt;&gt;""," -O","")</f>
        <v/>
      </c>
      <c r="AU167" s="4" t="n"/>
      <c r="AV167" s="4">
        <f>IF(AV168&lt;&gt;""," -O","")</f>
        <v/>
      </c>
      <c r="AW167" s="4" t="n"/>
      <c r="AX167" s="4">
        <f>IF(AX168&lt;&gt;""," -O","")</f>
        <v/>
      </c>
      <c r="AY167" s="4" t="n"/>
      <c r="AZ167" s="4">
        <f>IF(AZ168&lt;&gt;""," -O","")</f>
        <v/>
      </c>
      <c r="BA167" s="4" t="n"/>
      <c r="BB167" s="4">
        <f>IF(BB168&lt;&gt;""," -O","")</f>
        <v/>
      </c>
      <c r="BC167" s="4" t="n"/>
      <c r="BD167" s="4">
        <f>IF(BD168&lt;&gt;""," -O","")</f>
        <v/>
      </c>
      <c r="BE167" s="4" t="n"/>
      <c r="BF167" s="4">
        <f>IF(BF168&lt;&gt;""," -O","")</f>
        <v/>
      </c>
      <c r="BG167" s="4" t="n"/>
      <c r="BH167" s="4">
        <f>IF(BH168&lt;&gt;""," -O","")</f>
        <v/>
      </c>
      <c r="BI167" s="4" t="n"/>
      <c r="BJ167" s="4">
        <f>IF(BJ168&lt;&gt;""," -O","")</f>
        <v/>
      </c>
      <c r="BK167" s="3" t="n"/>
      <c r="BL167" s="3" t="n"/>
      <c r="BM167" s="3" t="n"/>
      <c r="BN167" s="3" t="n"/>
      <c r="BO167" s="3" t="n"/>
      <c r="BP167" s="3" t="n"/>
      <c r="BQ167" s="2" t="n"/>
      <c r="BR167" s="2" t="n"/>
      <c r="BS167" s="2" t="n"/>
      <c r="BT167" s="2" t="n"/>
      <c r="BU167" s="2" t="n"/>
      <c r="BV167" s="2" t="n"/>
      <c r="BW167" s="2" t="n"/>
      <c r="BX167" s="2" t="n"/>
      <c r="BY167" s="2" t="n"/>
      <c r="BZ167" s="2" t="n"/>
      <c r="CA167" s="2" t="n"/>
      <c r="CB167" s="2" t="n"/>
      <c r="CC167" s="2" t="n"/>
    </row>
    <row r="168">
      <c r="A168" s="2" t="n"/>
      <c r="B168" s="2" t="n"/>
      <c r="C168" s="2" t="n"/>
      <c r="D168" s="2" t="n"/>
      <c r="E168" s="2" t="n"/>
      <c r="F168" s="2" t="n"/>
      <c r="G168" s="2" t="n"/>
      <c r="H168" s="2" t="n"/>
      <c r="I168" s="2" t="n"/>
      <c r="J168" s="2" t="n"/>
      <c r="K168" s="3" t="n"/>
      <c r="L168" s="3" t="n"/>
      <c r="M168" s="4" t="n">
        <v>1.8</v>
      </c>
      <c r="N168" s="4">
        <f>IFERROR(VLOOKUP(M168,'CRUCE OPORTUNIDADES'!$C$10:$D$31,2,FALSE),"")</f>
        <v/>
      </c>
      <c r="O168" s="4" t="n">
        <v>2.80000000000002</v>
      </c>
      <c r="P168" s="4">
        <f>IFERROR(VLOOKUP(O168,'CRUCE OPORTUNIDADES'!$C$10:$D$31,2,FALSE),"")</f>
        <v/>
      </c>
      <c r="Q168" s="4" t="n">
        <v>3.80000000000004</v>
      </c>
      <c r="R168" s="4">
        <f>IFERROR(VLOOKUP(Q168,'CRUCE OPORTUNIDADES'!$C$10:$D$31,2,FALSE),"")</f>
        <v/>
      </c>
      <c r="S168" s="4" t="n">
        <v>4.80000000000006</v>
      </c>
      <c r="T168" s="4">
        <f>IFERROR(VLOOKUP(S168,'CRUCE OPORTUNIDADES'!$C$10:$D$31,2,FALSE),"")</f>
        <v/>
      </c>
      <c r="U168" s="4" t="n">
        <v>5.80000000000008</v>
      </c>
      <c r="V168" s="4">
        <f>IFERROR(VLOOKUP(U168,'CRUCE OPORTUNIDADES'!$C$10:$D$31,2,FALSE),"")</f>
        <v/>
      </c>
      <c r="W168" s="4" t="n">
        <v>6.8000000000001</v>
      </c>
      <c r="X168" s="4">
        <f>IFERROR(VLOOKUP(W168,'CRUCE OPORTUNIDADES'!$C$10:$D$31,2,FALSE),"")</f>
        <v/>
      </c>
      <c r="Y168" s="4" t="n">
        <v>7.80000000000012</v>
      </c>
      <c r="Z168" s="4">
        <f>IFERROR(VLOOKUP(Y168,'CRUCE OPORTUNIDADES'!$C$10:$D$31,2,FALSE),"")</f>
        <v/>
      </c>
      <c r="AA168" s="4" t="n">
        <v>8.800000000000139</v>
      </c>
      <c r="AB168" s="4">
        <f>IFERROR(VLOOKUP(AA168,'CRUCE OPORTUNIDADES'!$C$10:$D$31,2,FALSE),"")</f>
        <v/>
      </c>
      <c r="AC168" s="4" t="n">
        <v>9.800000000000161</v>
      </c>
      <c r="AD168" s="4">
        <f>IFERROR(VLOOKUP(AC168,'CRUCE OPORTUNIDADES'!$C$10:$D$31,2,FALSE),"")</f>
        <v/>
      </c>
      <c r="AE168" s="4" t="n">
        <v>10.8000000000002</v>
      </c>
      <c r="AF168" s="4">
        <f>IFERROR(VLOOKUP(AE168,'CRUCE OPORTUNIDADES'!$C$10:$D$31,2,FALSE),"")</f>
        <v/>
      </c>
      <c r="AG168" s="4" t="n">
        <v>11.8000000000002</v>
      </c>
      <c r="AH168" s="4">
        <f>IFERROR(VLOOKUP(AG168,'CRUCE OPORTUNIDADES'!$C$10:$D$31,2,FALSE),"")</f>
        <v/>
      </c>
      <c r="AI168" s="4" t="n">
        <v>12.8000000000002</v>
      </c>
      <c r="AJ168" s="4">
        <f>IFERROR(VLOOKUP(AI168,'CRUCE OPORTUNIDADES'!$C$10:$D$31,2,FALSE),"")</f>
        <v/>
      </c>
      <c r="AK168" s="4" t="n">
        <v>13.8000000000002</v>
      </c>
      <c r="AL168" s="4">
        <f>IFERROR(VLOOKUP(AK168,'CRUCE OPORTUNIDADES'!$C$10:$D$31,2,FALSE),"")</f>
        <v/>
      </c>
      <c r="AM168" s="4" t="n">
        <v>14.8000000000003</v>
      </c>
      <c r="AN168" s="4">
        <f>IFERROR(VLOOKUP(AM168,'CRUCE OPORTUNIDADES'!$C$10:$D$31,2,FALSE),"")</f>
        <v/>
      </c>
      <c r="AO168" s="4" t="n">
        <v>15.8000000000003</v>
      </c>
      <c r="AP168" s="4">
        <f>IFERROR(VLOOKUP(AO168,'CRUCE OPORTUNIDADES'!$C$10:$D$31,2,FALSE),"")</f>
        <v/>
      </c>
      <c r="AQ168" s="4" t="n">
        <v>16.8000000000003</v>
      </c>
      <c r="AR168" s="4">
        <f>IFERROR(VLOOKUP(AQ168,'CRUCE OPORTUNIDADES'!$C$10:$D$31,2,FALSE),"")</f>
        <v/>
      </c>
      <c r="AS168" s="4" t="n">
        <v>17.8000000000003</v>
      </c>
      <c r="AT168" s="4">
        <f>IFERROR(VLOOKUP(AS168,'CRUCE OPORTUNIDADES'!$C$10:$D$31,2,FALSE),"")</f>
        <v/>
      </c>
      <c r="AU168" s="4" t="n">
        <v>18.8000000000003</v>
      </c>
      <c r="AV168" s="4">
        <f>IFERROR(VLOOKUP(AU168,'CRUCE OPORTUNIDADES'!$C$10:$D$31,2,FALSE),"")</f>
        <v/>
      </c>
      <c r="AW168" s="4" t="n">
        <v>19.8000000000004</v>
      </c>
      <c r="AX168" s="4">
        <f>IFERROR(VLOOKUP(AW168,'CRUCE OPORTUNIDADES'!$C$10:$D$31,2,FALSE),"")</f>
        <v/>
      </c>
      <c r="AY168" s="4" t="n">
        <v>20.8000000000004</v>
      </c>
      <c r="AZ168" s="4">
        <f>IFERROR(VLOOKUP(AY168,'CRUCE OPORTUNIDADES'!$C$10:$D$31,2,FALSE),"")</f>
        <v/>
      </c>
      <c r="BA168" s="4" t="n">
        <v>21.8000000000004</v>
      </c>
      <c r="BB168" s="4">
        <f>IFERROR(VLOOKUP(BA168,'CRUCE OPORTUNIDADES'!$C$10:$D$31,2,FALSE),"")</f>
        <v/>
      </c>
      <c r="BC168" s="4" t="n">
        <v>22.8000000000004</v>
      </c>
      <c r="BD168" s="4">
        <f>IFERROR(VLOOKUP(BC168,'CRUCE OPORTUNIDADES'!$C$10:$D$31,2,FALSE),"")</f>
        <v/>
      </c>
      <c r="BE168" s="4" t="n">
        <v>23.8000000000004</v>
      </c>
      <c r="BF168" s="4">
        <f>IFERROR(VLOOKUP(BE168,'CRUCE OPORTUNIDADES'!$C$10:$D$31,2,FALSE),"")</f>
        <v/>
      </c>
      <c r="BG168" s="4" t="n">
        <v>24.8000000000005</v>
      </c>
      <c r="BH168" s="4">
        <f>IFERROR(VLOOKUP(BG168,'CRUCE OPORTUNIDADES'!$C$10:$D$31,2,FALSE),"")</f>
        <v/>
      </c>
      <c r="BI168" s="4" t="n">
        <v>25.8000000000005</v>
      </c>
      <c r="BJ168" s="4">
        <f>IFERROR(VLOOKUP(BI168,'CRUCE OPORTUNIDADES'!$C$10:$D$31,2,FALSE),"")</f>
        <v/>
      </c>
      <c r="BK168" s="3" t="n"/>
      <c r="BL168" s="3" t="n"/>
      <c r="BM168" s="3" t="n"/>
      <c r="BN168" s="3" t="n"/>
      <c r="BO168" s="3" t="n"/>
      <c r="BP168" s="3" t="n"/>
      <c r="BQ168" s="2" t="n"/>
      <c r="BR168" s="2" t="n"/>
      <c r="BS168" s="2" t="n"/>
      <c r="BT168" s="2" t="n"/>
      <c r="BU168" s="2" t="n"/>
      <c r="BV168" s="2" t="n"/>
      <c r="BW168" s="2" t="n"/>
      <c r="BX168" s="2" t="n"/>
      <c r="BY168" s="2" t="n"/>
      <c r="BZ168" s="2" t="n"/>
      <c r="CA168" s="2" t="n"/>
      <c r="CB168" s="2" t="n"/>
      <c r="CC168" s="2" t="n"/>
    </row>
    <row r="169">
      <c r="A169" s="2" t="n"/>
      <c r="B169" s="2" t="n"/>
      <c r="C169" s="2" t="n"/>
      <c r="D169" s="2" t="n"/>
      <c r="E169" s="2" t="n"/>
      <c r="F169" s="2" t="n"/>
      <c r="G169" s="2" t="n"/>
      <c r="H169" s="2" t="n"/>
      <c r="I169" s="2" t="n"/>
      <c r="J169" s="2" t="n"/>
      <c r="K169" s="3" t="n"/>
      <c r="L169" s="3" t="n"/>
      <c r="M169" s="4" t="n"/>
      <c r="N169" s="4">
        <f>IF(N170&lt;&gt;""," -O","")</f>
        <v/>
      </c>
      <c r="O169" s="4" t="n"/>
      <c r="P169" s="4">
        <f>IF(P170&lt;&gt;""," -O","")</f>
        <v/>
      </c>
      <c r="Q169" s="4" t="n"/>
      <c r="R169" s="4">
        <f>IF(R170&lt;&gt;""," -O","")</f>
        <v/>
      </c>
      <c r="S169" s="4" t="n"/>
      <c r="T169" s="4">
        <f>IF(T170&lt;&gt;""," -O","")</f>
        <v/>
      </c>
      <c r="U169" s="4" t="n"/>
      <c r="V169" s="4">
        <f>IF(V170&lt;&gt;""," -O","")</f>
        <v/>
      </c>
      <c r="W169" s="4" t="n"/>
      <c r="X169" s="4">
        <f>IF(X170&lt;&gt;""," -O","")</f>
        <v/>
      </c>
      <c r="Y169" s="4" t="n"/>
      <c r="Z169" s="4">
        <f>IF(Z170&lt;&gt;""," -O","")</f>
        <v/>
      </c>
      <c r="AA169" s="4" t="n"/>
      <c r="AB169" s="4">
        <f>IF(AB170&lt;&gt;""," -O","")</f>
        <v/>
      </c>
      <c r="AC169" s="4" t="n"/>
      <c r="AD169" s="4">
        <f>IF(AD170&lt;&gt;""," -O","")</f>
        <v/>
      </c>
      <c r="AE169" s="4" t="n"/>
      <c r="AF169" s="4">
        <f>IF(AF170&lt;&gt;""," -O","")</f>
        <v/>
      </c>
      <c r="AG169" s="4" t="n"/>
      <c r="AH169" s="4">
        <f>IF(AH170&lt;&gt;""," -O","")</f>
        <v/>
      </c>
      <c r="AI169" s="4" t="n"/>
      <c r="AJ169" s="4">
        <f>IF(AJ170&lt;&gt;""," -O","")</f>
        <v/>
      </c>
      <c r="AK169" s="4" t="n"/>
      <c r="AL169" s="4">
        <f>IF(AL170&lt;&gt;""," -O","")</f>
        <v/>
      </c>
      <c r="AM169" s="4" t="n"/>
      <c r="AN169" s="4">
        <f>IF(AN170&lt;&gt;""," -O","")</f>
        <v/>
      </c>
      <c r="AO169" s="4" t="n"/>
      <c r="AP169" s="4">
        <f>IF(AP170&lt;&gt;""," -O","")</f>
        <v/>
      </c>
      <c r="AQ169" s="4" t="n"/>
      <c r="AR169" s="4">
        <f>IF(AR170&lt;&gt;""," -O","")</f>
        <v/>
      </c>
      <c r="AS169" s="4" t="n"/>
      <c r="AT169" s="4">
        <f>IF(AT170&lt;&gt;""," -O","")</f>
        <v/>
      </c>
      <c r="AU169" s="4" t="n"/>
      <c r="AV169" s="4">
        <f>IF(AV170&lt;&gt;""," -O","")</f>
        <v/>
      </c>
      <c r="AW169" s="4" t="n"/>
      <c r="AX169" s="4">
        <f>IF(AX170&lt;&gt;""," -O","")</f>
        <v/>
      </c>
      <c r="AY169" s="4" t="n"/>
      <c r="AZ169" s="4">
        <f>IF(AZ170&lt;&gt;""," -O","")</f>
        <v/>
      </c>
      <c r="BA169" s="4" t="n"/>
      <c r="BB169" s="4">
        <f>IF(BB170&lt;&gt;""," -O","")</f>
        <v/>
      </c>
      <c r="BC169" s="4" t="n"/>
      <c r="BD169" s="4">
        <f>IF(BD170&lt;&gt;""," -O","")</f>
        <v/>
      </c>
      <c r="BE169" s="4" t="n"/>
      <c r="BF169" s="4">
        <f>IF(BF170&lt;&gt;""," -O","")</f>
        <v/>
      </c>
      <c r="BG169" s="4" t="n"/>
      <c r="BH169" s="4">
        <f>IF(BH170&lt;&gt;""," -O","")</f>
        <v/>
      </c>
      <c r="BI169" s="4" t="n"/>
      <c r="BJ169" s="4">
        <f>IF(BJ170&lt;&gt;""," -O","")</f>
        <v/>
      </c>
      <c r="BK169" s="3" t="n"/>
      <c r="BL169" s="3" t="n"/>
      <c r="BM169" s="3" t="n"/>
      <c r="BN169" s="3" t="n"/>
      <c r="BO169" s="3" t="n"/>
      <c r="BP169" s="3" t="n"/>
      <c r="BQ169" s="2" t="n"/>
      <c r="BR169" s="2" t="n"/>
      <c r="BS169" s="2" t="n"/>
      <c r="BT169" s="2" t="n"/>
      <c r="BU169" s="2" t="n"/>
      <c r="BV169" s="2" t="n"/>
      <c r="BW169" s="2" t="n"/>
      <c r="BX169" s="2" t="n"/>
      <c r="BY169" s="2" t="n"/>
      <c r="BZ169" s="2" t="n"/>
      <c r="CA169" s="2" t="n"/>
      <c r="CB169" s="2" t="n"/>
      <c r="CC169" s="2" t="n"/>
    </row>
    <row r="170">
      <c r="A170" s="2" t="n"/>
      <c r="B170" s="2" t="n"/>
      <c r="C170" s="2" t="n"/>
      <c r="D170" s="2" t="n"/>
      <c r="E170" s="2" t="n"/>
      <c r="F170" s="2" t="n"/>
      <c r="G170" s="2" t="n"/>
      <c r="H170" s="2" t="n"/>
      <c r="I170" s="2" t="n"/>
      <c r="J170" s="2" t="n"/>
      <c r="K170" s="3" t="n"/>
      <c r="L170" s="3" t="n"/>
      <c r="M170" s="4" t="n">
        <v>1.81</v>
      </c>
      <c r="N170" s="4">
        <f>IFERROR(VLOOKUP(M170,'CRUCE OPORTUNIDADES'!$C$10:$D$31,2,FALSE),"")</f>
        <v/>
      </c>
      <c r="O170" s="4" t="n">
        <v>2.81000000000002</v>
      </c>
      <c r="P170" s="4">
        <f>IFERROR(VLOOKUP(O170,'CRUCE OPORTUNIDADES'!$C$10:$D$31,2,FALSE),"")</f>
        <v/>
      </c>
      <c r="Q170" s="4" t="n">
        <v>3.81000000000004</v>
      </c>
      <c r="R170" s="4">
        <f>IFERROR(VLOOKUP(Q170,'CRUCE OPORTUNIDADES'!$C$10:$D$31,2,FALSE),"")</f>
        <v/>
      </c>
      <c r="S170" s="4" t="n">
        <v>4.81000000000006</v>
      </c>
      <c r="T170" s="4">
        <f>IFERROR(VLOOKUP(S170,'CRUCE OPORTUNIDADES'!$C$10:$D$31,2,FALSE),"")</f>
        <v/>
      </c>
      <c r="U170" s="4" t="n">
        <v>5.81000000000008</v>
      </c>
      <c r="V170" s="4">
        <f>IFERROR(VLOOKUP(U170,'CRUCE OPORTUNIDADES'!$C$10:$D$31,2,FALSE),"")</f>
        <v/>
      </c>
      <c r="W170" s="4" t="n">
        <v>6.8100000000001</v>
      </c>
      <c r="X170" s="4">
        <f>IFERROR(VLOOKUP(W170,'CRUCE OPORTUNIDADES'!$C$10:$D$31,2,FALSE),"")</f>
        <v/>
      </c>
      <c r="Y170" s="4" t="n">
        <v>7.81000000000012</v>
      </c>
      <c r="Z170" s="4">
        <f>IFERROR(VLOOKUP(Y170,'CRUCE OPORTUNIDADES'!$C$10:$D$31,2,FALSE),"")</f>
        <v/>
      </c>
      <c r="AA170" s="4" t="n">
        <v>8.810000000000141</v>
      </c>
      <c r="AB170" s="4">
        <f>IFERROR(VLOOKUP(AA170,'CRUCE OPORTUNIDADES'!$C$10:$D$31,2,FALSE),"")</f>
        <v/>
      </c>
      <c r="AC170" s="4" t="n">
        <v>9.81000000000016</v>
      </c>
      <c r="AD170" s="4">
        <f>IFERROR(VLOOKUP(AC170,'CRUCE OPORTUNIDADES'!$C$10:$D$31,2,FALSE),"")</f>
        <v/>
      </c>
      <c r="AE170" s="4" t="n">
        <v>10.8100000000002</v>
      </c>
      <c r="AF170" s="4">
        <f>IFERROR(VLOOKUP(AE170,'CRUCE OPORTUNIDADES'!$C$10:$D$31,2,FALSE),"")</f>
        <v/>
      </c>
      <c r="AG170" s="4" t="n">
        <v>11.8100000000002</v>
      </c>
      <c r="AH170" s="4">
        <f>IFERROR(VLOOKUP(AG170,'CRUCE OPORTUNIDADES'!$C$10:$D$31,2,FALSE),"")</f>
        <v/>
      </c>
      <c r="AI170" s="4" t="n">
        <v>12.8100000000002</v>
      </c>
      <c r="AJ170" s="4">
        <f>IFERROR(VLOOKUP(AI170,'CRUCE OPORTUNIDADES'!$C$10:$D$31,2,FALSE),"")</f>
        <v/>
      </c>
      <c r="AK170" s="4" t="n">
        <v>13.8100000000002</v>
      </c>
      <c r="AL170" s="4">
        <f>IFERROR(VLOOKUP(AK170,'CRUCE OPORTUNIDADES'!$C$10:$D$31,2,FALSE),"")</f>
        <v/>
      </c>
      <c r="AM170" s="4" t="n">
        <v>14.8100000000003</v>
      </c>
      <c r="AN170" s="4">
        <f>IFERROR(VLOOKUP(AM170,'CRUCE OPORTUNIDADES'!$C$10:$D$31,2,FALSE),"")</f>
        <v/>
      </c>
      <c r="AO170" s="4" t="n">
        <v>15.8100000000003</v>
      </c>
      <c r="AP170" s="4">
        <f>IFERROR(VLOOKUP(AO170,'CRUCE OPORTUNIDADES'!$C$10:$D$31,2,FALSE),"")</f>
        <v/>
      </c>
      <c r="AQ170" s="4" t="n">
        <v>16.8100000000003</v>
      </c>
      <c r="AR170" s="4">
        <f>IFERROR(VLOOKUP(AQ170,'CRUCE OPORTUNIDADES'!$C$10:$D$31,2,FALSE),"")</f>
        <v/>
      </c>
      <c r="AS170" s="4" t="n">
        <v>17.8100000000003</v>
      </c>
      <c r="AT170" s="4">
        <f>IFERROR(VLOOKUP(AS170,'CRUCE OPORTUNIDADES'!$C$10:$D$31,2,FALSE),"")</f>
        <v/>
      </c>
      <c r="AU170" s="4" t="n">
        <v>18.8100000000003</v>
      </c>
      <c r="AV170" s="4">
        <f>IFERROR(VLOOKUP(AU170,'CRUCE OPORTUNIDADES'!$C$10:$D$31,2,FALSE),"")</f>
        <v/>
      </c>
      <c r="AW170" s="4" t="n">
        <v>19.8100000000004</v>
      </c>
      <c r="AX170" s="4">
        <f>IFERROR(VLOOKUP(AW170,'CRUCE OPORTUNIDADES'!$C$10:$D$31,2,FALSE),"")</f>
        <v/>
      </c>
      <c r="AY170" s="4" t="n">
        <v>20.8100000000004</v>
      </c>
      <c r="AZ170" s="4">
        <f>IFERROR(VLOOKUP(AY170,'CRUCE OPORTUNIDADES'!$C$10:$D$31,2,FALSE),"")</f>
        <v/>
      </c>
      <c r="BA170" s="4" t="n">
        <v>21.8100000000004</v>
      </c>
      <c r="BB170" s="4">
        <f>IFERROR(VLOOKUP(BA170,'CRUCE OPORTUNIDADES'!$C$10:$D$31,2,FALSE),"")</f>
        <v/>
      </c>
      <c r="BC170" s="4" t="n">
        <v>22.8100000000004</v>
      </c>
      <c r="BD170" s="4">
        <f>IFERROR(VLOOKUP(BC170,'CRUCE OPORTUNIDADES'!$C$10:$D$31,2,FALSE),"")</f>
        <v/>
      </c>
      <c r="BE170" s="4" t="n">
        <v>23.8100000000004</v>
      </c>
      <c r="BF170" s="4">
        <f>IFERROR(VLOOKUP(BE170,'CRUCE OPORTUNIDADES'!$C$10:$D$31,2,FALSE),"")</f>
        <v/>
      </c>
      <c r="BG170" s="4" t="n">
        <v>24.8100000000005</v>
      </c>
      <c r="BH170" s="4">
        <f>IFERROR(VLOOKUP(BG170,'CRUCE OPORTUNIDADES'!$C$10:$D$31,2,FALSE),"")</f>
        <v/>
      </c>
      <c r="BI170" s="4" t="n">
        <v>25.8100000000005</v>
      </c>
      <c r="BJ170" s="4">
        <f>IFERROR(VLOOKUP(BI170,'CRUCE OPORTUNIDADES'!$C$10:$D$31,2,FALSE),"")</f>
        <v/>
      </c>
      <c r="BK170" s="3" t="n"/>
      <c r="BL170" s="3" t="n"/>
      <c r="BM170" s="3" t="n"/>
      <c r="BN170" s="3" t="n"/>
      <c r="BO170" s="3" t="n"/>
      <c r="BP170" s="3" t="n"/>
      <c r="BQ170" s="2" t="n"/>
      <c r="BR170" s="2" t="n"/>
      <c r="BS170" s="2" t="n"/>
      <c r="BT170" s="2" t="n"/>
      <c r="BU170" s="2" t="n"/>
      <c r="BV170" s="2" t="n"/>
      <c r="BW170" s="2" t="n"/>
      <c r="BX170" s="2" t="n"/>
      <c r="BY170" s="2" t="n"/>
      <c r="BZ170" s="2" t="n"/>
      <c r="CA170" s="2" t="n"/>
      <c r="CB170" s="2" t="n"/>
      <c r="CC170" s="2" t="n"/>
    </row>
    <row r="171">
      <c r="A171" s="2" t="n"/>
      <c r="B171" s="2" t="n"/>
      <c r="C171" s="2" t="n"/>
      <c r="D171" s="2" t="n"/>
      <c r="E171" s="2" t="n"/>
      <c r="F171" s="2" t="n"/>
      <c r="G171" s="2" t="n"/>
      <c r="H171" s="2" t="n"/>
      <c r="I171" s="2" t="n"/>
      <c r="J171" s="2" t="n"/>
      <c r="K171" s="3" t="n"/>
      <c r="L171" s="3" t="n"/>
      <c r="M171" s="4" t="n"/>
      <c r="N171" s="4">
        <f>IF(N172&lt;&gt;""," -O","")</f>
        <v/>
      </c>
      <c r="O171" s="4" t="n"/>
      <c r="P171" s="4">
        <f>IF(P172&lt;&gt;""," -O","")</f>
        <v/>
      </c>
      <c r="Q171" s="4" t="n"/>
      <c r="R171" s="4">
        <f>IF(R172&lt;&gt;""," -O","")</f>
        <v/>
      </c>
      <c r="S171" s="4" t="n"/>
      <c r="T171" s="4">
        <f>IF(T172&lt;&gt;""," -O","")</f>
        <v/>
      </c>
      <c r="U171" s="4" t="n"/>
      <c r="V171" s="4">
        <f>IF(V172&lt;&gt;""," -O","")</f>
        <v/>
      </c>
      <c r="W171" s="4" t="n"/>
      <c r="X171" s="4">
        <f>IF(X172&lt;&gt;""," -O","")</f>
        <v/>
      </c>
      <c r="Y171" s="4" t="n"/>
      <c r="Z171" s="4">
        <f>IF(Z172&lt;&gt;""," -O","")</f>
        <v/>
      </c>
      <c r="AA171" s="4" t="n"/>
      <c r="AB171" s="4">
        <f>IF(AB172&lt;&gt;""," -O","")</f>
        <v/>
      </c>
      <c r="AC171" s="4" t="n"/>
      <c r="AD171" s="4">
        <f>IF(AD172&lt;&gt;""," -O","")</f>
        <v/>
      </c>
      <c r="AE171" s="4" t="n"/>
      <c r="AF171" s="4">
        <f>IF(AF172&lt;&gt;""," -O","")</f>
        <v/>
      </c>
      <c r="AG171" s="4" t="n"/>
      <c r="AH171" s="4">
        <f>IF(AH172&lt;&gt;""," -O","")</f>
        <v/>
      </c>
      <c r="AI171" s="4" t="n"/>
      <c r="AJ171" s="4">
        <f>IF(AJ172&lt;&gt;""," -O","")</f>
        <v/>
      </c>
      <c r="AK171" s="4" t="n"/>
      <c r="AL171" s="4">
        <f>IF(AL172&lt;&gt;""," -O","")</f>
        <v/>
      </c>
      <c r="AM171" s="4" t="n"/>
      <c r="AN171" s="4">
        <f>IF(AN172&lt;&gt;""," -O","")</f>
        <v/>
      </c>
      <c r="AO171" s="4" t="n"/>
      <c r="AP171" s="4">
        <f>IF(AP172&lt;&gt;""," -O","")</f>
        <v/>
      </c>
      <c r="AQ171" s="4" t="n"/>
      <c r="AR171" s="4">
        <f>IF(AR172&lt;&gt;""," -O","")</f>
        <v/>
      </c>
      <c r="AS171" s="4" t="n"/>
      <c r="AT171" s="4">
        <f>IF(AT172&lt;&gt;""," -O","")</f>
        <v/>
      </c>
      <c r="AU171" s="4" t="n"/>
      <c r="AV171" s="4">
        <f>IF(AV172&lt;&gt;""," -O","")</f>
        <v/>
      </c>
      <c r="AW171" s="4" t="n"/>
      <c r="AX171" s="4">
        <f>IF(AX172&lt;&gt;""," -O","")</f>
        <v/>
      </c>
      <c r="AY171" s="4" t="n"/>
      <c r="AZ171" s="4">
        <f>IF(AZ172&lt;&gt;""," -O","")</f>
        <v/>
      </c>
      <c r="BA171" s="4" t="n"/>
      <c r="BB171" s="4">
        <f>IF(BB172&lt;&gt;""," -O","")</f>
        <v/>
      </c>
      <c r="BC171" s="4" t="n"/>
      <c r="BD171" s="4">
        <f>IF(BD172&lt;&gt;""," -O","")</f>
        <v/>
      </c>
      <c r="BE171" s="4" t="n"/>
      <c r="BF171" s="4">
        <f>IF(BF172&lt;&gt;""," -O","")</f>
        <v/>
      </c>
      <c r="BG171" s="4" t="n"/>
      <c r="BH171" s="4">
        <f>IF(BH172&lt;&gt;""," -O","")</f>
        <v/>
      </c>
      <c r="BI171" s="4" t="n"/>
      <c r="BJ171" s="4">
        <f>IF(BJ172&lt;&gt;""," -O","")</f>
        <v/>
      </c>
      <c r="BK171" s="3" t="n"/>
      <c r="BL171" s="3" t="n"/>
      <c r="BM171" s="3" t="n"/>
      <c r="BN171" s="3" t="n"/>
      <c r="BO171" s="3" t="n"/>
      <c r="BP171" s="3" t="n"/>
      <c r="BQ171" s="2" t="n"/>
      <c r="BR171" s="2" t="n"/>
      <c r="BS171" s="2" t="n"/>
      <c r="BT171" s="2" t="n"/>
      <c r="BU171" s="2" t="n"/>
      <c r="BV171" s="2" t="n"/>
      <c r="BW171" s="2" t="n"/>
      <c r="BX171" s="2" t="n"/>
      <c r="BY171" s="2" t="n"/>
      <c r="BZ171" s="2" t="n"/>
      <c r="CA171" s="2" t="n"/>
      <c r="CB171" s="2" t="n"/>
      <c r="CC171" s="2" t="n"/>
    </row>
    <row r="172">
      <c r="A172" s="2" t="n"/>
      <c r="B172" s="2" t="n"/>
      <c r="C172" s="2" t="n"/>
      <c r="D172" s="2" t="n"/>
      <c r="E172" s="2" t="n"/>
      <c r="F172" s="2" t="n"/>
      <c r="G172" s="2" t="n"/>
      <c r="H172" s="2" t="n"/>
      <c r="I172" s="2" t="n"/>
      <c r="J172" s="2" t="n"/>
      <c r="K172" s="3" t="n"/>
      <c r="L172" s="3" t="n"/>
      <c r="M172" s="4" t="n">
        <v>1.82</v>
      </c>
      <c r="N172" s="4">
        <f>IFERROR(VLOOKUP(M172,'CRUCE OPORTUNIDADES'!$C$10:$D$31,2,FALSE),"")</f>
        <v/>
      </c>
      <c r="O172" s="4" t="n">
        <v>2.82000000000002</v>
      </c>
      <c r="P172" s="4">
        <f>IFERROR(VLOOKUP(O172,'CRUCE OPORTUNIDADES'!$C$10:$D$31,2,FALSE),"")</f>
        <v/>
      </c>
      <c r="Q172" s="4" t="n">
        <v>3.82000000000004</v>
      </c>
      <c r="R172" s="4">
        <f>IFERROR(VLOOKUP(Q172,'CRUCE OPORTUNIDADES'!$C$10:$D$31,2,FALSE),"")</f>
        <v/>
      </c>
      <c r="S172" s="4" t="n">
        <v>4.82000000000006</v>
      </c>
      <c r="T172" s="4">
        <f>IFERROR(VLOOKUP(S172,'CRUCE OPORTUNIDADES'!$C$10:$D$31,2,FALSE),"")</f>
        <v/>
      </c>
      <c r="U172" s="4" t="n">
        <v>5.82000000000008</v>
      </c>
      <c r="V172" s="4">
        <f>IFERROR(VLOOKUP(U172,'CRUCE OPORTUNIDADES'!$C$10:$D$31,2,FALSE),"")</f>
        <v/>
      </c>
      <c r="W172" s="4" t="n">
        <v>6.8200000000001</v>
      </c>
      <c r="X172" s="4">
        <f>IFERROR(VLOOKUP(W172,'CRUCE OPORTUNIDADES'!$C$10:$D$31,2,FALSE),"")</f>
        <v/>
      </c>
      <c r="Y172" s="4" t="n">
        <v>7.82000000000012</v>
      </c>
      <c r="Z172" s="4">
        <f>IFERROR(VLOOKUP(Y172,'CRUCE OPORTUNIDADES'!$C$10:$D$31,2,FALSE),"")</f>
        <v/>
      </c>
      <c r="AA172" s="4" t="n">
        <v>8.820000000000141</v>
      </c>
      <c r="AB172" s="4">
        <f>IFERROR(VLOOKUP(AA172,'CRUCE OPORTUNIDADES'!$C$10:$D$31,2,FALSE),"")</f>
        <v/>
      </c>
      <c r="AC172" s="4" t="n">
        <v>9.82000000000016</v>
      </c>
      <c r="AD172" s="4">
        <f>IFERROR(VLOOKUP(AC172,'CRUCE OPORTUNIDADES'!$C$10:$D$31,2,FALSE),"")</f>
        <v/>
      </c>
      <c r="AE172" s="4" t="n">
        <v>10.8200000000002</v>
      </c>
      <c r="AF172" s="4">
        <f>IFERROR(VLOOKUP(AE172,'CRUCE OPORTUNIDADES'!$C$10:$D$31,2,FALSE),"")</f>
        <v/>
      </c>
      <c r="AG172" s="4" t="n">
        <v>11.8200000000002</v>
      </c>
      <c r="AH172" s="4">
        <f>IFERROR(VLOOKUP(AG172,'CRUCE OPORTUNIDADES'!$C$10:$D$31,2,FALSE),"")</f>
        <v/>
      </c>
      <c r="AI172" s="4" t="n">
        <v>12.8200000000002</v>
      </c>
      <c r="AJ172" s="4">
        <f>IFERROR(VLOOKUP(AI172,'CRUCE OPORTUNIDADES'!$C$10:$D$31,2,FALSE),"")</f>
        <v/>
      </c>
      <c r="AK172" s="4" t="n">
        <v>13.8200000000002</v>
      </c>
      <c r="AL172" s="4">
        <f>IFERROR(VLOOKUP(AK172,'CRUCE OPORTUNIDADES'!$C$10:$D$31,2,FALSE),"")</f>
        <v/>
      </c>
      <c r="AM172" s="4" t="n">
        <v>14.8200000000003</v>
      </c>
      <c r="AN172" s="4">
        <f>IFERROR(VLOOKUP(AM172,'CRUCE OPORTUNIDADES'!$C$10:$D$31,2,FALSE),"")</f>
        <v/>
      </c>
      <c r="AO172" s="4" t="n">
        <v>15.8200000000003</v>
      </c>
      <c r="AP172" s="4">
        <f>IFERROR(VLOOKUP(AO172,'CRUCE OPORTUNIDADES'!$C$10:$D$31,2,FALSE),"")</f>
        <v/>
      </c>
      <c r="AQ172" s="4" t="n">
        <v>16.8200000000003</v>
      </c>
      <c r="AR172" s="4">
        <f>IFERROR(VLOOKUP(AQ172,'CRUCE OPORTUNIDADES'!$C$10:$D$31,2,FALSE),"")</f>
        <v/>
      </c>
      <c r="AS172" s="4" t="n">
        <v>17.8200000000003</v>
      </c>
      <c r="AT172" s="4">
        <f>IFERROR(VLOOKUP(AS172,'CRUCE OPORTUNIDADES'!$C$10:$D$31,2,FALSE),"")</f>
        <v/>
      </c>
      <c r="AU172" s="4" t="n">
        <v>18.8200000000003</v>
      </c>
      <c r="AV172" s="4">
        <f>IFERROR(VLOOKUP(AU172,'CRUCE OPORTUNIDADES'!$C$10:$D$31,2,FALSE),"")</f>
        <v/>
      </c>
      <c r="AW172" s="4" t="n">
        <v>19.8200000000004</v>
      </c>
      <c r="AX172" s="4">
        <f>IFERROR(VLOOKUP(AW172,'CRUCE OPORTUNIDADES'!$C$10:$D$31,2,FALSE),"")</f>
        <v/>
      </c>
      <c r="AY172" s="4" t="n">
        <v>20.8200000000004</v>
      </c>
      <c r="AZ172" s="4">
        <f>IFERROR(VLOOKUP(AY172,'CRUCE OPORTUNIDADES'!$C$10:$D$31,2,FALSE),"")</f>
        <v/>
      </c>
      <c r="BA172" s="4" t="n">
        <v>21.8200000000004</v>
      </c>
      <c r="BB172" s="4">
        <f>IFERROR(VLOOKUP(BA172,'CRUCE OPORTUNIDADES'!$C$10:$D$31,2,FALSE),"")</f>
        <v/>
      </c>
      <c r="BC172" s="4" t="n">
        <v>22.8200000000004</v>
      </c>
      <c r="BD172" s="4">
        <f>IFERROR(VLOOKUP(BC172,'CRUCE OPORTUNIDADES'!$C$10:$D$31,2,FALSE),"")</f>
        <v/>
      </c>
      <c r="BE172" s="4" t="n">
        <v>23.8200000000004</v>
      </c>
      <c r="BF172" s="4">
        <f>IFERROR(VLOOKUP(BE172,'CRUCE OPORTUNIDADES'!$C$10:$D$31,2,FALSE),"")</f>
        <v/>
      </c>
      <c r="BG172" s="4" t="n">
        <v>24.8200000000005</v>
      </c>
      <c r="BH172" s="4">
        <f>IFERROR(VLOOKUP(BG172,'CRUCE OPORTUNIDADES'!$C$10:$D$31,2,FALSE),"")</f>
        <v/>
      </c>
      <c r="BI172" s="4" t="n">
        <v>25.8200000000005</v>
      </c>
      <c r="BJ172" s="4">
        <f>IFERROR(VLOOKUP(BI172,'CRUCE OPORTUNIDADES'!$C$10:$D$31,2,FALSE),"")</f>
        <v/>
      </c>
      <c r="BK172" s="3" t="n"/>
      <c r="BL172" s="3" t="n"/>
      <c r="BM172" s="3" t="n"/>
      <c r="BN172" s="3" t="n"/>
      <c r="BO172" s="3" t="n"/>
      <c r="BP172" s="3" t="n"/>
      <c r="BQ172" s="2" t="n"/>
      <c r="BR172" s="2" t="n"/>
      <c r="BS172" s="2" t="n"/>
      <c r="BT172" s="2" t="n"/>
      <c r="BU172" s="2" t="n"/>
      <c r="BV172" s="2" t="n"/>
      <c r="BW172" s="2" t="n"/>
      <c r="BX172" s="2" t="n"/>
      <c r="BY172" s="2" t="n"/>
      <c r="BZ172" s="2" t="n"/>
      <c r="CA172" s="2" t="n"/>
      <c r="CB172" s="2" t="n"/>
      <c r="CC172" s="2" t="n"/>
    </row>
    <row r="173">
      <c r="A173" s="2" t="n"/>
      <c r="B173" s="2" t="n"/>
      <c r="C173" s="2" t="n"/>
      <c r="D173" s="2" t="n"/>
      <c r="E173" s="2" t="n"/>
      <c r="F173" s="2" t="n"/>
      <c r="G173" s="2" t="n"/>
      <c r="H173" s="2" t="n"/>
      <c r="I173" s="2" t="n"/>
      <c r="J173" s="2" t="n"/>
      <c r="K173" s="3" t="n"/>
      <c r="L173" s="3" t="n"/>
      <c r="M173" s="4" t="n"/>
      <c r="N173" s="4">
        <f>IF(N174&lt;&gt;""," -O","")</f>
        <v/>
      </c>
      <c r="O173" s="4" t="n"/>
      <c r="P173" s="4">
        <f>IF(P174&lt;&gt;""," -O","")</f>
        <v/>
      </c>
      <c r="Q173" s="4" t="n"/>
      <c r="R173" s="4">
        <f>IF(R174&lt;&gt;""," -O","")</f>
        <v/>
      </c>
      <c r="S173" s="4" t="n"/>
      <c r="T173" s="4">
        <f>IF(T174&lt;&gt;""," -O","")</f>
        <v/>
      </c>
      <c r="U173" s="4" t="n"/>
      <c r="V173" s="4">
        <f>IF(V174&lt;&gt;""," -O","")</f>
        <v/>
      </c>
      <c r="W173" s="4" t="n"/>
      <c r="X173" s="4">
        <f>IF(X174&lt;&gt;""," -O","")</f>
        <v/>
      </c>
      <c r="Y173" s="4" t="n"/>
      <c r="Z173" s="4">
        <f>IF(Z174&lt;&gt;""," -O","")</f>
        <v/>
      </c>
      <c r="AA173" s="4" t="n"/>
      <c r="AB173" s="4">
        <f>IF(AB174&lt;&gt;""," -O","")</f>
        <v/>
      </c>
      <c r="AC173" s="4" t="n"/>
      <c r="AD173" s="4">
        <f>IF(AD174&lt;&gt;""," -O","")</f>
        <v/>
      </c>
      <c r="AE173" s="4" t="n"/>
      <c r="AF173" s="4">
        <f>IF(AF174&lt;&gt;""," -O","")</f>
        <v/>
      </c>
      <c r="AG173" s="4" t="n"/>
      <c r="AH173" s="4">
        <f>IF(AH174&lt;&gt;""," -O","")</f>
        <v/>
      </c>
      <c r="AI173" s="4" t="n"/>
      <c r="AJ173" s="4">
        <f>IF(AJ174&lt;&gt;""," -O","")</f>
        <v/>
      </c>
      <c r="AK173" s="4" t="n"/>
      <c r="AL173" s="4">
        <f>IF(AL174&lt;&gt;""," -O","")</f>
        <v/>
      </c>
      <c r="AM173" s="4" t="n"/>
      <c r="AN173" s="4">
        <f>IF(AN174&lt;&gt;""," -O","")</f>
        <v/>
      </c>
      <c r="AO173" s="4" t="n"/>
      <c r="AP173" s="4">
        <f>IF(AP174&lt;&gt;""," -O","")</f>
        <v/>
      </c>
      <c r="AQ173" s="4" t="n"/>
      <c r="AR173" s="4">
        <f>IF(AR174&lt;&gt;""," -O","")</f>
        <v/>
      </c>
      <c r="AS173" s="4" t="n"/>
      <c r="AT173" s="4">
        <f>IF(AT174&lt;&gt;""," -O","")</f>
        <v/>
      </c>
      <c r="AU173" s="4" t="n"/>
      <c r="AV173" s="4">
        <f>IF(AV174&lt;&gt;""," -O","")</f>
        <v/>
      </c>
      <c r="AW173" s="4" t="n"/>
      <c r="AX173" s="4">
        <f>IF(AX174&lt;&gt;""," -O","")</f>
        <v/>
      </c>
      <c r="AY173" s="4" t="n"/>
      <c r="AZ173" s="4">
        <f>IF(AZ174&lt;&gt;""," -O","")</f>
        <v/>
      </c>
      <c r="BA173" s="4" t="n"/>
      <c r="BB173" s="4">
        <f>IF(BB174&lt;&gt;""," -O","")</f>
        <v/>
      </c>
      <c r="BC173" s="4" t="n"/>
      <c r="BD173" s="4">
        <f>IF(BD174&lt;&gt;""," -O","")</f>
        <v/>
      </c>
      <c r="BE173" s="4" t="n"/>
      <c r="BF173" s="4">
        <f>IF(BF174&lt;&gt;""," -O","")</f>
        <v/>
      </c>
      <c r="BG173" s="4" t="n"/>
      <c r="BH173" s="4">
        <f>IF(BH174&lt;&gt;""," -O","")</f>
        <v/>
      </c>
      <c r="BI173" s="4" t="n"/>
      <c r="BJ173" s="4">
        <f>IF(BJ174&lt;&gt;""," -O","")</f>
        <v/>
      </c>
      <c r="BK173" s="3" t="n"/>
      <c r="BL173" s="3" t="n"/>
      <c r="BM173" s="3" t="n"/>
      <c r="BN173" s="3" t="n"/>
      <c r="BO173" s="3" t="n"/>
      <c r="BP173" s="3" t="n"/>
      <c r="BQ173" s="2" t="n"/>
      <c r="BR173" s="2" t="n"/>
      <c r="BS173" s="2" t="n"/>
      <c r="BT173" s="2" t="n"/>
      <c r="BU173" s="2" t="n"/>
      <c r="BV173" s="2" t="n"/>
      <c r="BW173" s="2" t="n"/>
      <c r="BX173" s="2" t="n"/>
      <c r="BY173" s="2" t="n"/>
      <c r="BZ173" s="2" t="n"/>
      <c r="CA173" s="2" t="n"/>
      <c r="CB173" s="2" t="n"/>
      <c r="CC173" s="2" t="n"/>
    </row>
    <row r="174">
      <c r="A174" s="2" t="n"/>
      <c r="B174" s="2" t="n"/>
      <c r="C174" s="2" t="n"/>
      <c r="D174" s="2" t="n"/>
      <c r="E174" s="2" t="n"/>
      <c r="F174" s="2" t="n"/>
      <c r="G174" s="2" t="n"/>
      <c r="H174" s="2" t="n"/>
      <c r="I174" s="2" t="n"/>
      <c r="J174" s="2" t="n"/>
      <c r="K174" s="3" t="n"/>
      <c r="L174" s="3" t="n"/>
      <c r="M174" s="4" t="n">
        <v>1.83</v>
      </c>
      <c r="N174" s="4">
        <f>IFERROR(VLOOKUP(M174,'CRUCE OPORTUNIDADES'!$C$10:$D$31,2,FALSE),"")</f>
        <v/>
      </c>
      <c r="O174" s="4" t="n">
        <v>2.83000000000002</v>
      </c>
      <c r="P174" s="4">
        <f>IFERROR(VLOOKUP(O174,'CRUCE OPORTUNIDADES'!$C$10:$D$31,2,FALSE),"")</f>
        <v/>
      </c>
      <c r="Q174" s="4" t="n">
        <v>3.83000000000004</v>
      </c>
      <c r="R174" s="4">
        <f>IFERROR(VLOOKUP(Q174,'CRUCE OPORTUNIDADES'!$C$10:$D$31,2,FALSE),"")</f>
        <v/>
      </c>
      <c r="S174" s="4" t="n">
        <v>4.83000000000006</v>
      </c>
      <c r="T174" s="4">
        <f>IFERROR(VLOOKUP(S174,'CRUCE OPORTUNIDADES'!$C$10:$D$31,2,FALSE),"")</f>
        <v/>
      </c>
      <c r="U174" s="4" t="n">
        <v>5.83000000000008</v>
      </c>
      <c r="V174" s="4">
        <f>IFERROR(VLOOKUP(U174,'CRUCE OPORTUNIDADES'!$C$10:$D$31,2,FALSE),"")</f>
        <v/>
      </c>
      <c r="W174" s="4" t="n">
        <v>6.8300000000001</v>
      </c>
      <c r="X174" s="4">
        <f>IFERROR(VLOOKUP(W174,'CRUCE OPORTUNIDADES'!$C$10:$D$31,2,FALSE),"")</f>
        <v/>
      </c>
      <c r="Y174" s="4" t="n">
        <v>7.83000000000012</v>
      </c>
      <c r="Z174" s="4">
        <f>IFERROR(VLOOKUP(Y174,'CRUCE OPORTUNIDADES'!$C$10:$D$31,2,FALSE),"")</f>
        <v/>
      </c>
      <c r="AA174" s="4" t="n">
        <v>8.83000000000014</v>
      </c>
      <c r="AB174" s="4">
        <f>IFERROR(VLOOKUP(AA174,'CRUCE OPORTUNIDADES'!$C$10:$D$31,2,FALSE),"")</f>
        <v/>
      </c>
      <c r="AC174" s="4" t="n">
        <v>9.83000000000016</v>
      </c>
      <c r="AD174" s="4">
        <f>IFERROR(VLOOKUP(AC174,'CRUCE OPORTUNIDADES'!$C$10:$D$31,2,FALSE),"")</f>
        <v/>
      </c>
      <c r="AE174" s="4" t="n">
        <v>10.8300000000002</v>
      </c>
      <c r="AF174" s="4">
        <f>IFERROR(VLOOKUP(AE174,'CRUCE OPORTUNIDADES'!$C$10:$D$31,2,FALSE),"")</f>
        <v/>
      </c>
      <c r="AG174" s="4" t="n">
        <v>11.8300000000002</v>
      </c>
      <c r="AH174" s="4">
        <f>IFERROR(VLOOKUP(AG174,'CRUCE OPORTUNIDADES'!$C$10:$D$31,2,FALSE),"")</f>
        <v/>
      </c>
      <c r="AI174" s="4" t="n">
        <v>12.8300000000002</v>
      </c>
      <c r="AJ174" s="4">
        <f>IFERROR(VLOOKUP(AI174,'CRUCE OPORTUNIDADES'!$C$10:$D$31,2,FALSE),"")</f>
        <v/>
      </c>
      <c r="AK174" s="4" t="n">
        <v>13.8300000000002</v>
      </c>
      <c r="AL174" s="4">
        <f>IFERROR(VLOOKUP(AK174,'CRUCE OPORTUNIDADES'!$C$10:$D$31,2,FALSE),"")</f>
        <v/>
      </c>
      <c r="AM174" s="4" t="n">
        <v>14.8300000000003</v>
      </c>
      <c r="AN174" s="4">
        <f>IFERROR(VLOOKUP(AM174,'CRUCE OPORTUNIDADES'!$C$10:$D$31,2,FALSE),"")</f>
        <v/>
      </c>
      <c r="AO174" s="4" t="n">
        <v>15.8300000000003</v>
      </c>
      <c r="AP174" s="4">
        <f>IFERROR(VLOOKUP(AO174,'CRUCE OPORTUNIDADES'!$C$10:$D$31,2,FALSE),"")</f>
        <v/>
      </c>
      <c r="AQ174" s="4" t="n">
        <v>16.8300000000003</v>
      </c>
      <c r="AR174" s="4">
        <f>IFERROR(VLOOKUP(AQ174,'CRUCE OPORTUNIDADES'!$C$10:$D$31,2,FALSE),"")</f>
        <v/>
      </c>
      <c r="AS174" s="4" t="n">
        <v>17.8300000000003</v>
      </c>
      <c r="AT174" s="4">
        <f>IFERROR(VLOOKUP(AS174,'CRUCE OPORTUNIDADES'!$C$10:$D$31,2,FALSE),"")</f>
        <v/>
      </c>
      <c r="AU174" s="4" t="n">
        <v>18.8300000000003</v>
      </c>
      <c r="AV174" s="4">
        <f>IFERROR(VLOOKUP(AU174,'CRUCE OPORTUNIDADES'!$C$10:$D$31,2,FALSE),"")</f>
        <v/>
      </c>
      <c r="AW174" s="4" t="n">
        <v>19.8300000000004</v>
      </c>
      <c r="AX174" s="4">
        <f>IFERROR(VLOOKUP(AW174,'CRUCE OPORTUNIDADES'!$C$10:$D$31,2,FALSE),"")</f>
        <v/>
      </c>
      <c r="AY174" s="4" t="n">
        <v>20.8300000000004</v>
      </c>
      <c r="AZ174" s="4">
        <f>IFERROR(VLOOKUP(AY174,'CRUCE OPORTUNIDADES'!$C$10:$D$31,2,FALSE),"")</f>
        <v/>
      </c>
      <c r="BA174" s="4" t="n">
        <v>21.8300000000004</v>
      </c>
      <c r="BB174" s="4">
        <f>IFERROR(VLOOKUP(BA174,'CRUCE OPORTUNIDADES'!$C$10:$D$31,2,FALSE),"")</f>
        <v/>
      </c>
      <c r="BC174" s="4" t="n">
        <v>22.8300000000004</v>
      </c>
      <c r="BD174" s="4">
        <f>IFERROR(VLOOKUP(BC174,'CRUCE OPORTUNIDADES'!$C$10:$D$31,2,FALSE),"")</f>
        <v/>
      </c>
      <c r="BE174" s="4" t="n">
        <v>23.8300000000004</v>
      </c>
      <c r="BF174" s="4">
        <f>IFERROR(VLOOKUP(BE174,'CRUCE OPORTUNIDADES'!$C$10:$D$31,2,FALSE),"")</f>
        <v/>
      </c>
      <c r="BG174" s="4" t="n">
        <v>24.8300000000005</v>
      </c>
      <c r="BH174" s="4">
        <f>IFERROR(VLOOKUP(BG174,'CRUCE OPORTUNIDADES'!$C$10:$D$31,2,FALSE),"")</f>
        <v/>
      </c>
      <c r="BI174" s="4" t="n">
        <v>25.8300000000005</v>
      </c>
      <c r="BJ174" s="4">
        <f>IFERROR(VLOOKUP(BI174,'CRUCE OPORTUNIDADES'!$C$10:$D$31,2,FALSE),"")</f>
        <v/>
      </c>
      <c r="BK174" s="3" t="n"/>
      <c r="BL174" s="3" t="n"/>
      <c r="BM174" s="3" t="n"/>
      <c r="BN174" s="3" t="n"/>
      <c r="BO174" s="3" t="n"/>
      <c r="BP174" s="3" t="n"/>
      <c r="BQ174" s="2" t="n"/>
      <c r="BR174" s="2" t="n"/>
      <c r="BS174" s="2" t="n"/>
      <c r="BT174" s="2" t="n"/>
      <c r="BU174" s="2" t="n"/>
      <c r="BV174" s="2" t="n"/>
      <c r="BW174" s="2" t="n"/>
      <c r="BX174" s="2" t="n"/>
      <c r="BY174" s="2" t="n"/>
      <c r="BZ174" s="2" t="n"/>
      <c r="CA174" s="2" t="n"/>
      <c r="CB174" s="2" t="n"/>
      <c r="CC174" s="2" t="n"/>
    </row>
    <row r="175">
      <c r="A175" s="2" t="n"/>
      <c r="B175" s="2" t="n"/>
      <c r="C175" s="2" t="n"/>
      <c r="D175" s="2" t="n"/>
      <c r="E175" s="2" t="n"/>
      <c r="F175" s="2" t="n"/>
      <c r="G175" s="2" t="n"/>
      <c r="H175" s="2" t="n"/>
      <c r="I175" s="2" t="n"/>
      <c r="J175" s="2" t="n"/>
      <c r="K175" s="3" t="n"/>
      <c r="L175" s="3" t="n"/>
      <c r="M175" s="4" t="n"/>
      <c r="N175" s="4">
        <f>IF(N176&lt;&gt;""," -O","")</f>
        <v/>
      </c>
      <c r="O175" s="4" t="n"/>
      <c r="P175" s="4">
        <f>IF(P176&lt;&gt;""," -O","")</f>
        <v/>
      </c>
      <c r="Q175" s="4" t="n"/>
      <c r="R175" s="4">
        <f>IF(R176&lt;&gt;""," -O","")</f>
        <v/>
      </c>
      <c r="S175" s="4" t="n"/>
      <c r="T175" s="4">
        <f>IF(T176&lt;&gt;""," -O","")</f>
        <v/>
      </c>
      <c r="U175" s="4" t="n"/>
      <c r="V175" s="4">
        <f>IF(V176&lt;&gt;""," -O","")</f>
        <v/>
      </c>
      <c r="W175" s="4" t="n"/>
      <c r="X175" s="4">
        <f>IF(X176&lt;&gt;""," -O","")</f>
        <v/>
      </c>
      <c r="Y175" s="4" t="n"/>
      <c r="Z175" s="4">
        <f>IF(Z176&lt;&gt;""," -O","")</f>
        <v/>
      </c>
      <c r="AA175" s="4" t="n"/>
      <c r="AB175" s="4">
        <f>IF(AB176&lt;&gt;""," -O","")</f>
        <v/>
      </c>
      <c r="AC175" s="4" t="n"/>
      <c r="AD175" s="4">
        <f>IF(AD176&lt;&gt;""," -O","")</f>
        <v/>
      </c>
      <c r="AE175" s="4" t="n"/>
      <c r="AF175" s="4">
        <f>IF(AF176&lt;&gt;""," -O","")</f>
        <v/>
      </c>
      <c r="AG175" s="4" t="n"/>
      <c r="AH175" s="4">
        <f>IF(AH176&lt;&gt;""," -O","")</f>
        <v/>
      </c>
      <c r="AI175" s="4" t="n"/>
      <c r="AJ175" s="4">
        <f>IF(AJ176&lt;&gt;""," -O","")</f>
        <v/>
      </c>
      <c r="AK175" s="4" t="n"/>
      <c r="AL175" s="4">
        <f>IF(AL176&lt;&gt;""," -O","")</f>
        <v/>
      </c>
      <c r="AM175" s="4" t="n"/>
      <c r="AN175" s="4">
        <f>IF(AN176&lt;&gt;""," -O","")</f>
        <v/>
      </c>
      <c r="AO175" s="4" t="n"/>
      <c r="AP175" s="4">
        <f>IF(AP176&lt;&gt;""," -O","")</f>
        <v/>
      </c>
      <c r="AQ175" s="4" t="n"/>
      <c r="AR175" s="4">
        <f>IF(AR176&lt;&gt;""," -O","")</f>
        <v/>
      </c>
      <c r="AS175" s="4" t="n"/>
      <c r="AT175" s="4">
        <f>IF(AT176&lt;&gt;""," -O","")</f>
        <v/>
      </c>
      <c r="AU175" s="4" t="n"/>
      <c r="AV175" s="4">
        <f>IF(AV176&lt;&gt;""," -O","")</f>
        <v/>
      </c>
      <c r="AW175" s="4" t="n"/>
      <c r="AX175" s="4">
        <f>IF(AX176&lt;&gt;""," -O","")</f>
        <v/>
      </c>
      <c r="AY175" s="4" t="n"/>
      <c r="AZ175" s="4">
        <f>IF(AZ176&lt;&gt;""," -O","")</f>
        <v/>
      </c>
      <c r="BA175" s="4" t="n"/>
      <c r="BB175" s="4">
        <f>IF(BB176&lt;&gt;""," -O","")</f>
        <v/>
      </c>
      <c r="BC175" s="4" t="n"/>
      <c r="BD175" s="4">
        <f>IF(BD176&lt;&gt;""," -O","")</f>
        <v/>
      </c>
      <c r="BE175" s="4" t="n"/>
      <c r="BF175" s="4">
        <f>IF(BF176&lt;&gt;""," -O","")</f>
        <v/>
      </c>
      <c r="BG175" s="4" t="n"/>
      <c r="BH175" s="4">
        <f>IF(BH176&lt;&gt;""," -O","")</f>
        <v/>
      </c>
      <c r="BI175" s="4" t="n"/>
      <c r="BJ175" s="4">
        <f>IF(BJ176&lt;&gt;""," -O","")</f>
        <v/>
      </c>
      <c r="BK175" s="3" t="n"/>
      <c r="BL175" s="3" t="n"/>
      <c r="BM175" s="3" t="n"/>
      <c r="BN175" s="3" t="n"/>
      <c r="BO175" s="3" t="n"/>
      <c r="BP175" s="3" t="n"/>
      <c r="BQ175" s="2" t="n"/>
      <c r="BR175" s="2" t="n"/>
      <c r="BS175" s="2" t="n"/>
      <c r="BT175" s="2" t="n"/>
      <c r="BU175" s="2" t="n"/>
      <c r="BV175" s="2" t="n"/>
      <c r="BW175" s="2" t="n"/>
      <c r="BX175" s="2" t="n"/>
      <c r="BY175" s="2" t="n"/>
      <c r="BZ175" s="2" t="n"/>
      <c r="CA175" s="2" t="n"/>
      <c r="CB175" s="2" t="n"/>
      <c r="CC175" s="2" t="n"/>
    </row>
    <row r="176">
      <c r="A176" s="2" t="n"/>
      <c r="B176" s="2" t="n"/>
      <c r="C176" s="2" t="n"/>
      <c r="D176" s="2" t="n"/>
      <c r="E176" s="2" t="n"/>
      <c r="F176" s="2" t="n"/>
      <c r="G176" s="2" t="n"/>
      <c r="H176" s="2" t="n"/>
      <c r="I176" s="2" t="n"/>
      <c r="J176" s="2" t="n"/>
      <c r="K176" s="3" t="n"/>
      <c r="L176" s="3" t="n"/>
      <c r="M176" s="4" t="n">
        <v>1.84</v>
      </c>
      <c r="N176" s="4">
        <f>IFERROR(VLOOKUP(M176,'CRUCE OPORTUNIDADES'!$C$10:$D$31,2,FALSE),"")</f>
        <v/>
      </c>
      <c r="O176" s="4" t="n">
        <v>2.84000000000002</v>
      </c>
      <c r="P176" s="4">
        <f>IFERROR(VLOOKUP(O176,'CRUCE OPORTUNIDADES'!$C$10:$D$31,2,FALSE),"")</f>
        <v/>
      </c>
      <c r="Q176" s="4" t="n">
        <v>3.84000000000004</v>
      </c>
      <c r="R176" s="4">
        <f>IFERROR(VLOOKUP(Q176,'CRUCE OPORTUNIDADES'!$C$10:$D$31,2,FALSE),"")</f>
        <v/>
      </c>
      <c r="S176" s="4" t="n">
        <v>4.84000000000006</v>
      </c>
      <c r="T176" s="4">
        <f>IFERROR(VLOOKUP(S176,'CRUCE OPORTUNIDADES'!$C$10:$D$31,2,FALSE),"")</f>
        <v/>
      </c>
      <c r="U176" s="4" t="n">
        <v>5.84000000000008</v>
      </c>
      <c r="V176" s="4">
        <f>IFERROR(VLOOKUP(U176,'CRUCE OPORTUNIDADES'!$C$10:$D$31,2,FALSE),"")</f>
        <v/>
      </c>
      <c r="W176" s="4" t="n">
        <v>6.8400000000001</v>
      </c>
      <c r="X176" s="4">
        <f>IFERROR(VLOOKUP(W176,'CRUCE OPORTUNIDADES'!$C$10:$D$31,2,FALSE),"")</f>
        <v/>
      </c>
      <c r="Y176" s="4" t="n">
        <v>7.84000000000012</v>
      </c>
      <c r="Z176" s="4">
        <f>IFERROR(VLOOKUP(Y176,'CRUCE OPORTUNIDADES'!$C$10:$D$31,2,FALSE),"")</f>
        <v/>
      </c>
      <c r="AA176" s="4" t="n">
        <v>8.84000000000014</v>
      </c>
      <c r="AB176" s="4">
        <f>IFERROR(VLOOKUP(AA176,'CRUCE OPORTUNIDADES'!$C$10:$D$31,2,FALSE),"")</f>
        <v/>
      </c>
      <c r="AC176" s="4" t="n">
        <v>9.84000000000016</v>
      </c>
      <c r="AD176" s="4">
        <f>IFERROR(VLOOKUP(AC176,'CRUCE OPORTUNIDADES'!$C$10:$D$31,2,FALSE),"")</f>
        <v/>
      </c>
      <c r="AE176" s="4" t="n">
        <v>10.8400000000002</v>
      </c>
      <c r="AF176" s="4">
        <f>IFERROR(VLOOKUP(AE176,'CRUCE OPORTUNIDADES'!$C$10:$D$31,2,FALSE),"")</f>
        <v/>
      </c>
      <c r="AG176" s="4" t="n">
        <v>11.8400000000002</v>
      </c>
      <c r="AH176" s="4">
        <f>IFERROR(VLOOKUP(AG176,'CRUCE OPORTUNIDADES'!$C$10:$D$31,2,FALSE),"")</f>
        <v/>
      </c>
      <c r="AI176" s="4" t="n">
        <v>12.8400000000002</v>
      </c>
      <c r="AJ176" s="4">
        <f>IFERROR(VLOOKUP(AI176,'CRUCE OPORTUNIDADES'!$C$10:$D$31,2,FALSE),"")</f>
        <v/>
      </c>
      <c r="AK176" s="4" t="n">
        <v>13.8400000000002</v>
      </c>
      <c r="AL176" s="4">
        <f>IFERROR(VLOOKUP(AK176,'CRUCE OPORTUNIDADES'!$C$10:$D$31,2,FALSE),"")</f>
        <v/>
      </c>
      <c r="AM176" s="4" t="n">
        <v>14.8400000000003</v>
      </c>
      <c r="AN176" s="4">
        <f>IFERROR(VLOOKUP(AM176,'CRUCE OPORTUNIDADES'!$C$10:$D$31,2,FALSE),"")</f>
        <v/>
      </c>
      <c r="AO176" s="4" t="n">
        <v>15.8400000000003</v>
      </c>
      <c r="AP176" s="4">
        <f>IFERROR(VLOOKUP(AO176,'CRUCE OPORTUNIDADES'!$C$10:$D$31,2,FALSE),"")</f>
        <v/>
      </c>
      <c r="AQ176" s="4" t="n">
        <v>16.8400000000003</v>
      </c>
      <c r="AR176" s="4">
        <f>IFERROR(VLOOKUP(AQ176,'CRUCE OPORTUNIDADES'!$C$10:$D$31,2,FALSE),"")</f>
        <v/>
      </c>
      <c r="AS176" s="4" t="n">
        <v>17.8400000000003</v>
      </c>
      <c r="AT176" s="4">
        <f>IFERROR(VLOOKUP(AS176,'CRUCE OPORTUNIDADES'!$C$10:$D$31,2,FALSE),"")</f>
        <v/>
      </c>
      <c r="AU176" s="4" t="n">
        <v>18.8400000000003</v>
      </c>
      <c r="AV176" s="4">
        <f>IFERROR(VLOOKUP(AU176,'CRUCE OPORTUNIDADES'!$C$10:$D$31,2,FALSE),"")</f>
        <v/>
      </c>
      <c r="AW176" s="4" t="n">
        <v>19.8400000000004</v>
      </c>
      <c r="AX176" s="4">
        <f>IFERROR(VLOOKUP(AW176,'CRUCE OPORTUNIDADES'!$C$10:$D$31,2,FALSE),"")</f>
        <v/>
      </c>
      <c r="AY176" s="4" t="n">
        <v>20.8400000000004</v>
      </c>
      <c r="AZ176" s="4">
        <f>IFERROR(VLOOKUP(AY176,'CRUCE OPORTUNIDADES'!$C$10:$D$31,2,FALSE),"")</f>
        <v/>
      </c>
      <c r="BA176" s="4" t="n">
        <v>21.8400000000004</v>
      </c>
      <c r="BB176" s="4">
        <f>IFERROR(VLOOKUP(BA176,'CRUCE OPORTUNIDADES'!$C$10:$D$31,2,FALSE),"")</f>
        <v/>
      </c>
      <c r="BC176" s="4" t="n">
        <v>22.8400000000004</v>
      </c>
      <c r="BD176" s="4">
        <f>IFERROR(VLOOKUP(BC176,'CRUCE OPORTUNIDADES'!$C$10:$D$31,2,FALSE),"")</f>
        <v/>
      </c>
      <c r="BE176" s="4" t="n">
        <v>23.8400000000004</v>
      </c>
      <c r="BF176" s="4">
        <f>IFERROR(VLOOKUP(BE176,'CRUCE OPORTUNIDADES'!$C$10:$D$31,2,FALSE),"")</f>
        <v/>
      </c>
      <c r="BG176" s="4" t="n">
        <v>24.8400000000005</v>
      </c>
      <c r="BH176" s="4">
        <f>IFERROR(VLOOKUP(BG176,'CRUCE OPORTUNIDADES'!$C$10:$D$31,2,FALSE),"")</f>
        <v/>
      </c>
      <c r="BI176" s="4" t="n">
        <v>25.8400000000005</v>
      </c>
      <c r="BJ176" s="4">
        <f>IFERROR(VLOOKUP(BI176,'CRUCE OPORTUNIDADES'!$C$10:$D$31,2,FALSE),"")</f>
        <v/>
      </c>
      <c r="BK176" s="3" t="n"/>
      <c r="BL176" s="3" t="n"/>
      <c r="BM176" s="3" t="n"/>
      <c r="BN176" s="3" t="n"/>
      <c r="BO176" s="3" t="n"/>
      <c r="BP176" s="3" t="n"/>
      <c r="BQ176" s="2" t="n"/>
      <c r="BR176" s="2" t="n"/>
      <c r="BS176" s="2" t="n"/>
      <c r="BT176" s="2" t="n"/>
      <c r="BU176" s="2" t="n"/>
      <c r="BV176" s="2" t="n"/>
      <c r="BW176" s="2" t="n"/>
      <c r="BX176" s="2" t="n"/>
      <c r="BY176" s="2" t="n"/>
      <c r="BZ176" s="2" t="n"/>
      <c r="CA176" s="2" t="n"/>
      <c r="CB176" s="2" t="n"/>
      <c r="CC176" s="2" t="n"/>
    </row>
    <row r="177">
      <c r="A177" s="2" t="n"/>
      <c r="B177" s="2" t="n"/>
      <c r="C177" s="2" t="n"/>
      <c r="D177" s="2" t="n"/>
      <c r="E177" s="2" t="n"/>
      <c r="F177" s="2" t="n"/>
      <c r="G177" s="2" t="n"/>
      <c r="H177" s="2" t="n"/>
      <c r="I177" s="2" t="n"/>
      <c r="J177" s="2" t="n"/>
      <c r="K177" s="3" t="n"/>
      <c r="L177" s="3" t="n"/>
      <c r="M177" s="4" t="n"/>
      <c r="N177" s="4">
        <f>IF(N178&lt;&gt;""," -O","")</f>
        <v/>
      </c>
      <c r="O177" s="4" t="n"/>
      <c r="P177" s="4">
        <f>IF(P178&lt;&gt;""," -O","")</f>
        <v/>
      </c>
      <c r="Q177" s="4" t="n"/>
      <c r="R177" s="4">
        <f>IF(R178&lt;&gt;""," -O","")</f>
        <v/>
      </c>
      <c r="S177" s="4" t="n"/>
      <c r="T177" s="4">
        <f>IF(T178&lt;&gt;""," -O","")</f>
        <v/>
      </c>
      <c r="U177" s="4" t="n"/>
      <c r="V177" s="4">
        <f>IF(V178&lt;&gt;""," -O","")</f>
        <v/>
      </c>
      <c r="W177" s="4" t="n"/>
      <c r="X177" s="4">
        <f>IF(X178&lt;&gt;""," -O","")</f>
        <v/>
      </c>
      <c r="Y177" s="4" t="n"/>
      <c r="Z177" s="4">
        <f>IF(Z178&lt;&gt;""," -O","")</f>
        <v/>
      </c>
      <c r="AA177" s="4" t="n"/>
      <c r="AB177" s="4">
        <f>IF(AB178&lt;&gt;""," -O","")</f>
        <v/>
      </c>
      <c r="AC177" s="4" t="n"/>
      <c r="AD177" s="4">
        <f>IF(AD178&lt;&gt;""," -O","")</f>
        <v/>
      </c>
      <c r="AE177" s="4" t="n"/>
      <c r="AF177" s="4">
        <f>IF(AF178&lt;&gt;""," -O","")</f>
        <v/>
      </c>
      <c r="AG177" s="4" t="n"/>
      <c r="AH177" s="4">
        <f>IF(AH178&lt;&gt;""," -O","")</f>
        <v/>
      </c>
      <c r="AI177" s="4" t="n"/>
      <c r="AJ177" s="4">
        <f>IF(AJ178&lt;&gt;""," -O","")</f>
        <v/>
      </c>
      <c r="AK177" s="4" t="n"/>
      <c r="AL177" s="4">
        <f>IF(AL178&lt;&gt;""," -O","")</f>
        <v/>
      </c>
      <c r="AM177" s="4" t="n"/>
      <c r="AN177" s="4">
        <f>IF(AN178&lt;&gt;""," -O","")</f>
        <v/>
      </c>
      <c r="AO177" s="4" t="n"/>
      <c r="AP177" s="4">
        <f>IF(AP178&lt;&gt;""," -O","")</f>
        <v/>
      </c>
      <c r="AQ177" s="4" t="n"/>
      <c r="AR177" s="4">
        <f>IF(AR178&lt;&gt;""," -O","")</f>
        <v/>
      </c>
      <c r="AS177" s="4" t="n"/>
      <c r="AT177" s="4">
        <f>IF(AT178&lt;&gt;""," -O","")</f>
        <v/>
      </c>
      <c r="AU177" s="4" t="n"/>
      <c r="AV177" s="4">
        <f>IF(AV178&lt;&gt;""," -O","")</f>
        <v/>
      </c>
      <c r="AW177" s="4" t="n"/>
      <c r="AX177" s="4">
        <f>IF(AX178&lt;&gt;""," -O","")</f>
        <v/>
      </c>
      <c r="AY177" s="4" t="n"/>
      <c r="AZ177" s="4">
        <f>IF(AZ178&lt;&gt;""," -O","")</f>
        <v/>
      </c>
      <c r="BA177" s="4" t="n"/>
      <c r="BB177" s="4">
        <f>IF(BB178&lt;&gt;""," -O","")</f>
        <v/>
      </c>
      <c r="BC177" s="4" t="n"/>
      <c r="BD177" s="4">
        <f>IF(BD178&lt;&gt;""," -O","")</f>
        <v/>
      </c>
      <c r="BE177" s="4" t="n"/>
      <c r="BF177" s="4">
        <f>IF(BF178&lt;&gt;""," -O","")</f>
        <v/>
      </c>
      <c r="BG177" s="4" t="n"/>
      <c r="BH177" s="4">
        <f>IF(BH178&lt;&gt;""," -O","")</f>
        <v/>
      </c>
      <c r="BI177" s="4" t="n"/>
      <c r="BJ177" s="4">
        <f>IF(BJ178&lt;&gt;""," -O","")</f>
        <v/>
      </c>
      <c r="BK177" s="3" t="n"/>
      <c r="BL177" s="3" t="n"/>
      <c r="BM177" s="3" t="n"/>
      <c r="BN177" s="3" t="n"/>
      <c r="BO177" s="3" t="n"/>
      <c r="BP177" s="3" t="n"/>
      <c r="BQ177" s="2" t="n"/>
      <c r="BR177" s="2" t="n"/>
      <c r="BS177" s="2" t="n"/>
      <c r="BT177" s="2" t="n"/>
      <c r="BU177" s="2" t="n"/>
      <c r="BV177" s="2" t="n"/>
      <c r="BW177" s="2" t="n"/>
      <c r="BX177" s="2" t="n"/>
      <c r="BY177" s="2" t="n"/>
      <c r="BZ177" s="2" t="n"/>
      <c r="CA177" s="2" t="n"/>
      <c r="CB177" s="2" t="n"/>
      <c r="CC177" s="2" t="n"/>
    </row>
    <row r="178">
      <c r="A178" s="2" t="n"/>
      <c r="B178" s="2" t="n"/>
      <c r="C178" s="2" t="n"/>
      <c r="D178" s="2" t="n"/>
      <c r="E178" s="2" t="n"/>
      <c r="F178" s="2" t="n"/>
      <c r="G178" s="2" t="n"/>
      <c r="H178" s="2" t="n"/>
      <c r="I178" s="2" t="n"/>
      <c r="J178" s="2" t="n"/>
      <c r="K178" s="3" t="n"/>
      <c r="L178" s="3" t="n"/>
      <c r="M178" s="4" t="n">
        <v>1.85</v>
      </c>
      <c r="N178" s="4">
        <f>IFERROR(VLOOKUP(M178,'CRUCE OPORTUNIDADES'!$C$10:$D$31,2,FALSE),"")</f>
        <v/>
      </c>
      <c r="O178" s="4" t="n">
        <v>2.85000000000002</v>
      </c>
      <c r="P178" s="4">
        <f>IFERROR(VLOOKUP(O178,'CRUCE OPORTUNIDADES'!$C$10:$D$31,2,FALSE),"")</f>
        <v/>
      </c>
      <c r="Q178" s="4" t="n">
        <v>3.85000000000004</v>
      </c>
      <c r="R178" s="4">
        <f>IFERROR(VLOOKUP(Q178,'CRUCE OPORTUNIDADES'!$C$10:$D$31,2,FALSE),"")</f>
        <v/>
      </c>
      <c r="S178" s="4" t="n">
        <v>4.85000000000006</v>
      </c>
      <c r="T178" s="4">
        <f>IFERROR(VLOOKUP(S178,'CRUCE OPORTUNIDADES'!$C$10:$D$31,2,FALSE),"")</f>
        <v/>
      </c>
      <c r="U178" s="4" t="n">
        <v>5.85000000000008</v>
      </c>
      <c r="V178" s="4">
        <f>IFERROR(VLOOKUP(U178,'CRUCE OPORTUNIDADES'!$C$10:$D$31,2,FALSE),"")</f>
        <v/>
      </c>
      <c r="W178" s="4" t="n">
        <v>6.8500000000001</v>
      </c>
      <c r="X178" s="4">
        <f>IFERROR(VLOOKUP(W178,'CRUCE OPORTUNIDADES'!$C$10:$D$31,2,FALSE),"")</f>
        <v/>
      </c>
      <c r="Y178" s="4" t="n">
        <v>7.85000000000012</v>
      </c>
      <c r="Z178" s="4">
        <f>IFERROR(VLOOKUP(Y178,'CRUCE OPORTUNIDADES'!$C$10:$D$31,2,FALSE),"")</f>
        <v/>
      </c>
      <c r="AA178" s="4" t="n">
        <v>8.85000000000014</v>
      </c>
      <c r="AB178" s="4">
        <f>IFERROR(VLOOKUP(AA178,'CRUCE OPORTUNIDADES'!$C$10:$D$31,2,FALSE),"")</f>
        <v/>
      </c>
      <c r="AC178" s="4" t="n">
        <v>9.85000000000016</v>
      </c>
      <c r="AD178" s="4">
        <f>IFERROR(VLOOKUP(AC178,'CRUCE OPORTUNIDADES'!$C$10:$D$31,2,FALSE),"")</f>
        <v/>
      </c>
      <c r="AE178" s="4" t="n">
        <v>10.8500000000002</v>
      </c>
      <c r="AF178" s="4">
        <f>IFERROR(VLOOKUP(AE178,'CRUCE OPORTUNIDADES'!$C$10:$D$31,2,FALSE),"")</f>
        <v/>
      </c>
      <c r="AG178" s="4" t="n">
        <v>11.8500000000002</v>
      </c>
      <c r="AH178" s="4">
        <f>IFERROR(VLOOKUP(AG178,'CRUCE OPORTUNIDADES'!$C$10:$D$31,2,FALSE),"")</f>
        <v/>
      </c>
      <c r="AI178" s="4" t="n">
        <v>12.8500000000002</v>
      </c>
      <c r="AJ178" s="4">
        <f>IFERROR(VLOOKUP(AI178,'CRUCE OPORTUNIDADES'!$C$10:$D$31,2,FALSE),"")</f>
        <v/>
      </c>
      <c r="AK178" s="4" t="n">
        <v>13.8500000000002</v>
      </c>
      <c r="AL178" s="4">
        <f>IFERROR(VLOOKUP(AK178,'CRUCE OPORTUNIDADES'!$C$10:$D$31,2,FALSE),"")</f>
        <v/>
      </c>
      <c r="AM178" s="4" t="n">
        <v>14.8500000000003</v>
      </c>
      <c r="AN178" s="4">
        <f>IFERROR(VLOOKUP(AM178,'CRUCE OPORTUNIDADES'!$C$10:$D$31,2,FALSE),"")</f>
        <v/>
      </c>
      <c r="AO178" s="4" t="n">
        <v>15.8500000000003</v>
      </c>
      <c r="AP178" s="4">
        <f>IFERROR(VLOOKUP(AO178,'CRUCE OPORTUNIDADES'!$C$10:$D$31,2,FALSE),"")</f>
        <v/>
      </c>
      <c r="AQ178" s="4" t="n">
        <v>16.8500000000003</v>
      </c>
      <c r="AR178" s="4">
        <f>IFERROR(VLOOKUP(AQ178,'CRUCE OPORTUNIDADES'!$C$10:$D$31,2,FALSE),"")</f>
        <v/>
      </c>
      <c r="AS178" s="4" t="n">
        <v>17.8500000000003</v>
      </c>
      <c r="AT178" s="4">
        <f>IFERROR(VLOOKUP(AS178,'CRUCE OPORTUNIDADES'!$C$10:$D$31,2,FALSE),"")</f>
        <v/>
      </c>
      <c r="AU178" s="4" t="n">
        <v>18.8500000000003</v>
      </c>
      <c r="AV178" s="4">
        <f>IFERROR(VLOOKUP(AU178,'CRUCE OPORTUNIDADES'!$C$10:$D$31,2,FALSE),"")</f>
        <v/>
      </c>
      <c r="AW178" s="4" t="n">
        <v>19.8500000000004</v>
      </c>
      <c r="AX178" s="4">
        <f>IFERROR(VLOOKUP(AW178,'CRUCE OPORTUNIDADES'!$C$10:$D$31,2,FALSE),"")</f>
        <v/>
      </c>
      <c r="AY178" s="4" t="n">
        <v>20.8500000000004</v>
      </c>
      <c r="AZ178" s="4">
        <f>IFERROR(VLOOKUP(AY178,'CRUCE OPORTUNIDADES'!$C$10:$D$31,2,FALSE),"")</f>
        <v/>
      </c>
      <c r="BA178" s="4" t="n">
        <v>21.8500000000004</v>
      </c>
      <c r="BB178" s="4">
        <f>IFERROR(VLOOKUP(BA178,'CRUCE OPORTUNIDADES'!$C$10:$D$31,2,FALSE),"")</f>
        <v/>
      </c>
      <c r="BC178" s="4" t="n">
        <v>22.8500000000004</v>
      </c>
      <c r="BD178" s="4">
        <f>IFERROR(VLOOKUP(BC178,'CRUCE OPORTUNIDADES'!$C$10:$D$31,2,FALSE),"")</f>
        <v/>
      </c>
      <c r="BE178" s="4" t="n">
        <v>23.8500000000004</v>
      </c>
      <c r="BF178" s="4">
        <f>IFERROR(VLOOKUP(BE178,'CRUCE OPORTUNIDADES'!$C$10:$D$31,2,FALSE),"")</f>
        <v/>
      </c>
      <c r="BG178" s="4" t="n">
        <v>24.8500000000005</v>
      </c>
      <c r="BH178" s="4">
        <f>IFERROR(VLOOKUP(BG178,'CRUCE OPORTUNIDADES'!$C$10:$D$31,2,FALSE),"")</f>
        <v/>
      </c>
      <c r="BI178" s="4" t="n">
        <v>25.8500000000005</v>
      </c>
      <c r="BJ178" s="4">
        <f>IFERROR(VLOOKUP(BI178,'CRUCE OPORTUNIDADES'!$C$10:$D$31,2,FALSE),"")</f>
        <v/>
      </c>
      <c r="BK178" s="3" t="n"/>
      <c r="BL178" s="3" t="n"/>
      <c r="BM178" s="3" t="n"/>
      <c r="BN178" s="3" t="n"/>
      <c r="BO178" s="3" t="n"/>
      <c r="BP178" s="3" t="n"/>
      <c r="BQ178" s="2" t="n"/>
      <c r="BR178" s="2" t="n"/>
      <c r="BS178" s="2" t="n"/>
      <c r="BT178" s="2" t="n"/>
      <c r="BU178" s="2" t="n"/>
      <c r="BV178" s="2" t="n"/>
      <c r="BW178" s="2" t="n"/>
      <c r="BX178" s="2" t="n"/>
      <c r="BY178" s="2" t="n"/>
      <c r="BZ178" s="2" t="n"/>
      <c r="CA178" s="2" t="n"/>
      <c r="CB178" s="2" t="n"/>
      <c r="CC178" s="2" t="n"/>
    </row>
    <row r="179">
      <c r="A179" s="2" t="n"/>
      <c r="B179" s="2" t="n"/>
      <c r="C179" s="2" t="n"/>
      <c r="D179" s="2" t="n"/>
      <c r="E179" s="2" t="n"/>
      <c r="F179" s="2" t="n"/>
      <c r="G179" s="2" t="n"/>
      <c r="H179" s="2" t="n"/>
      <c r="I179" s="2" t="n"/>
      <c r="J179" s="2" t="n"/>
      <c r="K179" s="3" t="n"/>
      <c r="L179" s="3" t="n"/>
      <c r="M179" s="4" t="n"/>
      <c r="N179" s="4">
        <f>IF(N180&lt;&gt;""," -O","")</f>
        <v/>
      </c>
      <c r="O179" s="4" t="n"/>
      <c r="P179" s="4">
        <f>IF(P180&lt;&gt;""," -O","")</f>
        <v/>
      </c>
      <c r="Q179" s="4" t="n"/>
      <c r="R179" s="4">
        <f>IF(R180&lt;&gt;""," -O","")</f>
        <v/>
      </c>
      <c r="S179" s="4" t="n"/>
      <c r="T179" s="4">
        <f>IF(T180&lt;&gt;""," -O","")</f>
        <v/>
      </c>
      <c r="U179" s="4" t="n"/>
      <c r="V179" s="4">
        <f>IF(V180&lt;&gt;""," -O","")</f>
        <v/>
      </c>
      <c r="W179" s="4" t="n"/>
      <c r="X179" s="4">
        <f>IF(X180&lt;&gt;""," -O","")</f>
        <v/>
      </c>
      <c r="Y179" s="4" t="n"/>
      <c r="Z179" s="4">
        <f>IF(Z180&lt;&gt;""," -O","")</f>
        <v/>
      </c>
      <c r="AA179" s="4" t="n"/>
      <c r="AB179" s="4">
        <f>IF(AB180&lt;&gt;""," -O","")</f>
        <v/>
      </c>
      <c r="AC179" s="4" t="n"/>
      <c r="AD179" s="4">
        <f>IF(AD180&lt;&gt;""," -O","")</f>
        <v/>
      </c>
      <c r="AE179" s="4" t="n"/>
      <c r="AF179" s="4">
        <f>IF(AF180&lt;&gt;""," -O","")</f>
        <v/>
      </c>
      <c r="AG179" s="4" t="n"/>
      <c r="AH179" s="4">
        <f>IF(AH180&lt;&gt;""," -O","")</f>
        <v/>
      </c>
      <c r="AI179" s="4" t="n"/>
      <c r="AJ179" s="4">
        <f>IF(AJ180&lt;&gt;""," -O","")</f>
        <v/>
      </c>
      <c r="AK179" s="4" t="n"/>
      <c r="AL179" s="4">
        <f>IF(AL180&lt;&gt;""," -O","")</f>
        <v/>
      </c>
      <c r="AM179" s="4" t="n"/>
      <c r="AN179" s="4">
        <f>IF(AN180&lt;&gt;""," -O","")</f>
        <v/>
      </c>
      <c r="AO179" s="4" t="n"/>
      <c r="AP179" s="4">
        <f>IF(AP180&lt;&gt;""," -O","")</f>
        <v/>
      </c>
      <c r="AQ179" s="4" t="n"/>
      <c r="AR179" s="4">
        <f>IF(AR180&lt;&gt;""," -O","")</f>
        <v/>
      </c>
      <c r="AS179" s="4" t="n"/>
      <c r="AT179" s="4">
        <f>IF(AT180&lt;&gt;""," -O","")</f>
        <v/>
      </c>
      <c r="AU179" s="4" t="n"/>
      <c r="AV179" s="4">
        <f>IF(AV180&lt;&gt;""," -O","")</f>
        <v/>
      </c>
      <c r="AW179" s="4" t="n"/>
      <c r="AX179" s="4">
        <f>IF(AX180&lt;&gt;""," -O","")</f>
        <v/>
      </c>
      <c r="AY179" s="4" t="n"/>
      <c r="AZ179" s="4">
        <f>IF(AZ180&lt;&gt;""," -O","")</f>
        <v/>
      </c>
      <c r="BA179" s="4" t="n"/>
      <c r="BB179" s="4">
        <f>IF(BB180&lt;&gt;""," -O","")</f>
        <v/>
      </c>
      <c r="BC179" s="4" t="n"/>
      <c r="BD179" s="4">
        <f>IF(BD180&lt;&gt;""," -O","")</f>
        <v/>
      </c>
      <c r="BE179" s="4" t="n"/>
      <c r="BF179" s="4">
        <f>IF(BF180&lt;&gt;""," -O","")</f>
        <v/>
      </c>
      <c r="BG179" s="4" t="n"/>
      <c r="BH179" s="4">
        <f>IF(BH180&lt;&gt;""," -O","")</f>
        <v/>
      </c>
      <c r="BI179" s="4" t="n"/>
      <c r="BJ179" s="4">
        <f>IF(BJ180&lt;&gt;""," -O","")</f>
        <v/>
      </c>
      <c r="BK179" s="3" t="n"/>
      <c r="BL179" s="3" t="n"/>
      <c r="BM179" s="3" t="n"/>
      <c r="BN179" s="3" t="n"/>
      <c r="BO179" s="3" t="n"/>
      <c r="BP179" s="3" t="n"/>
      <c r="BQ179" s="2" t="n"/>
      <c r="BR179" s="2" t="n"/>
      <c r="BS179" s="2" t="n"/>
      <c r="BT179" s="2" t="n"/>
      <c r="BU179" s="2" t="n"/>
      <c r="BV179" s="2" t="n"/>
      <c r="BW179" s="2" t="n"/>
      <c r="BX179" s="2" t="n"/>
      <c r="BY179" s="2" t="n"/>
      <c r="BZ179" s="2" t="n"/>
      <c r="CA179" s="2" t="n"/>
      <c r="CB179" s="2" t="n"/>
      <c r="CC179" s="2" t="n"/>
    </row>
    <row r="180">
      <c r="A180" s="2" t="n"/>
      <c r="B180" s="2" t="n"/>
      <c r="C180" s="2" t="n"/>
      <c r="D180" s="2" t="n"/>
      <c r="E180" s="2" t="n"/>
      <c r="F180" s="2" t="n"/>
      <c r="G180" s="2" t="n"/>
      <c r="H180" s="2" t="n"/>
      <c r="I180" s="2" t="n"/>
      <c r="J180" s="2" t="n"/>
      <c r="K180" s="3" t="n"/>
      <c r="L180" s="3" t="n"/>
      <c r="M180" s="4" t="n">
        <v>1.86</v>
      </c>
      <c r="N180" s="4">
        <f>IFERROR(VLOOKUP(M180,'CRUCE OPORTUNIDADES'!$C$10:$D$31,2,FALSE),"")</f>
        <v/>
      </c>
      <c r="O180" s="4" t="n">
        <v>2.86000000000002</v>
      </c>
      <c r="P180" s="4">
        <f>IFERROR(VLOOKUP(O180,'CRUCE OPORTUNIDADES'!$C$10:$D$31,2,FALSE),"")</f>
        <v/>
      </c>
      <c r="Q180" s="4" t="n">
        <v>3.86000000000004</v>
      </c>
      <c r="R180" s="4">
        <f>IFERROR(VLOOKUP(Q180,'CRUCE OPORTUNIDADES'!$C$10:$D$31,2,FALSE),"")</f>
        <v/>
      </c>
      <c r="S180" s="4" t="n">
        <v>4.86000000000006</v>
      </c>
      <c r="T180" s="4">
        <f>IFERROR(VLOOKUP(S180,'CRUCE OPORTUNIDADES'!$C$10:$D$31,2,FALSE),"")</f>
        <v/>
      </c>
      <c r="U180" s="4" t="n">
        <v>5.86000000000008</v>
      </c>
      <c r="V180" s="4">
        <f>IFERROR(VLOOKUP(U180,'CRUCE OPORTUNIDADES'!$C$10:$D$31,2,FALSE),"")</f>
        <v/>
      </c>
      <c r="W180" s="4" t="n">
        <v>6.8600000000001</v>
      </c>
      <c r="X180" s="4">
        <f>IFERROR(VLOOKUP(W180,'CRUCE OPORTUNIDADES'!$C$10:$D$31,2,FALSE),"")</f>
        <v/>
      </c>
      <c r="Y180" s="4" t="n">
        <v>7.86000000000012</v>
      </c>
      <c r="Z180" s="4">
        <f>IFERROR(VLOOKUP(Y180,'CRUCE OPORTUNIDADES'!$C$10:$D$31,2,FALSE),"")</f>
        <v/>
      </c>
      <c r="AA180" s="4" t="n">
        <v>8.86000000000014</v>
      </c>
      <c r="AB180" s="4">
        <f>IFERROR(VLOOKUP(AA180,'CRUCE OPORTUNIDADES'!$C$10:$D$31,2,FALSE),"")</f>
        <v/>
      </c>
      <c r="AC180" s="4" t="n">
        <v>9.860000000000159</v>
      </c>
      <c r="AD180" s="4">
        <f>IFERROR(VLOOKUP(AC180,'CRUCE OPORTUNIDADES'!$C$10:$D$31,2,FALSE),"")</f>
        <v/>
      </c>
      <c r="AE180" s="4" t="n">
        <v>10.8600000000002</v>
      </c>
      <c r="AF180" s="4">
        <f>IFERROR(VLOOKUP(AE180,'CRUCE OPORTUNIDADES'!$C$10:$D$31,2,FALSE),"")</f>
        <v/>
      </c>
      <c r="AG180" s="4" t="n">
        <v>11.8600000000002</v>
      </c>
      <c r="AH180" s="4">
        <f>IFERROR(VLOOKUP(AG180,'CRUCE OPORTUNIDADES'!$C$10:$D$31,2,FALSE),"")</f>
        <v/>
      </c>
      <c r="AI180" s="4" t="n">
        <v>12.8600000000002</v>
      </c>
      <c r="AJ180" s="4">
        <f>IFERROR(VLOOKUP(AI180,'CRUCE OPORTUNIDADES'!$C$10:$D$31,2,FALSE),"")</f>
        <v/>
      </c>
      <c r="AK180" s="4" t="n">
        <v>13.8600000000002</v>
      </c>
      <c r="AL180" s="4">
        <f>IFERROR(VLOOKUP(AK180,'CRUCE OPORTUNIDADES'!$C$10:$D$31,2,FALSE),"")</f>
        <v/>
      </c>
      <c r="AM180" s="4" t="n">
        <v>14.8600000000003</v>
      </c>
      <c r="AN180" s="4">
        <f>IFERROR(VLOOKUP(AM180,'CRUCE OPORTUNIDADES'!$C$10:$D$31,2,FALSE),"")</f>
        <v/>
      </c>
      <c r="AO180" s="4" t="n">
        <v>15.8600000000003</v>
      </c>
      <c r="AP180" s="4">
        <f>IFERROR(VLOOKUP(AO180,'CRUCE OPORTUNIDADES'!$C$10:$D$31,2,FALSE),"")</f>
        <v/>
      </c>
      <c r="AQ180" s="4" t="n">
        <v>16.8600000000003</v>
      </c>
      <c r="AR180" s="4">
        <f>IFERROR(VLOOKUP(AQ180,'CRUCE OPORTUNIDADES'!$C$10:$D$31,2,FALSE),"")</f>
        <v/>
      </c>
      <c r="AS180" s="4" t="n">
        <v>17.8600000000003</v>
      </c>
      <c r="AT180" s="4">
        <f>IFERROR(VLOOKUP(AS180,'CRUCE OPORTUNIDADES'!$C$10:$D$31,2,FALSE),"")</f>
        <v/>
      </c>
      <c r="AU180" s="4" t="n">
        <v>18.8600000000003</v>
      </c>
      <c r="AV180" s="4">
        <f>IFERROR(VLOOKUP(AU180,'CRUCE OPORTUNIDADES'!$C$10:$D$31,2,FALSE),"")</f>
        <v/>
      </c>
      <c r="AW180" s="4" t="n">
        <v>19.8600000000004</v>
      </c>
      <c r="AX180" s="4">
        <f>IFERROR(VLOOKUP(AW180,'CRUCE OPORTUNIDADES'!$C$10:$D$31,2,FALSE),"")</f>
        <v/>
      </c>
      <c r="AY180" s="4" t="n">
        <v>20.8600000000004</v>
      </c>
      <c r="AZ180" s="4">
        <f>IFERROR(VLOOKUP(AY180,'CRUCE OPORTUNIDADES'!$C$10:$D$31,2,FALSE),"")</f>
        <v/>
      </c>
      <c r="BA180" s="4" t="n">
        <v>21.8600000000004</v>
      </c>
      <c r="BB180" s="4">
        <f>IFERROR(VLOOKUP(BA180,'CRUCE OPORTUNIDADES'!$C$10:$D$31,2,FALSE),"")</f>
        <v/>
      </c>
      <c r="BC180" s="4" t="n">
        <v>22.8600000000004</v>
      </c>
      <c r="BD180" s="4">
        <f>IFERROR(VLOOKUP(BC180,'CRUCE OPORTUNIDADES'!$C$10:$D$31,2,FALSE),"")</f>
        <v/>
      </c>
      <c r="BE180" s="4" t="n">
        <v>23.8600000000004</v>
      </c>
      <c r="BF180" s="4">
        <f>IFERROR(VLOOKUP(BE180,'CRUCE OPORTUNIDADES'!$C$10:$D$31,2,FALSE),"")</f>
        <v/>
      </c>
      <c r="BG180" s="4" t="n">
        <v>24.8600000000005</v>
      </c>
      <c r="BH180" s="4">
        <f>IFERROR(VLOOKUP(BG180,'CRUCE OPORTUNIDADES'!$C$10:$D$31,2,FALSE),"")</f>
        <v/>
      </c>
      <c r="BI180" s="4" t="n">
        <v>25.8600000000005</v>
      </c>
      <c r="BJ180" s="4">
        <f>IFERROR(VLOOKUP(BI180,'CRUCE OPORTUNIDADES'!$C$10:$D$31,2,FALSE),"")</f>
        <v/>
      </c>
      <c r="BK180" s="3" t="n"/>
      <c r="BL180" s="3" t="n"/>
      <c r="BM180" s="3" t="n"/>
      <c r="BN180" s="3" t="n"/>
      <c r="BO180" s="3" t="n"/>
      <c r="BP180" s="3" t="n"/>
      <c r="BQ180" s="2" t="n"/>
      <c r="BR180" s="2" t="n"/>
      <c r="BS180" s="2" t="n"/>
      <c r="BT180" s="2" t="n"/>
      <c r="BU180" s="2" t="n"/>
      <c r="BV180" s="2" t="n"/>
      <c r="BW180" s="2" t="n"/>
      <c r="BX180" s="2" t="n"/>
      <c r="BY180" s="2" t="n"/>
      <c r="BZ180" s="2" t="n"/>
      <c r="CA180" s="2" t="n"/>
      <c r="CB180" s="2" t="n"/>
      <c r="CC180" s="2" t="n"/>
    </row>
    <row r="181">
      <c r="A181" s="2" t="n"/>
      <c r="B181" s="2" t="n"/>
      <c r="C181" s="2" t="n"/>
      <c r="D181" s="2" t="n"/>
      <c r="E181" s="2" t="n"/>
      <c r="F181" s="2" t="n"/>
      <c r="G181" s="2" t="n"/>
      <c r="H181" s="2" t="n"/>
      <c r="I181" s="2" t="n"/>
      <c r="J181" s="2" t="n"/>
      <c r="K181" s="3" t="n"/>
      <c r="L181" s="3" t="n"/>
      <c r="M181" s="4" t="n"/>
      <c r="N181" s="4">
        <f>IF(N182&lt;&gt;""," -O","")</f>
        <v/>
      </c>
      <c r="O181" s="4" t="n"/>
      <c r="P181" s="4">
        <f>IF(P182&lt;&gt;""," -O","")</f>
        <v/>
      </c>
      <c r="Q181" s="4" t="n"/>
      <c r="R181" s="4">
        <f>IF(R182&lt;&gt;""," -O","")</f>
        <v/>
      </c>
      <c r="S181" s="4" t="n"/>
      <c r="T181" s="4">
        <f>IF(T182&lt;&gt;""," -O","")</f>
        <v/>
      </c>
      <c r="U181" s="4" t="n"/>
      <c r="V181" s="4">
        <f>IF(V182&lt;&gt;""," -O","")</f>
        <v/>
      </c>
      <c r="W181" s="4" t="n"/>
      <c r="X181" s="4">
        <f>IF(X182&lt;&gt;""," -O","")</f>
        <v/>
      </c>
      <c r="Y181" s="4" t="n"/>
      <c r="Z181" s="4">
        <f>IF(Z182&lt;&gt;""," -O","")</f>
        <v/>
      </c>
      <c r="AA181" s="4" t="n"/>
      <c r="AB181" s="4">
        <f>IF(AB182&lt;&gt;""," -O","")</f>
        <v/>
      </c>
      <c r="AC181" s="4" t="n"/>
      <c r="AD181" s="4">
        <f>IF(AD182&lt;&gt;""," -O","")</f>
        <v/>
      </c>
      <c r="AE181" s="4" t="n"/>
      <c r="AF181" s="4">
        <f>IF(AF182&lt;&gt;""," -O","")</f>
        <v/>
      </c>
      <c r="AG181" s="4" t="n"/>
      <c r="AH181" s="4">
        <f>IF(AH182&lt;&gt;""," -O","")</f>
        <v/>
      </c>
      <c r="AI181" s="4" t="n"/>
      <c r="AJ181" s="4">
        <f>IF(AJ182&lt;&gt;""," -O","")</f>
        <v/>
      </c>
      <c r="AK181" s="4" t="n"/>
      <c r="AL181" s="4">
        <f>IF(AL182&lt;&gt;""," -O","")</f>
        <v/>
      </c>
      <c r="AM181" s="4" t="n"/>
      <c r="AN181" s="4">
        <f>IF(AN182&lt;&gt;""," -O","")</f>
        <v/>
      </c>
      <c r="AO181" s="4" t="n"/>
      <c r="AP181" s="4">
        <f>IF(AP182&lt;&gt;""," -O","")</f>
        <v/>
      </c>
      <c r="AQ181" s="4" t="n"/>
      <c r="AR181" s="4">
        <f>IF(AR182&lt;&gt;""," -O","")</f>
        <v/>
      </c>
      <c r="AS181" s="4" t="n"/>
      <c r="AT181" s="4">
        <f>IF(AT182&lt;&gt;""," -O","")</f>
        <v/>
      </c>
      <c r="AU181" s="4" t="n"/>
      <c r="AV181" s="4">
        <f>IF(AV182&lt;&gt;""," -O","")</f>
        <v/>
      </c>
      <c r="AW181" s="4" t="n"/>
      <c r="AX181" s="4">
        <f>IF(AX182&lt;&gt;""," -O","")</f>
        <v/>
      </c>
      <c r="AY181" s="4" t="n"/>
      <c r="AZ181" s="4">
        <f>IF(AZ182&lt;&gt;""," -O","")</f>
        <v/>
      </c>
      <c r="BA181" s="4" t="n"/>
      <c r="BB181" s="4">
        <f>IF(BB182&lt;&gt;""," -O","")</f>
        <v/>
      </c>
      <c r="BC181" s="4" t="n"/>
      <c r="BD181" s="4">
        <f>IF(BD182&lt;&gt;""," -O","")</f>
        <v/>
      </c>
      <c r="BE181" s="4" t="n"/>
      <c r="BF181" s="4">
        <f>IF(BF182&lt;&gt;""," -O","")</f>
        <v/>
      </c>
      <c r="BG181" s="4" t="n"/>
      <c r="BH181" s="4">
        <f>IF(BH182&lt;&gt;""," -O","")</f>
        <v/>
      </c>
      <c r="BI181" s="4" t="n"/>
      <c r="BJ181" s="4">
        <f>IF(BJ182&lt;&gt;""," -O","")</f>
        <v/>
      </c>
      <c r="BK181" s="3" t="n"/>
      <c r="BL181" s="3" t="n"/>
      <c r="BM181" s="3" t="n"/>
      <c r="BN181" s="3" t="n"/>
      <c r="BO181" s="3" t="n"/>
      <c r="BP181" s="3" t="n"/>
      <c r="BQ181" s="2" t="n"/>
      <c r="BR181" s="2" t="n"/>
      <c r="BS181" s="2" t="n"/>
      <c r="BT181" s="2" t="n"/>
      <c r="BU181" s="2" t="n"/>
      <c r="BV181" s="2" t="n"/>
      <c r="BW181" s="2" t="n"/>
      <c r="BX181" s="2" t="n"/>
      <c r="BY181" s="2" t="n"/>
      <c r="BZ181" s="2" t="n"/>
      <c r="CA181" s="2" t="n"/>
      <c r="CB181" s="2" t="n"/>
      <c r="CC181" s="2" t="n"/>
    </row>
    <row r="182">
      <c r="A182" s="2" t="n"/>
      <c r="B182" s="2" t="n"/>
      <c r="C182" s="2" t="n"/>
      <c r="D182" s="2" t="n"/>
      <c r="E182" s="2" t="n"/>
      <c r="F182" s="2" t="n"/>
      <c r="G182" s="2" t="n"/>
      <c r="H182" s="2" t="n"/>
      <c r="I182" s="2" t="n"/>
      <c r="J182" s="2" t="n"/>
      <c r="K182" s="3" t="n"/>
      <c r="L182" s="3" t="n"/>
      <c r="M182" s="4" t="n">
        <v>1.87</v>
      </c>
      <c r="N182" s="4">
        <f>IFERROR(VLOOKUP(M182,'CRUCE OPORTUNIDADES'!$C$10:$D$31,2,FALSE),"")</f>
        <v/>
      </c>
      <c r="O182" s="4" t="n">
        <v>2.87000000000002</v>
      </c>
      <c r="P182" s="4">
        <f>IFERROR(VLOOKUP(O182,'CRUCE OPORTUNIDADES'!$C$10:$D$31,2,FALSE),"")</f>
        <v/>
      </c>
      <c r="Q182" s="4" t="n">
        <v>3.87000000000004</v>
      </c>
      <c r="R182" s="4">
        <f>IFERROR(VLOOKUP(Q182,'CRUCE OPORTUNIDADES'!$C$10:$D$31,2,FALSE),"")</f>
        <v/>
      </c>
      <c r="S182" s="4" t="n">
        <v>4.87000000000006</v>
      </c>
      <c r="T182" s="4">
        <f>IFERROR(VLOOKUP(S182,'CRUCE OPORTUNIDADES'!$C$10:$D$31,2,FALSE),"")</f>
        <v/>
      </c>
      <c r="U182" s="4" t="n">
        <v>5.87000000000008</v>
      </c>
      <c r="V182" s="4">
        <f>IFERROR(VLOOKUP(U182,'CRUCE OPORTUNIDADES'!$C$10:$D$31,2,FALSE),"")</f>
        <v/>
      </c>
      <c r="W182" s="4" t="n">
        <v>6.8700000000001</v>
      </c>
      <c r="X182" s="4">
        <f>IFERROR(VLOOKUP(W182,'CRUCE OPORTUNIDADES'!$C$10:$D$31,2,FALSE),"")</f>
        <v/>
      </c>
      <c r="Y182" s="4" t="n">
        <v>7.87000000000012</v>
      </c>
      <c r="Z182" s="4">
        <f>IFERROR(VLOOKUP(Y182,'CRUCE OPORTUNIDADES'!$C$10:$D$31,2,FALSE),"")</f>
        <v/>
      </c>
      <c r="AA182" s="4" t="n">
        <v>8.87000000000014</v>
      </c>
      <c r="AB182" s="4">
        <f>IFERROR(VLOOKUP(AA182,'CRUCE OPORTUNIDADES'!$C$10:$D$31,2,FALSE),"")</f>
        <v/>
      </c>
      <c r="AC182" s="4" t="n">
        <v>9.870000000000161</v>
      </c>
      <c r="AD182" s="4">
        <f>IFERROR(VLOOKUP(AC182,'CRUCE OPORTUNIDADES'!$C$10:$D$31,2,FALSE),"")</f>
        <v/>
      </c>
      <c r="AE182" s="4" t="n">
        <v>10.8700000000002</v>
      </c>
      <c r="AF182" s="4">
        <f>IFERROR(VLOOKUP(AE182,'CRUCE OPORTUNIDADES'!$C$10:$D$31,2,FALSE),"")</f>
        <v/>
      </c>
      <c r="AG182" s="4" t="n">
        <v>11.8700000000002</v>
      </c>
      <c r="AH182" s="4">
        <f>IFERROR(VLOOKUP(AG182,'CRUCE OPORTUNIDADES'!$C$10:$D$31,2,FALSE),"")</f>
        <v/>
      </c>
      <c r="AI182" s="4" t="n">
        <v>12.8700000000002</v>
      </c>
      <c r="AJ182" s="4">
        <f>IFERROR(VLOOKUP(AI182,'CRUCE OPORTUNIDADES'!$C$10:$D$31,2,FALSE),"")</f>
        <v/>
      </c>
      <c r="AK182" s="4" t="n">
        <v>13.8700000000002</v>
      </c>
      <c r="AL182" s="4">
        <f>IFERROR(VLOOKUP(AK182,'CRUCE OPORTUNIDADES'!$C$10:$D$31,2,FALSE),"")</f>
        <v/>
      </c>
      <c r="AM182" s="4" t="n">
        <v>14.8700000000003</v>
      </c>
      <c r="AN182" s="4">
        <f>IFERROR(VLOOKUP(AM182,'CRUCE OPORTUNIDADES'!$C$10:$D$31,2,FALSE),"")</f>
        <v/>
      </c>
      <c r="AO182" s="4" t="n">
        <v>15.8700000000003</v>
      </c>
      <c r="AP182" s="4">
        <f>IFERROR(VLOOKUP(AO182,'CRUCE OPORTUNIDADES'!$C$10:$D$31,2,FALSE),"")</f>
        <v/>
      </c>
      <c r="AQ182" s="4" t="n">
        <v>16.8700000000003</v>
      </c>
      <c r="AR182" s="4">
        <f>IFERROR(VLOOKUP(AQ182,'CRUCE OPORTUNIDADES'!$C$10:$D$31,2,FALSE),"")</f>
        <v/>
      </c>
      <c r="AS182" s="4" t="n">
        <v>17.8700000000003</v>
      </c>
      <c r="AT182" s="4">
        <f>IFERROR(VLOOKUP(AS182,'CRUCE OPORTUNIDADES'!$C$10:$D$31,2,FALSE),"")</f>
        <v/>
      </c>
      <c r="AU182" s="4" t="n">
        <v>18.8700000000003</v>
      </c>
      <c r="AV182" s="4">
        <f>IFERROR(VLOOKUP(AU182,'CRUCE OPORTUNIDADES'!$C$10:$D$31,2,FALSE),"")</f>
        <v/>
      </c>
      <c r="AW182" s="4" t="n">
        <v>19.8700000000004</v>
      </c>
      <c r="AX182" s="4">
        <f>IFERROR(VLOOKUP(AW182,'CRUCE OPORTUNIDADES'!$C$10:$D$31,2,FALSE),"")</f>
        <v/>
      </c>
      <c r="AY182" s="4" t="n">
        <v>20.8700000000004</v>
      </c>
      <c r="AZ182" s="4">
        <f>IFERROR(VLOOKUP(AY182,'CRUCE OPORTUNIDADES'!$C$10:$D$31,2,FALSE),"")</f>
        <v/>
      </c>
      <c r="BA182" s="4" t="n">
        <v>21.8700000000004</v>
      </c>
      <c r="BB182" s="4">
        <f>IFERROR(VLOOKUP(BA182,'CRUCE OPORTUNIDADES'!$C$10:$D$31,2,FALSE),"")</f>
        <v/>
      </c>
      <c r="BC182" s="4" t="n">
        <v>22.8700000000004</v>
      </c>
      <c r="BD182" s="4">
        <f>IFERROR(VLOOKUP(BC182,'CRUCE OPORTUNIDADES'!$C$10:$D$31,2,FALSE),"")</f>
        <v/>
      </c>
      <c r="BE182" s="4" t="n">
        <v>23.8700000000004</v>
      </c>
      <c r="BF182" s="4">
        <f>IFERROR(VLOOKUP(BE182,'CRUCE OPORTUNIDADES'!$C$10:$D$31,2,FALSE),"")</f>
        <v/>
      </c>
      <c r="BG182" s="4" t="n">
        <v>24.8700000000005</v>
      </c>
      <c r="BH182" s="4">
        <f>IFERROR(VLOOKUP(BG182,'CRUCE OPORTUNIDADES'!$C$10:$D$31,2,FALSE),"")</f>
        <v/>
      </c>
      <c r="BI182" s="4" t="n">
        <v>25.8700000000005</v>
      </c>
      <c r="BJ182" s="4">
        <f>IFERROR(VLOOKUP(BI182,'CRUCE OPORTUNIDADES'!$C$10:$D$31,2,FALSE),"")</f>
        <v/>
      </c>
      <c r="BK182" s="3" t="n"/>
      <c r="BL182" s="3" t="n"/>
      <c r="BM182" s="3" t="n"/>
      <c r="BN182" s="3" t="n"/>
      <c r="BO182" s="3" t="n"/>
      <c r="BP182" s="3" t="n"/>
      <c r="BQ182" s="2" t="n"/>
      <c r="BR182" s="2" t="n"/>
      <c r="BS182" s="2" t="n"/>
      <c r="BT182" s="2" t="n"/>
      <c r="BU182" s="2" t="n"/>
      <c r="BV182" s="2" t="n"/>
      <c r="BW182" s="2" t="n"/>
      <c r="BX182" s="2" t="n"/>
      <c r="BY182" s="2" t="n"/>
      <c r="BZ182" s="2" t="n"/>
      <c r="CA182" s="2" t="n"/>
      <c r="CB182" s="2" t="n"/>
      <c r="CC182" s="2" t="n"/>
    </row>
    <row r="183">
      <c r="A183" s="2" t="n"/>
      <c r="B183" s="2" t="n"/>
      <c r="C183" s="2" t="n"/>
      <c r="D183" s="2" t="n"/>
      <c r="E183" s="2" t="n"/>
      <c r="F183" s="2" t="n"/>
      <c r="G183" s="2" t="n"/>
      <c r="H183" s="2" t="n"/>
      <c r="I183" s="2" t="n"/>
      <c r="J183" s="2" t="n"/>
      <c r="K183" s="3" t="n"/>
      <c r="L183" s="3" t="n"/>
      <c r="M183" s="4" t="n"/>
      <c r="N183" s="4">
        <f>IF(N184&lt;&gt;""," -O","")</f>
        <v/>
      </c>
      <c r="O183" s="4" t="n"/>
      <c r="P183" s="4">
        <f>IF(P184&lt;&gt;""," -O","")</f>
        <v/>
      </c>
      <c r="Q183" s="4" t="n"/>
      <c r="R183" s="4">
        <f>IF(R184&lt;&gt;""," -O","")</f>
        <v/>
      </c>
      <c r="S183" s="4" t="n"/>
      <c r="T183" s="4">
        <f>IF(T184&lt;&gt;""," -O","")</f>
        <v/>
      </c>
      <c r="U183" s="4" t="n"/>
      <c r="V183" s="4">
        <f>IF(V184&lt;&gt;""," -O","")</f>
        <v/>
      </c>
      <c r="W183" s="4" t="n"/>
      <c r="X183" s="4">
        <f>IF(X184&lt;&gt;""," -O","")</f>
        <v/>
      </c>
      <c r="Y183" s="4" t="n"/>
      <c r="Z183" s="4">
        <f>IF(Z184&lt;&gt;""," -O","")</f>
        <v/>
      </c>
      <c r="AA183" s="4" t="n"/>
      <c r="AB183" s="4">
        <f>IF(AB184&lt;&gt;""," -O","")</f>
        <v/>
      </c>
      <c r="AC183" s="4" t="n"/>
      <c r="AD183" s="4">
        <f>IF(AD184&lt;&gt;""," -O","")</f>
        <v/>
      </c>
      <c r="AE183" s="4" t="n"/>
      <c r="AF183" s="4">
        <f>IF(AF184&lt;&gt;""," -O","")</f>
        <v/>
      </c>
      <c r="AG183" s="4" t="n"/>
      <c r="AH183" s="4">
        <f>IF(AH184&lt;&gt;""," -O","")</f>
        <v/>
      </c>
      <c r="AI183" s="4" t="n"/>
      <c r="AJ183" s="4">
        <f>IF(AJ184&lt;&gt;""," -O","")</f>
        <v/>
      </c>
      <c r="AK183" s="4" t="n"/>
      <c r="AL183" s="4">
        <f>IF(AL184&lt;&gt;""," -O","")</f>
        <v/>
      </c>
      <c r="AM183" s="4" t="n"/>
      <c r="AN183" s="4">
        <f>IF(AN184&lt;&gt;""," -O","")</f>
        <v/>
      </c>
      <c r="AO183" s="4" t="n"/>
      <c r="AP183" s="4">
        <f>IF(AP184&lt;&gt;""," -O","")</f>
        <v/>
      </c>
      <c r="AQ183" s="4" t="n"/>
      <c r="AR183" s="4">
        <f>IF(AR184&lt;&gt;""," -O","")</f>
        <v/>
      </c>
      <c r="AS183" s="4" t="n"/>
      <c r="AT183" s="4">
        <f>IF(AT184&lt;&gt;""," -O","")</f>
        <v/>
      </c>
      <c r="AU183" s="4" t="n"/>
      <c r="AV183" s="4">
        <f>IF(AV184&lt;&gt;""," -O","")</f>
        <v/>
      </c>
      <c r="AW183" s="4" t="n"/>
      <c r="AX183" s="4">
        <f>IF(AX184&lt;&gt;""," -O","")</f>
        <v/>
      </c>
      <c r="AY183" s="4" t="n"/>
      <c r="AZ183" s="4">
        <f>IF(AZ184&lt;&gt;""," -O","")</f>
        <v/>
      </c>
      <c r="BA183" s="4" t="n"/>
      <c r="BB183" s="4">
        <f>IF(BB184&lt;&gt;""," -O","")</f>
        <v/>
      </c>
      <c r="BC183" s="4" t="n"/>
      <c r="BD183" s="4">
        <f>IF(BD184&lt;&gt;""," -O","")</f>
        <v/>
      </c>
      <c r="BE183" s="4" t="n"/>
      <c r="BF183" s="4">
        <f>IF(BF184&lt;&gt;""," -O","")</f>
        <v/>
      </c>
      <c r="BG183" s="4" t="n"/>
      <c r="BH183" s="4">
        <f>IF(BH184&lt;&gt;""," -O","")</f>
        <v/>
      </c>
      <c r="BI183" s="4" t="n"/>
      <c r="BJ183" s="4">
        <f>IF(BJ184&lt;&gt;""," -O","")</f>
        <v/>
      </c>
      <c r="BK183" s="3" t="n"/>
      <c r="BL183" s="3" t="n"/>
      <c r="BM183" s="3" t="n"/>
      <c r="BN183" s="3" t="n"/>
      <c r="BO183" s="3" t="n"/>
      <c r="BP183" s="3" t="n"/>
      <c r="BQ183" s="2" t="n"/>
      <c r="BR183" s="2" t="n"/>
      <c r="BS183" s="2" t="n"/>
      <c r="BT183" s="2" t="n"/>
      <c r="BU183" s="2" t="n"/>
      <c r="BV183" s="2" t="n"/>
      <c r="BW183" s="2" t="n"/>
      <c r="BX183" s="2" t="n"/>
      <c r="BY183" s="2" t="n"/>
      <c r="BZ183" s="2" t="n"/>
      <c r="CA183" s="2" t="n"/>
      <c r="CB183" s="2" t="n"/>
      <c r="CC183" s="2" t="n"/>
    </row>
    <row r="184">
      <c r="A184" s="2" t="n"/>
      <c r="B184" s="2" t="n"/>
      <c r="C184" s="2" t="n"/>
      <c r="D184" s="2" t="n"/>
      <c r="E184" s="2" t="n"/>
      <c r="F184" s="2" t="n"/>
      <c r="G184" s="2" t="n"/>
      <c r="H184" s="2" t="n"/>
      <c r="I184" s="2" t="n"/>
      <c r="J184" s="2" t="n"/>
      <c r="K184" s="3" t="n"/>
      <c r="L184" s="3" t="n"/>
      <c r="M184" s="4" t="n">
        <v>1.88</v>
      </c>
      <c r="N184" s="4">
        <f>IFERROR(VLOOKUP(M184,'CRUCE OPORTUNIDADES'!$C$10:$D$31,2,FALSE),"")</f>
        <v/>
      </c>
      <c r="O184" s="4" t="n">
        <v>2.88000000000002</v>
      </c>
      <c r="P184" s="4">
        <f>IFERROR(VLOOKUP(O184,'CRUCE OPORTUNIDADES'!$C$10:$D$31,2,FALSE),"")</f>
        <v/>
      </c>
      <c r="Q184" s="4" t="n">
        <v>3.88000000000004</v>
      </c>
      <c r="R184" s="4">
        <f>IFERROR(VLOOKUP(Q184,'CRUCE OPORTUNIDADES'!$C$10:$D$31,2,FALSE),"")</f>
        <v/>
      </c>
      <c r="S184" s="4" t="n">
        <v>4.88000000000006</v>
      </c>
      <c r="T184" s="4">
        <f>IFERROR(VLOOKUP(S184,'CRUCE OPORTUNIDADES'!$C$10:$D$31,2,FALSE),"")</f>
        <v/>
      </c>
      <c r="U184" s="4" t="n">
        <v>5.88000000000008</v>
      </c>
      <c r="V184" s="4">
        <f>IFERROR(VLOOKUP(U184,'CRUCE OPORTUNIDADES'!$C$10:$D$31,2,FALSE),"")</f>
        <v/>
      </c>
      <c r="W184" s="4" t="n">
        <v>6.8800000000001</v>
      </c>
      <c r="X184" s="4">
        <f>IFERROR(VLOOKUP(W184,'CRUCE OPORTUNIDADES'!$C$10:$D$31,2,FALSE),"")</f>
        <v/>
      </c>
      <c r="Y184" s="4" t="n">
        <v>7.88000000000012</v>
      </c>
      <c r="Z184" s="4">
        <f>IFERROR(VLOOKUP(Y184,'CRUCE OPORTUNIDADES'!$C$10:$D$31,2,FALSE),"")</f>
        <v/>
      </c>
      <c r="AA184" s="4" t="n">
        <v>8.880000000000139</v>
      </c>
      <c r="AB184" s="4">
        <f>IFERROR(VLOOKUP(AA184,'CRUCE OPORTUNIDADES'!$C$10:$D$31,2,FALSE),"")</f>
        <v/>
      </c>
      <c r="AC184" s="4" t="n">
        <v>9.880000000000161</v>
      </c>
      <c r="AD184" s="4">
        <f>IFERROR(VLOOKUP(AC184,'CRUCE OPORTUNIDADES'!$C$10:$D$31,2,FALSE),"")</f>
        <v/>
      </c>
      <c r="AE184" s="4" t="n">
        <v>10.8800000000002</v>
      </c>
      <c r="AF184" s="4">
        <f>IFERROR(VLOOKUP(AE184,'CRUCE OPORTUNIDADES'!$C$10:$D$31,2,FALSE),"")</f>
        <v/>
      </c>
      <c r="AG184" s="4" t="n">
        <v>11.8800000000002</v>
      </c>
      <c r="AH184" s="4">
        <f>IFERROR(VLOOKUP(AG184,'CRUCE OPORTUNIDADES'!$C$10:$D$31,2,FALSE),"")</f>
        <v/>
      </c>
      <c r="AI184" s="4" t="n">
        <v>12.8800000000002</v>
      </c>
      <c r="AJ184" s="4">
        <f>IFERROR(VLOOKUP(AI184,'CRUCE OPORTUNIDADES'!$C$10:$D$31,2,FALSE),"")</f>
        <v/>
      </c>
      <c r="AK184" s="4" t="n">
        <v>13.8800000000002</v>
      </c>
      <c r="AL184" s="4">
        <f>IFERROR(VLOOKUP(AK184,'CRUCE OPORTUNIDADES'!$C$10:$D$31,2,FALSE),"")</f>
        <v/>
      </c>
      <c r="AM184" s="4" t="n">
        <v>14.8800000000003</v>
      </c>
      <c r="AN184" s="4">
        <f>IFERROR(VLOOKUP(AM184,'CRUCE OPORTUNIDADES'!$C$10:$D$31,2,FALSE),"")</f>
        <v/>
      </c>
      <c r="AO184" s="4" t="n">
        <v>15.8800000000003</v>
      </c>
      <c r="AP184" s="4">
        <f>IFERROR(VLOOKUP(AO184,'CRUCE OPORTUNIDADES'!$C$10:$D$31,2,FALSE),"")</f>
        <v/>
      </c>
      <c r="AQ184" s="4" t="n">
        <v>16.8800000000003</v>
      </c>
      <c r="AR184" s="4">
        <f>IFERROR(VLOOKUP(AQ184,'CRUCE OPORTUNIDADES'!$C$10:$D$31,2,FALSE),"")</f>
        <v/>
      </c>
      <c r="AS184" s="4" t="n">
        <v>17.8800000000003</v>
      </c>
      <c r="AT184" s="4">
        <f>IFERROR(VLOOKUP(AS184,'CRUCE OPORTUNIDADES'!$C$10:$D$31,2,FALSE),"")</f>
        <v/>
      </c>
      <c r="AU184" s="4" t="n">
        <v>18.8800000000003</v>
      </c>
      <c r="AV184" s="4">
        <f>IFERROR(VLOOKUP(AU184,'CRUCE OPORTUNIDADES'!$C$10:$D$31,2,FALSE),"")</f>
        <v/>
      </c>
      <c r="AW184" s="4" t="n">
        <v>19.8800000000004</v>
      </c>
      <c r="AX184" s="4">
        <f>IFERROR(VLOOKUP(AW184,'CRUCE OPORTUNIDADES'!$C$10:$D$31,2,FALSE),"")</f>
        <v/>
      </c>
      <c r="AY184" s="4" t="n">
        <v>20.8800000000004</v>
      </c>
      <c r="AZ184" s="4">
        <f>IFERROR(VLOOKUP(AY184,'CRUCE OPORTUNIDADES'!$C$10:$D$31,2,FALSE),"")</f>
        <v/>
      </c>
      <c r="BA184" s="4" t="n">
        <v>21.8800000000004</v>
      </c>
      <c r="BB184" s="4">
        <f>IFERROR(VLOOKUP(BA184,'CRUCE OPORTUNIDADES'!$C$10:$D$31,2,FALSE),"")</f>
        <v/>
      </c>
      <c r="BC184" s="4" t="n">
        <v>22.8800000000004</v>
      </c>
      <c r="BD184" s="4">
        <f>IFERROR(VLOOKUP(BC184,'CRUCE OPORTUNIDADES'!$C$10:$D$31,2,FALSE),"")</f>
        <v/>
      </c>
      <c r="BE184" s="4" t="n">
        <v>23.8800000000004</v>
      </c>
      <c r="BF184" s="4">
        <f>IFERROR(VLOOKUP(BE184,'CRUCE OPORTUNIDADES'!$C$10:$D$31,2,FALSE),"")</f>
        <v/>
      </c>
      <c r="BG184" s="4" t="n">
        <v>24.8800000000005</v>
      </c>
      <c r="BH184" s="4">
        <f>IFERROR(VLOOKUP(BG184,'CRUCE OPORTUNIDADES'!$C$10:$D$31,2,FALSE),"")</f>
        <v/>
      </c>
      <c r="BI184" s="4" t="n">
        <v>25.8800000000005</v>
      </c>
      <c r="BJ184" s="4">
        <f>IFERROR(VLOOKUP(BI184,'CRUCE OPORTUNIDADES'!$C$10:$D$31,2,FALSE),"")</f>
        <v/>
      </c>
      <c r="BK184" s="3" t="n"/>
      <c r="BL184" s="3" t="n"/>
      <c r="BM184" s="3" t="n"/>
      <c r="BN184" s="3" t="n"/>
      <c r="BO184" s="3" t="n"/>
      <c r="BP184" s="3" t="n"/>
      <c r="BQ184" s="2" t="n"/>
      <c r="BR184" s="2" t="n"/>
      <c r="BS184" s="2" t="n"/>
      <c r="BT184" s="2" t="n"/>
      <c r="BU184" s="2" t="n"/>
      <c r="BV184" s="2" t="n"/>
      <c r="BW184" s="2" t="n"/>
      <c r="BX184" s="2" t="n"/>
      <c r="BY184" s="2" t="n"/>
      <c r="BZ184" s="2" t="n"/>
      <c r="CA184" s="2" t="n"/>
      <c r="CB184" s="2" t="n"/>
      <c r="CC184" s="2" t="n"/>
    </row>
    <row r="185">
      <c r="A185" s="2" t="n"/>
      <c r="B185" s="2" t="n"/>
      <c r="C185" s="2" t="n"/>
      <c r="D185" s="2" t="n"/>
      <c r="E185" s="2" t="n"/>
      <c r="F185" s="2" t="n"/>
      <c r="G185" s="2" t="n"/>
      <c r="H185" s="2" t="n"/>
      <c r="I185" s="2" t="n"/>
      <c r="J185" s="2" t="n"/>
      <c r="K185" s="3" t="n"/>
      <c r="L185" s="3" t="n"/>
      <c r="M185" s="4" t="n"/>
      <c r="N185" s="4">
        <f>IF(N186&lt;&gt;""," -O","")</f>
        <v/>
      </c>
      <c r="O185" s="4" t="n"/>
      <c r="P185" s="4">
        <f>IF(P186&lt;&gt;""," -O","")</f>
        <v/>
      </c>
      <c r="Q185" s="4" t="n"/>
      <c r="R185" s="4">
        <f>IF(R186&lt;&gt;""," -O","")</f>
        <v/>
      </c>
      <c r="S185" s="4" t="n"/>
      <c r="T185" s="4">
        <f>IF(T186&lt;&gt;""," -O","")</f>
        <v/>
      </c>
      <c r="U185" s="4" t="n"/>
      <c r="V185" s="4">
        <f>IF(V186&lt;&gt;""," -O","")</f>
        <v/>
      </c>
      <c r="W185" s="4" t="n"/>
      <c r="X185" s="4">
        <f>IF(X186&lt;&gt;""," -O","")</f>
        <v/>
      </c>
      <c r="Y185" s="4" t="n"/>
      <c r="Z185" s="4">
        <f>IF(Z186&lt;&gt;""," -O","")</f>
        <v/>
      </c>
      <c r="AA185" s="4" t="n"/>
      <c r="AB185" s="4">
        <f>IF(AB186&lt;&gt;""," -O","")</f>
        <v/>
      </c>
      <c r="AC185" s="4" t="n"/>
      <c r="AD185" s="4">
        <f>IF(AD186&lt;&gt;""," -O","")</f>
        <v/>
      </c>
      <c r="AE185" s="4" t="n"/>
      <c r="AF185" s="4">
        <f>IF(AF186&lt;&gt;""," -O","")</f>
        <v/>
      </c>
      <c r="AG185" s="4" t="n"/>
      <c r="AH185" s="4">
        <f>IF(AH186&lt;&gt;""," -O","")</f>
        <v/>
      </c>
      <c r="AI185" s="4" t="n"/>
      <c r="AJ185" s="4">
        <f>IF(AJ186&lt;&gt;""," -O","")</f>
        <v/>
      </c>
      <c r="AK185" s="4" t="n"/>
      <c r="AL185" s="4">
        <f>IF(AL186&lt;&gt;""," -O","")</f>
        <v/>
      </c>
      <c r="AM185" s="4" t="n"/>
      <c r="AN185" s="4">
        <f>IF(AN186&lt;&gt;""," -O","")</f>
        <v/>
      </c>
      <c r="AO185" s="4" t="n"/>
      <c r="AP185" s="4">
        <f>IF(AP186&lt;&gt;""," -O","")</f>
        <v/>
      </c>
      <c r="AQ185" s="4" t="n"/>
      <c r="AR185" s="4">
        <f>IF(AR186&lt;&gt;""," -O","")</f>
        <v/>
      </c>
      <c r="AS185" s="4" t="n"/>
      <c r="AT185" s="4">
        <f>IF(AT186&lt;&gt;""," -O","")</f>
        <v/>
      </c>
      <c r="AU185" s="4" t="n"/>
      <c r="AV185" s="4">
        <f>IF(AV186&lt;&gt;""," -O","")</f>
        <v/>
      </c>
      <c r="AW185" s="4" t="n"/>
      <c r="AX185" s="4">
        <f>IF(AX186&lt;&gt;""," -O","")</f>
        <v/>
      </c>
      <c r="AY185" s="4" t="n"/>
      <c r="AZ185" s="4">
        <f>IF(AZ186&lt;&gt;""," -O","")</f>
        <v/>
      </c>
      <c r="BA185" s="4" t="n"/>
      <c r="BB185" s="4">
        <f>IF(BB186&lt;&gt;""," -O","")</f>
        <v/>
      </c>
      <c r="BC185" s="4" t="n"/>
      <c r="BD185" s="4">
        <f>IF(BD186&lt;&gt;""," -O","")</f>
        <v/>
      </c>
      <c r="BE185" s="4" t="n"/>
      <c r="BF185" s="4">
        <f>IF(BF186&lt;&gt;""," -O","")</f>
        <v/>
      </c>
      <c r="BG185" s="4" t="n"/>
      <c r="BH185" s="4">
        <f>IF(BH186&lt;&gt;""," -O","")</f>
        <v/>
      </c>
      <c r="BI185" s="4" t="n"/>
      <c r="BJ185" s="4">
        <f>IF(BJ186&lt;&gt;""," -O","")</f>
        <v/>
      </c>
      <c r="BK185" s="3" t="n"/>
      <c r="BL185" s="3" t="n"/>
      <c r="BM185" s="3" t="n"/>
      <c r="BN185" s="3" t="n"/>
      <c r="BO185" s="3" t="n"/>
      <c r="BP185" s="3" t="n"/>
      <c r="BQ185" s="2" t="n"/>
      <c r="BR185" s="2" t="n"/>
      <c r="BS185" s="2" t="n"/>
      <c r="BT185" s="2" t="n"/>
      <c r="BU185" s="2" t="n"/>
      <c r="BV185" s="2" t="n"/>
      <c r="BW185" s="2" t="n"/>
      <c r="BX185" s="2" t="n"/>
      <c r="BY185" s="2" t="n"/>
      <c r="BZ185" s="2" t="n"/>
      <c r="CA185" s="2" t="n"/>
      <c r="CB185" s="2" t="n"/>
      <c r="CC185" s="2" t="n"/>
    </row>
    <row r="186">
      <c r="A186" s="2" t="n"/>
      <c r="B186" s="2" t="n"/>
      <c r="C186" s="2" t="n"/>
      <c r="D186" s="2" t="n"/>
      <c r="E186" s="2" t="n"/>
      <c r="F186" s="2" t="n"/>
      <c r="G186" s="2" t="n"/>
      <c r="H186" s="2" t="n"/>
      <c r="I186" s="2" t="n"/>
      <c r="J186" s="2" t="n"/>
      <c r="K186" s="3" t="n"/>
      <c r="L186" s="3" t="n"/>
      <c r="M186" s="4" t="n">
        <v>1.89</v>
      </c>
      <c r="N186" s="4">
        <f>IFERROR(VLOOKUP(M186,'CRUCE OPORTUNIDADES'!$C$10:$D$31,2,FALSE),"")</f>
        <v/>
      </c>
      <c r="O186" s="4" t="n">
        <v>2.89000000000002</v>
      </c>
      <c r="P186" s="4">
        <f>IFERROR(VLOOKUP(O186,'CRUCE OPORTUNIDADES'!$C$10:$D$31,2,FALSE),"")</f>
        <v/>
      </c>
      <c r="Q186" s="4" t="n">
        <v>3.89000000000004</v>
      </c>
      <c r="R186" s="4">
        <f>IFERROR(VLOOKUP(Q186,'CRUCE OPORTUNIDADES'!$C$10:$D$31,2,FALSE),"")</f>
        <v/>
      </c>
      <c r="S186" s="4" t="n">
        <v>4.89000000000006</v>
      </c>
      <c r="T186" s="4">
        <f>IFERROR(VLOOKUP(S186,'CRUCE OPORTUNIDADES'!$C$10:$D$31,2,FALSE),"")</f>
        <v/>
      </c>
      <c r="U186" s="4" t="n">
        <v>5.89000000000008</v>
      </c>
      <c r="V186" s="4">
        <f>IFERROR(VLOOKUP(U186,'CRUCE OPORTUNIDADES'!$C$10:$D$31,2,FALSE),"")</f>
        <v/>
      </c>
      <c r="W186" s="4" t="n">
        <v>6.8900000000001</v>
      </c>
      <c r="X186" s="4">
        <f>IFERROR(VLOOKUP(W186,'CRUCE OPORTUNIDADES'!$C$10:$D$31,2,FALSE),"")</f>
        <v/>
      </c>
      <c r="Y186" s="4" t="n">
        <v>7.89000000000012</v>
      </c>
      <c r="Z186" s="4">
        <f>IFERROR(VLOOKUP(Y186,'CRUCE OPORTUNIDADES'!$C$10:$D$31,2,FALSE),"")</f>
        <v/>
      </c>
      <c r="AA186" s="4" t="n">
        <v>8.890000000000139</v>
      </c>
      <c r="AB186" s="4">
        <f>IFERROR(VLOOKUP(AA186,'CRUCE OPORTUNIDADES'!$C$10:$D$31,2,FALSE),"")</f>
        <v/>
      </c>
      <c r="AC186" s="4" t="n">
        <v>9.89000000000016</v>
      </c>
      <c r="AD186" s="4">
        <f>IFERROR(VLOOKUP(AC186,'CRUCE OPORTUNIDADES'!$C$10:$D$31,2,FALSE),"")</f>
        <v/>
      </c>
      <c r="AE186" s="4" t="n">
        <v>10.8900000000002</v>
      </c>
      <c r="AF186" s="4">
        <f>IFERROR(VLOOKUP(AE186,'CRUCE OPORTUNIDADES'!$C$10:$D$31,2,FALSE),"")</f>
        <v/>
      </c>
      <c r="AG186" s="4" t="n">
        <v>11.8900000000002</v>
      </c>
      <c r="AH186" s="4">
        <f>IFERROR(VLOOKUP(AG186,'CRUCE OPORTUNIDADES'!$C$10:$D$31,2,FALSE),"")</f>
        <v/>
      </c>
      <c r="AI186" s="4" t="n">
        <v>12.8900000000002</v>
      </c>
      <c r="AJ186" s="4">
        <f>IFERROR(VLOOKUP(AI186,'CRUCE OPORTUNIDADES'!$C$10:$D$31,2,FALSE),"")</f>
        <v/>
      </c>
      <c r="AK186" s="4" t="n">
        <v>13.8900000000002</v>
      </c>
      <c r="AL186" s="4">
        <f>IFERROR(VLOOKUP(AK186,'CRUCE OPORTUNIDADES'!$C$10:$D$31,2,FALSE),"")</f>
        <v/>
      </c>
      <c r="AM186" s="4" t="n">
        <v>14.8900000000003</v>
      </c>
      <c r="AN186" s="4">
        <f>IFERROR(VLOOKUP(AM186,'CRUCE OPORTUNIDADES'!$C$10:$D$31,2,FALSE),"")</f>
        <v/>
      </c>
      <c r="AO186" s="4" t="n">
        <v>15.8900000000003</v>
      </c>
      <c r="AP186" s="4">
        <f>IFERROR(VLOOKUP(AO186,'CRUCE OPORTUNIDADES'!$C$10:$D$31,2,FALSE),"")</f>
        <v/>
      </c>
      <c r="AQ186" s="4" t="n">
        <v>16.8900000000003</v>
      </c>
      <c r="AR186" s="4">
        <f>IFERROR(VLOOKUP(AQ186,'CRUCE OPORTUNIDADES'!$C$10:$D$31,2,FALSE),"")</f>
        <v/>
      </c>
      <c r="AS186" s="4" t="n">
        <v>17.8900000000003</v>
      </c>
      <c r="AT186" s="4">
        <f>IFERROR(VLOOKUP(AS186,'CRUCE OPORTUNIDADES'!$C$10:$D$31,2,FALSE),"")</f>
        <v/>
      </c>
      <c r="AU186" s="4" t="n">
        <v>18.8900000000003</v>
      </c>
      <c r="AV186" s="4">
        <f>IFERROR(VLOOKUP(AU186,'CRUCE OPORTUNIDADES'!$C$10:$D$31,2,FALSE),"")</f>
        <v/>
      </c>
      <c r="AW186" s="4" t="n">
        <v>19.8900000000004</v>
      </c>
      <c r="AX186" s="4">
        <f>IFERROR(VLOOKUP(AW186,'CRUCE OPORTUNIDADES'!$C$10:$D$31,2,FALSE),"")</f>
        <v/>
      </c>
      <c r="AY186" s="4" t="n">
        <v>20.8900000000004</v>
      </c>
      <c r="AZ186" s="4">
        <f>IFERROR(VLOOKUP(AY186,'CRUCE OPORTUNIDADES'!$C$10:$D$31,2,FALSE),"")</f>
        <v/>
      </c>
      <c r="BA186" s="4" t="n">
        <v>21.8900000000004</v>
      </c>
      <c r="BB186" s="4">
        <f>IFERROR(VLOOKUP(BA186,'CRUCE OPORTUNIDADES'!$C$10:$D$31,2,FALSE),"")</f>
        <v/>
      </c>
      <c r="BC186" s="4" t="n">
        <v>22.8900000000004</v>
      </c>
      <c r="BD186" s="4">
        <f>IFERROR(VLOOKUP(BC186,'CRUCE OPORTUNIDADES'!$C$10:$D$31,2,FALSE),"")</f>
        <v/>
      </c>
      <c r="BE186" s="4" t="n">
        <v>23.8900000000004</v>
      </c>
      <c r="BF186" s="4">
        <f>IFERROR(VLOOKUP(BE186,'CRUCE OPORTUNIDADES'!$C$10:$D$31,2,FALSE),"")</f>
        <v/>
      </c>
      <c r="BG186" s="4" t="n">
        <v>24.8900000000005</v>
      </c>
      <c r="BH186" s="4">
        <f>IFERROR(VLOOKUP(BG186,'CRUCE OPORTUNIDADES'!$C$10:$D$31,2,FALSE),"")</f>
        <v/>
      </c>
      <c r="BI186" s="4" t="n">
        <v>25.8900000000005</v>
      </c>
      <c r="BJ186" s="4">
        <f>IFERROR(VLOOKUP(BI186,'CRUCE OPORTUNIDADES'!$C$10:$D$31,2,FALSE),"")</f>
        <v/>
      </c>
      <c r="BK186" s="3" t="n"/>
      <c r="BL186" s="3" t="n"/>
      <c r="BM186" s="3" t="n"/>
      <c r="BN186" s="3" t="n"/>
      <c r="BO186" s="3" t="n"/>
      <c r="BP186" s="3" t="n"/>
      <c r="BQ186" s="2" t="n"/>
      <c r="BR186" s="2" t="n"/>
      <c r="BS186" s="2" t="n"/>
      <c r="BT186" s="2" t="n"/>
      <c r="BU186" s="2" t="n"/>
      <c r="BV186" s="2" t="n"/>
      <c r="BW186" s="2" t="n"/>
      <c r="BX186" s="2" t="n"/>
      <c r="BY186" s="2" t="n"/>
      <c r="BZ186" s="2" t="n"/>
      <c r="CA186" s="2" t="n"/>
      <c r="CB186" s="2" t="n"/>
      <c r="CC186" s="2" t="n"/>
    </row>
    <row r="187">
      <c r="A187" s="2" t="n"/>
      <c r="B187" s="2" t="n"/>
      <c r="C187" s="2" t="n"/>
      <c r="D187" s="2" t="n"/>
      <c r="E187" s="2" t="n"/>
      <c r="F187" s="2" t="n"/>
      <c r="G187" s="2" t="n"/>
      <c r="H187" s="2" t="n"/>
      <c r="I187" s="2" t="n"/>
      <c r="J187" s="2" t="n"/>
      <c r="K187" s="3" t="n"/>
      <c r="L187" s="3" t="n"/>
      <c r="M187" s="4" t="n"/>
      <c r="N187" s="4">
        <f>IF(N188&lt;&gt;""," -O","")</f>
        <v/>
      </c>
      <c r="O187" s="4" t="n"/>
      <c r="P187" s="4">
        <f>IF(P188&lt;&gt;""," -O","")</f>
        <v/>
      </c>
      <c r="Q187" s="4" t="n"/>
      <c r="R187" s="4">
        <f>IF(R188&lt;&gt;""," -O","")</f>
        <v/>
      </c>
      <c r="S187" s="4" t="n"/>
      <c r="T187" s="4">
        <f>IF(T188&lt;&gt;""," -O","")</f>
        <v/>
      </c>
      <c r="U187" s="4" t="n"/>
      <c r="V187" s="4">
        <f>IF(V188&lt;&gt;""," -O","")</f>
        <v/>
      </c>
      <c r="W187" s="4" t="n"/>
      <c r="X187" s="4">
        <f>IF(X188&lt;&gt;""," -O","")</f>
        <v/>
      </c>
      <c r="Y187" s="4" t="n"/>
      <c r="Z187" s="4">
        <f>IF(Z188&lt;&gt;""," -O","")</f>
        <v/>
      </c>
      <c r="AA187" s="4" t="n"/>
      <c r="AB187" s="4">
        <f>IF(AB188&lt;&gt;""," -O","")</f>
        <v/>
      </c>
      <c r="AC187" s="4" t="n"/>
      <c r="AD187" s="4">
        <f>IF(AD188&lt;&gt;""," -O","")</f>
        <v/>
      </c>
      <c r="AE187" s="4" t="n"/>
      <c r="AF187" s="4">
        <f>IF(AF188&lt;&gt;""," -O","")</f>
        <v/>
      </c>
      <c r="AG187" s="4" t="n"/>
      <c r="AH187" s="4">
        <f>IF(AH188&lt;&gt;""," -O","")</f>
        <v/>
      </c>
      <c r="AI187" s="4" t="n"/>
      <c r="AJ187" s="4">
        <f>IF(AJ188&lt;&gt;""," -O","")</f>
        <v/>
      </c>
      <c r="AK187" s="4" t="n"/>
      <c r="AL187" s="4">
        <f>IF(AL188&lt;&gt;""," -O","")</f>
        <v/>
      </c>
      <c r="AM187" s="4" t="n"/>
      <c r="AN187" s="4">
        <f>IF(AN188&lt;&gt;""," -O","")</f>
        <v/>
      </c>
      <c r="AO187" s="4" t="n"/>
      <c r="AP187" s="4">
        <f>IF(AP188&lt;&gt;""," -O","")</f>
        <v/>
      </c>
      <c r="AQ187" s="4" t="n"/>
      <c r="AR187" s="4">
        <f>IF(AR188&lt;&gt;""," -O","")</f>
        <v/>
      </c>
      <c r="AS187" s="4" t="n"/>
      <c r="AT187" s="4">
        <f>IF(AT188&lt;&gt;""," -O","")</f>
        <v/>
      </c>
      <c r="AU187" s="4" t="n"/>
      <c r="AV187" s="4">
        <f>IF(AV188&lt;&gt;""," -O","")</f>
        <v/>
      </c>
      <c r="AW187" s="4" t="n"/>
      <c r="AX187" s="4">
        <f>IF(AX188&lt;&gt;""," -O","")</f>
        <v/>
      </c>
      <c r="AY187" s="4" t="n"/>
      <c r="AZ187" s="4">
        <f>IF(AZ188&lt;&gt;""," -O","")</f>
        <v/>
      </c>
      <c r="BA187" s="4" t="n"/>
      <c r="BB187" s="4">
        <f>IF(BB188&lt;&gt;""," -O","")</f>
        <v/>
      </c>
      <c r="BC187" s="4" t="n"/>
      <c r="BD187" s="4">
        <f>IF(BD188&lt;&gt;""," -O","")</f>
        <v/>
      </c>
      <c r="BE187" s="4" t="n"/>
      <c r="BF187" s="4">
        <f>IF(BF188&lt;&gt;""," -O","")</f>
        <v/>
      </c>
      <c r="BG187" s="4" t="n"/>
      <c r="BH187" s="4">
        <f>IF(BH188&lt;&gt;""," -O","")</f>
        <v/>
      </c>
      <c r="BI187" s="4" t="n"/>
      <c r="BJ187" s="4">
        <f>IF(BJ188&lt;&gt;""," -O","")</f>
        <v/>
      </c>
      <c r="BK187" s="3" t="n"/>
      <c r="BL187" s="3" t="n"/>
      <c r="BM187" s="3" t="n"/>
      <c r="BN187" s="3" t="n"/>
      <c r="BO187" s="3" t="n"/>
      <c r="BP187" s="3" t="n"/>
      <c r="BQ187" s="2" t="n"/>
      <c r="BR187" s="2" t="n"/>
      <c r="BS187" s="2" t="n"/>
      <c r="BT187" s="2" t="n"/>
      <c r="BU187" s="2" t="n"/>
      <c r="BV187" s="2" t="n"/>
      <c r="BW187" s="2" t="n"/>
      <c r="BX187" s="2" t="n"/>
      <c r="BY187" s="2" t="n"/>
      <c r="BZ187" s="2" t="n"/>
      <c r="CA187" s="2" t="n"/>
      <c r="CB187" s="2" t="n"/>
      <c r="CC187" s="2" t="n"/>
    </row>
    <row r="188">
      <c r="A188" s="2" t="n"/>
      <c r="B188" s="2" t="n"/>
      <c r="C188" s="2" t="n"/>
      <c r="D188" s="2" t="n"/>
      <c r="E188" s="2" t="n"/>
      <c r="F188" s="2" t="n"/>
      <c r="G188" s="2" t="n"/>
      <c r="H188" s="2" t="n"/>
      <c r="I188" s="2" t="n"/>
      <c r="J188" s="2" t="n"/>
      <c r="K188" s="3" t="n"/>
      <c r="L188" s="3" t="n"/>
      <c r="M188" s="4" t="n">
        <v>1.9</v>
      </c>
      <c r="N188" s="4">
        <f>IFERROR(VLOOKUP(M188,'CRUCE OPORTUNIDADES'!$C$10:$D$31,2,FALSE),"")</f>
        <v/>
      </c>
      <c r="O188" s="4" t="n">
        <v>2.90000000000002</v>
      </c>
      <c r="P188" s="4">
        <f>IFERROR(VLOOKUP(O188,'CRUCE OPORTUNIDADES'!$C$10:$D$31,2,FALSE),"")</f>
        <v/>
      </c>
      <c r="Q188" s="4" t="n">
        <v>3.90000000000004</v>
      </c>
      <c r="R188" s="4">
        <f>IFERROR(VLOOKUP(Q188,'CRUCE OPORTUNIDADES'!$C$10:$D$31,2,FALSE),"")</f>
        <v/>
      </c>
      <c r="S188" s="4" t="n">
        <v>4.90000000000006</v>
      </c>
      <c r="T188" s="4">
        <f>IFERROR(VLOOKUP(S188,'CRUCE OPORTUNIDADES'!$C$10:$D$31,2,FALSE),"")</f>
        <v/>
      </c>
      <c r="U188" s="4" t="n">
        <v>5.90000000000008</v>
      </c>
      <c r="V188" s="4">
        <f>IFERROR(VLOOKUP(U188,'CRUCE OPORTUNIDADES'!$C$10:$D$31,2,FALSE),"")</f>
        <v/>
      </c>
      <c r="W188" s="4" t="n">
        <v>6.9000000000001</v>
      </c>
      <c r="X188" s="4">
        <f>IFERROR(VLOOKUP(W188,'CRUCE OPORTUNIDADES'!$C$10:$D$31,2,FALSE),"")</f>
        <v/>
      </c>
      <c r="Y188" s="4" t="n">
        <v>7.90000000000012</v>
      </c>
      <c r="Z188" s="4">
        <f>IFERROR(VLOOKUP(Y188,'CRUCE OPORTUNIDADES'!$C$10:$D$31,2,FALSE),"")</f>
        <v/>
      </c>
      <c r="AA188" s="4" t="n">
        <v>8.900000000000141</v>
      </c>
      <c r="AB188" s="4">
        <f>IFERROR(VLOOKUP(AA188,'CRUCE OPORTUNIDADES'!$C$10:$D$31,2,FALSE),"")</f>
        <v/>
      </c>
      <c r="AC188" s="4" t="n">
        <v>9.90000000000016</v>
      </c>
      <c r="AD188" s="4">
        <f>IFERROR(VLOOKUP(AC188,'CRUCE OPORTUNIDADES'!$C$10:$D$31,2,FALSE),"")</f>
        <v/>
      </c>
      <c r="AE188" s="4" t="n">
        <v>10.9000000000002</v>
      </c>
      <c r="AF188" s="4">
        <f>IFERROR(VLOOKUP(AE188,'CRUCE OPORTUNIDADES'!$C$10:$D$31,2,FALSE),"")</f>
        <v/>
      </c>
      <c r="AG188" s="4" t="n">
        <v>11.9000000000002</v>
      </c>
      <c r="AH188" s="4">
        <f>IFERROR(VLOOKUP(AG188,'CRUCE OPORTUNIDADES'!$C$10:$D$31,2,FALSE),"")</f>
        <v/>
      </c>
      <c r="AI188" s="4" t="n">
        <v>12.9000000000002</v>
      </c>
      <c r="AJ188" s="4">
        <f>IFERROR(VLOOKUP(AI188,'CRUCE OPORTUNIDADES'!$C$10:$D$31,2,FALSE),"")</f>
        <v/>
      </c>
      <c r="AK188" s="4" t="n">
        <v>13.9000000000002</v>
      </c>
      <c r="AL188" s="4">
        <f>IFERROR(VLOOKUP(AK188,'CRUCE OPORTUNIDADES'!$C$10:$D$31,2,FALSE),"")</f>
        <v/>
      </c>
      <c r="AM188" s="4" t="n">
        <v>14.9000000000003</v>
      </c>
      <c r="AN188" s="4">
        <f>IFERROR(VLOOKUP(AM188,'CRUCE OPORTUNIDADES'!$C$10:$D$31,2,FALSE),"")</f>
        <v/>
      </c>
      <c r="AO188" s="4" t="n">
        <v>15.9000000000003</v>
      </c>
      <c r="AP188" s="4">
        <f>IFERROR(VLOOKUP(AO188,'CRUCE OPORTUNIDADES'!$C$10:$D$31,2,FALSE),"")</f>
        <v/>
      </c>
      <c r="AQ188" s="4" t="n">
        <v>16.9000000000003</v>
      </c>
      <c r="AR188" s="4">
        <f>IFERROR(VLOOKUP(AQ188,'CRUCE OPORTUNIDADES'!$C$10:$D$31,2,FALSE),"")</f>
        <v/>
      </c>
      <c r="AS188" s="4" t="n">
        <v>17.9000000000003</v>
      </c>
      <c r="AT188" s="4">
        <f>IFERROR(VLOOKUP(AS188,'CRUCE OPORTUNIDADES'!$C$10:$D$31,2,FALSE),"")</f>
        <v/>
      </c>
      <c r="AU188" s="4" t="n">
        <v>18.9000000000003</v>
      </c>
      <c r="AV188" s="4">
        <f>IFERROR(VLOOKUP(AU188,'CRUCE OPORTUNIDADES'!$C$10:$D$31,2,FALSE),"")</f>
        <v/>
      </c>
      <c r="AW188" s="4" t="n">
        <v>19.9000000000004</v>
      </c>
      <c r="AX188" s="4">
        <f>IFERROR(VLOOKUP(AW188,'CRUCE OPORTUNIDADES'!$C$10:$D$31,2,FALSE),"")</f>
        <v/>
      </c>
      <c r="AY188" s="4" t="n">
        <v>20.9000000000004</v>
      </c>
      <c r="AZ188" s="4">
        <f>IFERROR(VLOOKUP(AY188,'CRUCE OPORTUNIDADES'!$C$10:$D$31,2,FALSE),"")</f>
        <v/>
      </c>
      <c r="BA188" s="4" t="n">
        <v>21.9000000000004</v>
      </c>
      <c r="BB188" s="4">
        <f>IFERROR(VLOOKUP(BA188,'CRUCE OPORTUNIDADES'!$C$10:$D$31,2,FALSE),"")</f>
        <v/>
      </c>
      <c r="BC188" s="4" t="n">
        <v>22.9000000000004</v>
      </c>
      <c r="BD188" s="4">
        <f>IFERROR(VLOOKUP(BC188,'CRUCE OPORTUNIDADES'!$C$10:$D$31,2,FALSE),"")</f>
        <v/>
      </c>
      <c r="BE188" s="4" t="n">
        <v>23.9000000000004</v>
      </c>
      <c r="BF188" s="4">
        <f>IFERROR(VLOOKUP(BE188,'CRUCE OPORTUNIDADES'!$C$10:$D$31,2,FALSE),"")</f>
        <v/>
      </c>
      <c r="BG188" s="4" t="n">
        <v>24.9000000000005</v>
      </c>
      <c r="BH188" s="4">
        <f>IFERROR(VLOOKUP(BG188,'CRUCE OPORTUNIDADES'!$C$10:$D$31,2,FALSE),"")</f>
        <v/>
      </c>
      <c r="BI188" s="4" t="n">
        <v>25.9000000000005</v>
      </c>
      <c r="BJ188" s="4">
        <f>IFERROR(VLOOKUP(BI188,'CRUCE OPORTUNIDADES'!$C$10:$D$31,2,FALSE),"")</f>
        <v/>
      </c>
      <c r="BK188" s="3" t="n"/>
      <c r="BL188" s="3" t="n"/>
      <c r="BM188" s="3" t="n"/>
      <c r="BN188" s="3" t="n"/>
      <c r="BO188" s="3" t="n"/>
      <c r="BP188" s="3" t="n"/>
      <c r="BQ188" s="2" t="n"/>
      <c r="BR188" s="2" t="n"/>
      <c r="BS188" s="2" t="n"/>
      <c r="BT188" s="2" t="n"/>
      <c r="BU188" s="2" t="n"/>
      <c r="BV188" s="2" t="n"/>
      <c r="BW188" s="2" t="n"/>
      <c r="BX188" s="2" t="n"/>
      <c r="BY188" s="2" t="n"/>
      <c r="BZ188" s="2" t="n"/>
      <c r="CA188" s="2" t="n"/>
      <c r="CB188" s="2" t="n"/>
      <c r="CC188" s="2" t="n"/>
    </row>
    <row r="189">
      <c r="A189" s="2" t="n"/>
      <c r="B189" s="2" t="n"/>
      <c r="C189" s="2" t="n"/>
      <c r="D189" s="2" t="n"/>
      <c r="E189" s="2" t="n"/>
      <c r="F189" s="2" t="n"/>
      <c r="G189" s="2" t="n"/>
      <c r="H189" s="2" t="n"/>
      <c r="I189" s="2" t="n"/>
      <c r="J189" s="2" t="n"/>
      <c r="K189" s="3" t="n"/>
      <c r="L189" s="3" t="n"/>
      <c r="M189" s="4" t="n"/>
      <c r="N189" s="4">
        <f>IF(N190&lt;&gt;""," -O","")</f>
        <v/>
      </c>
      <c r="O189" s="4" t="n"/>
      <c r="P189" s="4">
        <f>IF(P190&lt;&gt;""," -O","")</f>
        <v/>
      </c>
      <c r="Q189" s="4" t="n"/>
      <c r="R189" s="4">
        <f>IF(R190&lt;&gt;""," -O","")</f>
        <v/>
      </c>
      <c r="S189" s="4" t="n"/>
      <c r="T189" s="4">
        <f>IF(T190&lt;&gt;""," -O","")</f>
        <v/>
      </c>
      <c r="U189" s="4" t="n"/>
      <c r="V189" s="4">
        <f>IF(V190&lt;&gt;""," -O","")</f>
        <v/>
      </c>
      <c r="W189" s="4" t="n"/>
      <c r="X189" s="4">
        <f>IF(X190&lt;&gt;""," -O","")</f>
        <v/>
      </c>
      <c r="Y189" s="4" t="n"/>
      <c r="Z189" s="4">
        <f>IF(Z190&lt;&gt;""," -O","")</f>
        <v/>
      </c>
      <c r="AA189" s="4" t="n"/>
      <c r="AB189" s="4">
        <f>IF(AB190&lt;&gt;""," -O","")</f>
        <v/>
      </c>
      <c r="AC189" s="4" t="n"/>
      <c r="AD189" s="4">
        <f>IF(AD190&lt;&gt;""," -O","")</f>
        <v/>
      </c>
      <c r="AE189" s="4" t="n"/>
      <c r="AF189" s="4">
        <f>IF(AF190&lt;&gt;""," -O","")</f>
        <v/>
      </c>
      <c r="AG189" s="4" t="n"/>
      <c r="AH189" s="4">
        <f>IF(AH190&lt;&gt;""," -O","")</f>
        <v/>
      </c>
      <c r="AI189" s="4" t="n"/>
      <c r="AJ189" s="4">
        <f>IF(AJ190&lt;&gt;""," -O","")</f>
        <v/>
      </c>
      <c r="AK189" s="4" t="n"/>
      <c r="AL189" s="4">
        <f>IF(AL190&lt;&gt;""," -O","")</f>
        <v/>
      </c>
      <c r="AM189" s="4" t="n"/>
      <c r="AN189" s="4">
        <f>IF(AN190&lt;&gt;""," -O","")</f>
        <v/>
      </c>
      <c r="AO189" s="4" t="n"/>
      <c r="AP189" s="4">
        <f>IF(AP190&lt;&gt;""," -O","")</f>
        <v/>
      </c>
      <c r="AQ189" s="4" t="n"/>
      <c r="AR189" s="4">
        <f>IF(AR190&lt;&gt;""," -O","")</f>
        <v/>
      </c>
      <c r="AS189" s="4" t="n"/>
      <c r="AT189" s="4">
        <f>IF(AT190&lt;&gt;""," -O","")</f>
        <v/>
      </c>
      <c r="AU189" s="4" t="n"/>
      <c r="AV189" s="4">
        <f>IF(AV190&lt;&gt;""," -O","")</f>
        <v/>
      </c>
      <c r="AW189" s="4" t="n"/>
      <c r="AX189" s="4">
        <f>IF(AX190&lt;&gt;""," -O","")</f>
        <v/>
      </c>
      <c r="AY189" s="4" t="n"/>
      <c r="AZ189" s="4">
        <f>IF(AZ190&lt;&gt;""," -O","")</f>
        <v/>
      </c>
      <c r="BA189" s="4" t="n"/>
      <c r="BB189" s="4">
        <f>IF(BB190&lt;&gt;""," -O","")</f>
        <v/>
      </c>
      <c r="BC189" s="4" t="n"/>
      <c r="BD189" s="4">
        <f>IF(BD190&lt;&gt;""," -O","")</f>
        <v/>
      </c>
      <c r="BE189" s="4" t="n"/>
      <c r="BF189" s="4">
        <f>IF(BF190&lt;&gt;""," -O","")</f>
        <v/>
      </c>
      <c r="BG189" s="4" t="n"/>
      <c r="BH189" s="4">
        <f>IF(BH190&lt;&gt;""," -O","")</f>
        <v/>
      </c>
      <c r="BI189" s="4" t="n"/>
      <c r="BJ189" s="4">
        <f>IF(BJ190&lt;&gt;""," -O","")</f>
        <v/>
      </c>
      <c r="BK189" s="3" t="n"/>
      <c r="BL189" s="3" t="n"/>
      <c r="BM189" s="3" t="n"/>
      <c r="BN189" s="3" t="n"/>
      <c r="BO189" s="3" t="n"/>
      <c r="BP189" s="3" t="n"/>
      <c r="BQ189" s="2" t="n"/>
      <c r="BR189" s="2" t="n"/>
      <c r="BS189" s="2" t="n"/>
      <c r="BT189" s="2" t="n"/>
      <c r="BU189" s="2" t="n"/>
      <c r="BV189" s="2" t="n"/>
      <c r="BW189" s="2" t="n"/>
      <c r="BX189" s="2" t="n"/>
      <c r="BY189" s="2" t="n"/>
      <c r="BZ189" s="2" t="n"/>
      <c r="CA189" s="2" t="n"/>
      <c r="CB189" s="2" t="n"/>
      <c r="CC189" s="2" t="n"/>
    </row>
    <row r="190">
      <c r="A190" s="2" t="n"/>
      <c r="B190" s="2" t="n"/>
      <c r="C190" s="2" t="n"/>
      <c r="D190" s="2" t="n"/>
      <c r="E190" s="2" t="n"/>
      <c r="F190" s="2" t="n"/>
      <c r="G190" s="2" t="n"/>
      <c r="H190" s="2" t="n"/>
      <c r="I190" s="2" t="n"/>
      <c r="J190" s="2" t="n"/>
      <c r="K190" s="3" t="n"/>
      <c r="L190" s="3" t="n"/>
      <c r="M190" s="4" t="n">
        <v>1.91</v>
      </c>
      <c r="N190" s="4">
        <f>IFERROR(VLOOKUP(M190,'CRUCE OPORTUNIDADES'!$C$10:$D$31,2,FALSE),"")</f>
        <v/>
      </c>
      <c r="O190" s="4" t="n">
        <v>2.91000000000002</v>
      </c>
      <c r="P190" s="4">
        <f>IFERROR(VLOOKUP(O190,'CRUCE OPORTUNIDADES'!$C$10:$D$31,2,FALSE),"")</f>
        <v/>
      </c>
      <c r="Q190" s="4" t="n">
        <v>3.91000000000004</v>
      </c>
      <c r="R190" s="4">
        <f>IFERROR(VLOOKUP(Q190,'CRUCE OPORTUNIDADES'!$C$10:$D$31,2,FALSE),"")</f>
        <v/>
      </c>
      <c r="S190" s="4" t="n">
        <v>4.91000000000006</v>
      </c>
      <c r="T190" s="4">
        <f>IFERROR(VLOOKUP(S190,'CRUCE OPORTUNIDADES'!$C$10:$D$31,2,FALSE),"")</f>
        <v/>
      </c>
      <c r="U190" s="4" t="n">
        <v>5.91000000000008</v>
      </c>
      <c r="V190" s="4">
        <f>IFERROR(VLOOKUP(U190,'CRUCE OPORTUNIDADES'!$C$10:$D$31,2,FALSE),"")</f>
        <v/>
      </c>
      <c r="W190" s="4" t="n">
        <v>6.9100000000001</v>
      </c>
      <c r="X190" s="4">
        <f>IFERROR(VLOOKUP(W190,'CRUCE OPORTUNIDADES'!$C$10:$D$31,2,FALSE),"")</f>
        <v/>
      </c>
      <c r="Y190" s="4" t="n">
        <v>7.91000000000012</v>
      </c>
      <c r="Z190" s="4">
        <f>IFERROR(VLOOKUP(Y190,'CRUCE OPORTUNIDADES'!$C$10:$D$31,2,FALSE),"")</f>
        <v/>
      </c>
      <c r="AA190" s="4" t="n">
        <v>8.91000000000014</v>
      </c>
      <c r="AB190" s="4">
        <f>IFERROR(VLOOKUP(AA190,'CRUCE OPORTUNIDADES'!$C$10:$D$31,2,FALSE),"")</f>
        <v/>
      </c>
      <c r="AC190" s="4" t="n">
        <v>9.91000000000016</v>
      </c>
      <c r="AD190" s="4">
        <f>IFERROR(VLOOKUP(AC190,'CRUCE OPORTUNIDADES'!$C$10:$D$31,2,FALSE),"")</f>
        <v/>
      </c>
      <c r="AE190" s="4" t="n">
        <v>10.9100000000002</v>
      </c>
      <c r="AF190" s="4">
        <f>IFERROR(VLOOKUP(AE190,'CRUCE OPORTUNIDADES'!$C$10:$D$31,2,FALSE),"")</f>
        <v/>
      </c>
      <c r="AG190" s="4" t="n">
        <v>11.9100000000002</v>
      </c>
      <c r="AH190" s="4">
        <f>IFERROR(VLOOKUP(AG190,'CRUCE OPORTUNIDADES'!$C$10:$D$31,2,FALSE),"")</f>
        <v/>
      </c>
      <c r="AI190" s="4" t="n">
        <v>12.9100000000002</v>
      </c>
      <c r="AJ190" s="4">
        <f>IFERROR(VLOOKUP(AI190,'CRUCE OPORTUNIDADES'!$C$10:$D$31,2,FALSE),"")</f>
        <v/>
      </c>
      <c r="AK190" s="4" t="n">
        <v>13.9100000000002</v>
      </c>
      <c r="AL190" s="4">
        <f>IFERROR(VLOOKUP(AK190,'CRUCE OPORTUNIDADES'!$C$10:$D$31,2,FALSE),"")</f>
        <v/>
      </c>
      <c r="AM190" s="4" t="n">
        <v>14.9100000000003</v>
      </c>
      <c r="AN190" s="4">
        <f>IFERROR(VLOOKUP(AM190,'CRUCE OPORTUNIDADES'!$C$10:$D$31,2,FALSE),"")</f>
        <v/>
      </c>
      <c r="AO190" s="4" t="n">
        <v>15.9100000000003</v>
      </c>
      <c r="AP190" s="4">
        <f>IFERROR(VLOOKUP(AO190,'CRUCE OPORTUNIDADES'!$C$10:$D$31,2,FALSE),"")</f>
        <v/>
      </c>
      <c r="AQ190" s="4" t="n">
        <v>16.9100000000003</v>
      </c>
      <c r="AR190" s="4">
        <f>IFERROR(VLOOKUP(AQ190,'CRUCE OPORTUNIDADES'!$C$10:$D$31,2,FALSE),"")</f>
        <v/>
      </c>
      <c r="AS190" s="4" t="n">
        <v>17.9100000000003</v>
      </c>
      <c r="AT190" s="4">
        <f>IFERROR(VLOOKUP(AS190,'CRUCE OPORTUNIDADES'!$C$10:$D$31,2,FALSE),"")</f>
        <v/>
      </c>
      <c r="AU190" s="4" t="n">
        <v>18.9100000000003</v>
      </c>
      <c r="AV190" s="4">
        <f>IFERROR(VLOOKUP(AU190,'CRUCE OPORTUNIDADES'!$C$10:$D$31,2,FALSE),"")</f>
        <v/>
      </c>
      <c r="AW190" s="4" t="n">
        <v>19.9100000000004</v>
      </c>
      <c r="AX190" s="4">
        <f>IFERROR(VLOOKUP(AW190,'CRUCE OPORTUNIDADES'!$C$10:$D$31,2,FALSE),"")</f>
        <v/>
      </c>
      <c r="AY190" s="4" t="n">
        <v>20.9100000000004</v>
      </c>
      <c r="AZ190" s="4">
        <f>IFERROR(VLOOKUP(AY190,'CRUCE OPORTUNIDADES'!$C$10:$D$31,2,FALSE),"")</f>
        <v/>
      </c>
      <c r="BA190" s="4" t="n">
        <v>21.9100000000004</v>
      </c>
      <c r="BB190" s="4">
        <f>IFERROR(VLOOKUP(BA190,'CRUCE OPORTUNIDADES'!$C$10:$D$31,2,FALSE),"")</f>
        <v/>
      </c>
      <c r="BC190" s="4" t="n">
        <v>22.9100000000004</v>
      </c>
      <c r="BD190" s="4">
        <f>IFERROR(VLOOKUP(BC190,'CRUCE OPORTUNIDADES'!$C$10:$D$31,2,FALSE),"")</f>
        <v/>
      </c>
      <c r="BE190" s="4" t="n">
        <v>23.9100000000004</v>
      </c>
      <c r="BF190" s="4">
        <f>IFERROR(VLOOKUP(BE190,'CRUCE OPORTUNIDADES'!$C$10:$D$31,2,FALSE),"")</f>
        <v/>
      </c>
      <c r="BG190" s="4" t="n">
        <v>24.9100000000005</v>
      </c>
      <c r="BH190" s="4">
        <f>IFERROR(VLOOKUP(BG190,'CRUCE OPORTUNIDADES'!$C$10:$D$31,2,FALSE),"")</f>
        <v/>
      </c>
      <c r="BI190" s="4" t="n">
        <v>25.9100000000005</v>
      </c>
      <c r="BJ190" s="4">
        <f>IFERROR(VLOOKUP(BI190,'CRUCE OPORTUNIDADES'!$C$10:$D$31,2,FALSE),"")</f>
        <v/>
      </c>
      <c r="BK190" s="3" t="n"/>
      <c r="BL190" s="3" t="n"/>
      <c r="BM190" s="3" t="n"/>
      <c r="BN190" s="3" t="n"/>
      <c r="BO190" s="3" t="n"/>
      <c r="BP190" s="3" t="n"/>
      <c r="BQ190" s="2" t="n"/>
      <c r="BR190" s="2" t="n"/>
      <c r="BS190" s="2" t="n"/>
      <c r="BT190" s="2" t="n"/>
      <c r="BU190" s="2" t="n"/>
      <c r="BV190" s="2" t="n"/>
      <c r="BW190" s="2" t="n"/>
      <c r="BX190" s="2" t="n"/>
      <c r="BY190" s="2" t="n"/>
      <c r="BZ190" s="2" t="n"/>
      <c r="CA190" s="2" t="n"/>
      <c r="CB190" s="2" t="n"/>
      <c r="CC190" s="2" t="n"/>
    </row>
    <row r="191">
      <c r="A191" s="2" t="n"/>
      <c r="B191" s="2" t="n"/>
      <c r="C191" s="2" t="n"/>
      <c r="D191" s="2" t="n"/>
      <c r="E191" s="2" t="n"/>
      <c r="F191" s="2" t="n"/>
      <c r="G191" s="2" t="n"/>
      <c r="H191" s="2" t="n"/>
      <c r="I191" s="2" t="n"/>
      <c r="J191" s="2" t="n"/>
      <c r="K191" s="3" t="n"/>
      <c r="L191" s="3" t="n"/>
      <c r="M191" s="4" t="n"/>
      <c r="N191" s="4">
        <f>IF(N192&lt;&gt;""," -O","")</f>
        <v/>
      </c>
      <c r="O191" s="4" t="n"/>
      <c r="P191" s="4">
        <f>IF(P192&lt;&gt;""," -O","")</f>
        <v/>
      </c>
      <c r="Q191" s="4" t="n"/>
      <c r="R191" s="4">
        <f>IF(R192&lt;&gt;""," -O","")</f>
        <v/>
      </c>
      <c r="S191" s="4" t="n"/>
      <c r="T191" s="4">
        <f>IF(T192&lt;&gt;""," -O","")</f>
        <v/>
      </c>
      <c r="U191" s="4" t="n"/>
      <c r="V191" s="4">
        <f>IF(V192&lt;&gt;""," -O","")</f>
        <v/>
      </c>
      <c r="W191" s="4" t="n"/>
      <c r="X191" s="4">
        <f>IF(X192&lt;&gt;""," -O","")</f>
        <v/>
      </c>
      <c r="Y191" s="4" t="n"/>
      <c r="Z191" s="4">
        <f>IF(Z192&lt;&gt;""," -O","")</f>
        <v/>
      </c>
      <c r="AA191" s="4" t="n"/>
      <c r="AB191" s="4">
        <f>IF(AB192&lt;&gt;""," -O","")</f>
        <v/>
      </c>
      <c r="AC191" s="4" t="n"/>
      <c r="AD191" s="4">
        <f>IF(AD192&lt;&gt;""," -O","")</f>
        <v/>
      </c>
      <c r="AE191" s="4" t="n"/>
      <c r="AF191" s="4">
        <f>IF(AF192&lt;&gt;""," -O","")</f>
        <v/>
      </c>
      <c r="AG191" s="4" t="n"/>
      <c r="AH191" s="4">
        <f>IF(AH192&lt;&gt;""," -O","")</f>
        <v/>
      </c>
      <c r="AI191" s="4" t="n"/>
      <c r="AJ191" s="4">
        <f>IF(AJ192&lt;&gt;""," -O","")</f>
        <v/>
      </c>
      <c r="AK191" s="4" t="n"/>
      <c r="AL191" s="4">
        <f>IF(AL192&lt;&gt;""," -O","")</f>
        <v/>
      </c>
      <c r="AM191" s="4" t="n"/>
      <c r="AN191" s="4">
        <f>IF(AN192&lt;&gt;""," -O","")</f>
        <v/>
      </c>
      <c r="AO191" s="4" t="n"/>
      <c r="AP191" s="4">
        <f>IF(AP192&lt;&gt;""," -O","")</f>
        <v/>
      </c>
      <c r="AQ191" s="4" t="n"/>
      <c r="AR191" s="4">
        <f>IF(AR192&lt;&gt;""," -O","")</f>
        <v/>
      </c>
      <c r="AS191" s="4" t="n"/>
      <c r="AT191" s="4">
        <f>IF(AT192&lt;&gt;""," -O","")</f>
        <v/>
      </c>
      <c r="AU191" s="4" t="n"/>
      <c r="AV191" s="4">
        <f>IF(AV192&lt;&gt;""," -O","")</f>
        <v/>
      </c>
      <c r="AW191" s="4" t="n"/>
      <c r="AX191" s="4">
        <f>IF(AX192&lt;&gt;""," -O","")</f>
        <v/>
      </c>
      <c r="AY191" s="4" t="n"/>
      <c r="AZ191" s="4">
        <f>IF(AZ192&lt;&gt;""," -O","")</f>
        <v/>
      </c>
      <c r="BA191" s="4" t="n"/>
      <c r="BB191" s="4">
        <f>IF(BB192&lt;&gt;""," -O","")</f>
        <v/>
      </c>
      <c r="BC191" s="4" t="n"/>
      <c r="BD191" s="4">
        <f>IF(BD192&lt;&gt;""," -O","")</f>
        <v/>
      </c>
      <c r="BE191" s="4" t="n"/>
      <c r="BF191" s="4">
        <f>IF(BF192&lt;&gt;""," -O","")</f>
        <v/>
      </c>
      <c r="BG191" s="4" t="n"/>
      <c r="BH191" s="4">
        <f>IF(BH192&lt;&gt;""," -O","")</f>
        <v/>
      </c>
      <c r="BI191" s="4" t="n"/>
      <c r="BJ191" s="4">
        <f>IF(BJ192&lt;&gt;""," -O","")</f>
        <v/>
      </c>
      <c r="BK191" s="3" t="n"/>
      <c r="BL191" s="3" t="n"/>
      <c r="BM191" s="3" t="n"/>
      <c r="BN191" s="3" t="n"/>
      <c r="BO191" s="3" t="n"/>
      <c r="BP191" s="3" t="n"/>
      <c r="BQ191" s="2" t="n"/>
      <c r="BR191" s="2" t="n"/>
      <c r="BS191" s="2" t="n"/>
      <c r="BT191" s="2" t="n"/>
      <c r="BU191" s="2" t="n"/>
      <c r="BV191" s="2" t="n"/>
      <c r="BW191" s="2" t="n"/>
      <c r="BX191" s="2" t="n"/>
      <c r="BY191" s="2" t="n"/>
      <c r="BZ191" s="2" t="n"/>
      <c r="CA191" s="2" t="n"/>
      <c r="CB191" s="2" t="n"/>
      <c r="CC191" s="2" t="n"/>
    </row>
    <row r="192">
      <c r="A192" s="2" t="n"/>
      <c r="B192" s="2" t="n"/>
      <c r="C192" s="2" t="n"/>
      <c r="D192" s="2" t="n"/>
      <c r="E192" s="2" t="n"/>
      <c r="F192" s="2" t="n"/>
      <c r="G192" s="2" t="n"/>
      <c r="H192" s="2" t="n"/>
      <c r="I192" s="2" t="n"/>
      <c r="J192" s="2" t="n"/>
      <c r="K192" s="3" t="n"/>
      <c r="L192" s="3" t="n"/>
      <c r="M192" s="4" t="n">
        <v>1.92</v>
      </c>
      <c r="N192" s="4">
        <f>IFERROR(VLOOKUP(M192,'CRUCE OPORTUNIDADES'!$C$10:$D$31,2,FALSE),"")</f>
        <v/>
      </c>
      <c r="O192" s="4" t="n">
        <v>2.92000000000002</v>
      </c>
      <c r="P192" s="4">
        <f>IFERROR(VLOOKUP(O192,'CRUCE OPORTUNIDADES'!$C$10:$D$31,2,FALSE),"")</f>
        <v/>
      </c>
      <c r="Q192" s="4" t="n">
        <v>3.92000000000004</v>
      </c>
      <c r="R192" s="4">
        <f>IFERROR(VLOOKUP(Q192,'CRUCE OPORTUNIDADES'!$C$10:$D$31,2,FALSE),"")</f>
        <v/>
      </c>
      <c r="S192" s="4" t="n">
        <v>4.92000000000006</v>
      </c>
      <c r="T192" s="4">
        <f>IFERROR(VLOOKUP(S192,'CRUCE OPORTUNIDADES'!$C$10:$D$31,2,FALSE),"")</f>
        <v/>
      </c>
      <c r="U192" s="4" t="n">
        <v>5.92000000000008</v>
      </c>
      <c r="V192" s="4">
        <f>IFERROR(VLOOKUP(U192,'CRUCE OPORTUNIDADES'!$C$10:$D$31,2,FALSE),"")</f>
        <v/>
      </c>
      <c r="W192" s="4" t="n">
        <v>6.9200000000001</v>
      </c>
      <c r="X192" s="4">
        <f>IFERROR(VLOOKUP(W192,'CRUCE OPORTUNIDADES'!$C$10:$D$31,2,FALSE),"")</f>
        <v/>
      </c>
      <c r="Y192" s="4" t="n">
        <v>7.92000000000012</v>
      </c>
      <c r="Z192" s="4">
        <f>IFERROR(VLOOKUP(Y192,'CRUCE OPORTUNIDADES'!$C$10:$D$31,2,FALSE),"")</f>
        <v/>
      </c>
      <c r="AA192" s="4" t="n">
        <v>8.92000000000014</v>
      </c>
      <c r="AB192" s="4">
        <f>IFERROR(VLOOKUP(AA192,'CRUCE OPORTUNIDADES'!$C$10:$D$31,2,FALSE),"")</f>
        <v/>
      </c>
      <c r="AC192" s="4" t="n">
        <v>9.92000000000016</v>
      </c>
      <c r="AD192" s="4">
        <f>IFERROR(VLOOKUP(AC192,'CRUCE OPORTUNIDADES'!$C$10:$D$31,2,FALSE),"")</f>
        <v/>
      </c>
      <c r="AE192" s="4" t="n">
        <v>10.9200000000002</v>
      </c>
      <c r="AF192" s="4">
        <f>IFERROR(VLOOKUP(AE192,'CRUCE OPORTUNIDADES'!$C$10:$D$31,2,FALSE),"")</f>
        <v/>
      </c>
      <c r="AG192" s="4" t="n">
        <v>11.9200000000002</v>
      </c>
      <c r="AH192" s="4">
        <f>IFERROR(VLOOKUP(AG192,'CRUCE OPORTUNIDADES'!$C$10:$D$31,2,FALSE),"")</f>
        <v/>
      </c>
      <c r="AI192" s="4" t="n">
        <v>12.9200000000002</v>
      </c>
      <c r="AJ192" s="4">
        <f>IFERROR(VLOOKUP(AI192,'CRUCE OPORTUNIDADES'!$C$10:$D$31,2,FALSE),"")</f>
        <v/>
      </c>
      <c r="AK192" s="4" t="n">
        <v>13.9200000000002</v>
      </c>
      <c r="AL192" s="4">
        <f>IFERROR(VLOOKUP(AK192,'CRUCE OPORTUNIDADES'!$C$10:$D$31,2,FALSE),"")</f>
        <v/>
      </c>
      <c r="AM192" s="4" t="n">
        <v>14.9200000000003</v>
      </c>
      <c r="AN192" s="4">
        <f>IFERROR(VLOOKUP(AM192,'CRUCE OPORTUNIDADES'!$C$10:$D$31,2,FALSE),"")</f>
        <v/>
      </c>
      <c r="AO192" s="4" t="n">
        <v>15.9200000000003</v>
      </c>
      <c r="AP192" s="4">
        <f>IFERROR(VLOOKUP(AO192,'CRUCE OPORTUNIDADES'!$C$10:$D$31,2,FALSE),"")</f>
        <v/>
      </c>
      <c r="AQ192" s="4" t="n">
        <v>16.9200000000003</v>
      </c>
      <c r="AR192" s="4">
        <f>IFERROR(VLOOKUP(AQ192,'CRUCE OPORTUNIDADES'!$C$10:$D$31,2,FALSE),"")</f>
        <v/>
      </c>
      <c r="AS192" s="4" t="n">
        <v>17.9200000000003</v>
      </c>
      <c r="AT192" s="4">
        <f>IFERROR(VLOOKUP(AS192,'CRUCE OPORTUNIDADES'!$C$10:$D$31,2,FALSE),"")</f>
        <v/>
      </c>
      <c r="AU192" s="4" t="n">
        <v>18.9200000000003</v>
      </c>
      <c r="AV192" s="4">
        <f>IFERROR(VLOOKUP(AU192,'CRUCE OPORTUNIDADES'!$C$10:$D$31,2,FALSE),"")</f>
        <v/>
      </c>
      <c r="AW192" s="4" t="n">
        <v>19.9200000000004</v>
      </c>
      <c r="AX192" s="4">
        <f>IFERROR(VLOOKUP(AW192,'CRUCE OPORTUNIDADES'!$C$10:$D$31,2,FALSE),"")</f>
        <v/>
      </c>
      <c r="AY192" s="4" t="n">
        <v>20.9200000000004</v>
      </c>
      <c r="AZ192" s="4">
        <f>IFERROR(VLOOKUP(AY192,'CRUCE OPORTUNIDADES'!$C$10:$D$31,2,FALSE),"")</f>
        <v/>
      </c>
      <c r="BA192" s="4" t="n">
        <v>21.9200000000004</v>
      </c>
      <c r="BB192" s="4">
        <f>IFERROR(VLOOKUP(BA192,'CRUCE OPORTUNIDADES'!$C$10:$D$31,2,FALSE),"")</f>
        <v/>
      </c>
      <c r="BC192" s="4" t="n">
        <v>22.9200000000004</v>
      </c>
      <c r="BD192" s="4">
        <f>IFERROR(VLOOKUP(BC192,'CRUCE OPORTUNIDADES'!$C$10:$D$31,2,FALSE),"")</f>
        <v/>
      </c>
      <c r="BE192" s="4" t="n">
        <v>23.9200000000004</v>
      </c>
      <c r="BF192" s="4">
        <f>IFERROR(VLOOKUP(BE192,'CRUCE OPORTUNIDADES'!$C$10:$D$31,2,FALSE),"")</f>
        <v/>
      </c>
      <c r="BG192" s="4" t="n">
        <v>24.9200000000005</v>
      </c>
      <c r="BH192" s="4">
        <f>IFERROR(VLOOKUP(BG192,'CRUCE OPORTUNIDADES'!$C$10:$D$31,2,FALSE),"")</f>
        <v/>
      </c>
      <c r="BI192" s="4" t="n">
        <v>25.9200000000005</v>
      </c>
      <c r="BJ192" s="4">
        <f>IFERROR(VLOOKUP(BI192,'CRUCE OPORTUNIDADES'!$C$10:$D$31,2,FALSE),"")</f>
        <v/>
      </c>
      <c r="BK192" s="3" t="n"/>
      <c r="BL192" s="3" t="n"/>
      <c r="BM192" s="3" t="n"/>
      <c r="BN192" s="3" t="n"/>
      <c r="BO192" s="3" t="n"/>
      <c r="BP192" s="3" t="n"/>
      <c r="BQ192" s="2" t="n"/>
      <c r="BR192" s="2" t="n"/>
      <c r="BS192" s="2" t="n"/>
      <c r="BT192" s="2" t="n"/>
      <c r="BU192" s="2" t="n"/>
      <c r="BV192" s="2" t="n"/>
      <c r="BW192" s="2" t="n"/>
      <c r="BX192" s="2" t="n"/>
      <c r="BY192" s="2" t="n"/>
      <c r="BZ192" s="2" t="n"/>
      <c r="CA192" s="2" t="n"/>
      <c r="CB192" s="2" t="n"/>
      <c r="CC192" s="2" t="n"/>
    </row>
    <row r="193">
      <c r="A193" s="2" t="n"/>
      <c r="B193" s="2" t="n"/>
      <c r="C193" s="2" t="n"/>
      <c r="D193" s="2" t="n"/>
      <c r="E193" s="2" t="n"/>
      <c r="F193" s="2" t="n"/>
      <c r="G193" s="2" t="n"/>
      <c r="H193" s="2" t="n"/>
      <c r="I193" s="2" t="n"/>
      <c r="J193" s="2" t="n"/>
      <c r="K193" s="3" t="n"/>
      <c r="L193" s="3" t="n"/>
      <c r="M193" s="4" t="n"/>
      <c r="N193" s="4">
        <f>IF(N194&lt;&gt;""," -O","")</f>
        <v/>
      </c>
      <c r="O193" s="4" t="n"/>
      <c r="P193" s="4">
        <f>IF(P194&lt;&gt;""," -O","")</f>
        <v/>
      </c>
      <c r="Q193" s="4" t="n"/>
      <c r="R193" s="4">
        <f>IF(R194&lt;&gt;""," -O","")</f>
        <v/>
      </c>
      <c r="S193" s="4" t="n"/>
      <c r="T193" s="4">
        <f>IF(T194&lt;&gt;""," -O","")</f>
        <v/>
      </c>
      <c r="U193" s="4" t="n"/>
      <c r="V193" s="4">
        <f>IF(V194&lt;&gt;""," -O","")</f>
        <v/>
      </c>
      <c r="W193" s="4" t="n"/>
      <c r="X193" s="4">
        <f>IF(X194&lt;&gt;""," -O","")</f>
        <v/>
      </c>
      <c r="Y193" s="4" t="n"/>
      <c r="Z193" s="4">
        <f>IF(Z194&lt;&gt;""," -O","")</f>
        <v/>
      </c>
      <c r="AA193" s="4" t="n"/>
      <c r="AB193" s="4">
        <f>IF(AB194&lt;&gt;""," -O","")</f>
        <v/>
      </c>
      <c r="AC193" s="4" t="n"/>
      <c r="AD193" s="4">
        <f>IF(AD194&lt;&gt;""," -O","")</f>
        <v/>
      </c>
      <c r="AE193" s="4" t="n"/>
      <c r="AF193" s="4">
        <f>IF(AF194&lt;&gt;""," -O","")</f>
        <v/>
      </c>
      <c r="AG193" s="4" t="n"/>
      <c r="AH193" s="4">
        <f>IF(AH194&lt;&gt;""," -O","")</f>
        <v/>
      </c>
      <c r="AI193" s="4" t="n"/>
      <c r="AJ193" s="4">
        <f>IF(AJ194&lt;&gt;""," -O","")</f>
        <v/>
      </c>
      <c r="AK193" s="4" t="n"/>
      <c r="AL193" s="4">
        <f>IF(AL194&lt;&gt;""," -O","")</f>
        <v/>
      </c>
      <c r="AM193" s="4" t="n"/>
      <c r="AN193" s="4">
        <f>IF(AN194&lt;&gt;""," -O","")</f>
        <v/>
      </c>
      <c r="AO193" s="4" t="n"/>
      <c r="AP193" s="4">
        <f>IF(AP194&lt;&gt;""," -O","")</f>
        <v/>
      </c>
      <c r="AQ193" s="4" t="n"/>
      <c r="AR193" s="4">
        <f>IF(AR194&lt;&gt;""," -O","")</f>
        <v/>
      </c>
      <c r="AS193" s="4" t="n"/>
      <c r="AT193" s="4">
        <f>IF(AT194&lt;&gt;""," -O","")</f>
        <v/>
      </c>
      <c r="AU193" s="4" t="n"/>
      <c r="AV193" s="4">
        <f>IF(AV194&lt;&gt;""," -O","")</f>
        <v/>
      </c>
      <c r="AW193" s="4" t="n"/>
      <c r="AX193" s="4">
        <f>IF(AX194&lt;&gt;""," -O","")</f>
        <v/>
      </c>
      <c r="AY193" s="4" t="n"/>
      <c r="AZ193" s="4">
        <f>IF(AZ194&lt;&gt;""," -O","")</f>
        <v/>
      </c>
      <c r="BA193" s="4" t="n"/>
      <c r="BB193" s="4">
        <f>IF(BB194&lt;&gt;""," -O","")</f>
        <v/>
      </c>
      <c r="BC193" s="4" t="n"/>
      <c r="BD193" s="4">
        <f>IF(BD194&lt;&gt;""," -O","")</f>
        <v/>
      </c>
      <c r="BE193" s="4" t="n"/>
      <c r="BF193" s="4">
        <f>IF(BF194&lt;&gt;""," -O","")</f>
        <v/>
      </c>
      <c r="BG193" s="4" t="n"/>
      <c r="BH193" s="4">
        <f>IF(BH194&lt;&gt;""," -O","")</f>
        <v/>
      </c>
      <c r="BI193" s="4" t="n"/>
      <c r="BJ193" s="4">
        <f>IF(BJ194&lt;&gt;""," -O","")</f>
        <v/>
      </c>
      <c r="BK193" s="3" t="n"/>
      <c r="BL193" s="3" t="n"/>
      <c r="BM193" s="3" t="n"/>
      <c r="BN193" s="3" t="n"/>
      <c r="BO193" s="3" t="n"/>
      <c r="BP193" s="3" t="n"/>
      <c r="BQ193" s="2" t="n"/>
      <c r="BR193" s="2" t="n"/>
      <c r="BS193" s="2" t="n"/>
      <c r="BT193" s="2" t="n"/>
      <c r="BU193" s="2" t="n"/>
      <c r="BV193" s="2" t="n"/>
      <c r="BW193" s="2" t="n"/>
      <c r="BX193" s="2" t="n"/>
      <c r="BY193" s="2" t="n"/>
      <c r="BZ193" s="2" t="n"/>
      <c r="CA193" s="2" t="n"/>
      <c r="CB193" s="2" t="n"/>
      <c r="CC193" s="2" t="n"/>
    </row>
    <row r="194">
      <c r="A194" s="2" t="n"/>
      <c r="B194" s="2" t="n"/>
      <c r="C194" s="2" t="n"/>
      <c r="D194" s="2" t="n"/>
      <c r="E194" s="2" t="n"/>
      <c r="F194" s="2" t="n"/>
      <c r="G194" s="2" t="n"/>
      <c r="H194" s="2" t="n"/>
      <c r="I194" s="2" t="n"/>
      <c r="J194" s="2" t="n"/>
      <c r="K194" s="3" t="n"/>
      <c r="L194" s="3" t="n"/>
      <c r="M194" s="4" t="n">
        <v>1.93</v>
      </c>
      <c r="N194" s="4">
        <f>IFERROR(VLOOKUP(M194,'CRUCE OPORTUNIDADES'!$C$10:$D$31,2,FALSE),"")</f>
        <v/>
      </c>
      <c r="O194" s="4" t="n">
        <v>2.93000000000002</v>
      </c>
      <c r="P194" s="4">
        <f>IFERROR(VLOOKUP(O194,'CRUCE OPORTUNIDADES'!$C$10:$D$31,2,FALSE),"")</f>
        <v/>
      </c>
      <c r="Q194" s="4" t="n">
        <v>3.93000000000004</v>
      </c>
      <c r="R194" s="4">
        <f>IFERROR(VLOOKUP(Q194,'CRUCE OPORTUNIDADES'!$C$10:$D$31,2,FALSE),"")</f>
        <v/>
      </c>
      <c r="S194" s="4" t="n">
        <v>4.93000000000006</v>
      </c>
      <c r="T194" s="4">
        <f>IFERROR(VLOOKUP(S194,'CRUCE OPORTUNIDADES'!$C$10:$D$31,2,FALSE),"")</f>
        <v/>
      </c>
      <c r="U194" s="4" t="n">
        <v>5.93000000000008</v>
      </c>
      <c r="V194" s="4">
        <f>IFERROR(VLOOKUP(U194,'CRUCE OPORTUNIDADES'!$C$10:$D$31,2,FALSE),"")</f>
        <v/>
      </c>
      <c r="W194" s="4" t="n">
        <v>6.9300000000001</v>
      </c>
      <c r="X194" s="4">
        <f>IFERROR(VLOOKUP(W194,'CRUCE OPORTUNIDADES'!$C$10:$D$31,2,FALSE),"")</f>
        <v/>
      </c>
      <c r="Y194" s="4" t="n">
        <v>7.93000000000012</v>
      </c>
      <c r="Z194" s="4">
        <f>IFERROR(VLOOKUP(Y194,'CRUCE OPORTUNIDADES'!$C$10:$D$31,2,FALSE),"")</f>
        <v/>
      </c>
      <c r="AA194" s="4" t="n">
        <v>8.93000000000014</v>
      </c>
      <c r="AB194" s="4">
        <f>IFERROR(VLOOKUP(AA194,'CRUCE OPORTUNIDADES'!$C$10:$D$31,2,FALSE),"")</f>
        <v/>
      </c>
      <c r="AC194" s="4" t="n">
        <v>9.93000000000016</v>
      </c>
      <c r="AD194" s="4">
        <f>IFERROR(VLOOKUP(AC194,'CRUCE OPORTUNIDADES'!$C$10:$D$31,2,FALSE),"")</f>
        <v/>
      </c>
      <c r="AE194" s="4" t="n">
        <v>10.9300000000002</v>
      </c>
      <c r="AF194" s="4">
        <f>IFERROR(VLOOKUP(AE194,'CRUCE OPORTUNIDADES'!$C$10:$D$31,2,FALSE),"")</f>
        <v/>
      </c>
      <c r="AG194" s="4" t="n">
        <v>11.9300000000002</v>
      </c>
      <c r="AH194" s="4">
        <f>IFERROR(VLOOKUP(AG194,'CRUCE OPORTUNIDADES'!$C$10:$D$31,2,FALSE),"")</f>
        <v/>
      </c>
      <c r="AI194" s="4" t="n">
        <v>12.9300000000002</v>
      </c>
      <c r="AJ194" s="4">
        <f>IFERROR(VLOOKUP(AI194,'CRUCE OPORTUNIDADES'!$C$10:$D$31,2,FALSE),"")</f>
        <v/>
      </c>
      <c r="AK194" s="4" t="n">
        <v>13.9300000000002</v>
      </c>
      <c r="AL194" s="4">
        <f>IFERROR(VLOOKUP(AK194,'CRUCE OPORTUNIDADES'!$C$10:$D$31,2,FALSE),"")</f>
        <v/>
      </c>
      <c r="AM194" s="4" t="n">
        <v>14.9300000000003</v>
      </c>
      <c r="AN194" s="4">
        <f>IFERROR(VLOOKUP(AM194,'CRUCE OPORTUNIDADES'!$C$10:$D$31,2,FALSE),"")</f>
        <v/>
      </c>
      <c r="AO194" s="4" t="n">
        <v>15.9300000000003</v>
      </c>
      <c r="AP194" s="4">
        <f>IFERROR(VLOOKUP(AO194,'CRUCE OPORTUNIDADES'!$C$10:$D$31,2,FALSE),"")</f>
        <v/>
      </c>
      <c r="AQ194" s="4" t="n">
        <v>16.9300000000003</v>
      </c>
      <c r="AR194" s="4">
        <f>IFERROR(VLOOKUP(AQ194,'CRUCE OPORTUNIDADES'!$C$10:$D$31,2,FALSE),"")</f>
        <v/>
      </c>
      <c r="AS194" s="4" t="n">
        <v>17.9300000000003</v>
      </c>
      <c r="AT194" s="4">
        <f>IFERROR(VLOOKUP(AS194,'CRUCE OPORTUNIDADES'!$C$10:$D$31,2,FALSE),"")</f>
        <v/>
      </c>
      <c r="AU194" s="4" t="n">
        <v>18.9300000000003</v>
      </c>
      <c r="AV194" s="4">
        <f>IFERROR(VLOOKUP(AU194,'CRUCE OPORTUNIDADES'!$C$10:$D$31,2,FALSE),"")</f>
        <v/>
      </c>
      <c r="AW194" s="4" t="n">
        <v>19.9300000000004</v>
      </c>
      <c r="AX194" s="4">
        <f>IFERROR(VLOOKUP(AW194,'CRUCE OPORTUNIDADES'!$C$10:$D$31,2,FALSE),"")</f>
        <v/>
      </c>
      <c r="AY194" s="4" t="n">
        <v>20.9300000000004</v>
      </c>
      <c r="AZ194" s="4">
        <f>IFERROR(VLOOKUP(AY194,'CRUCE OPORTUNIDADES'!$C$10:$D$31,2,FALSE),"")</f>
        <v/>
      </c>
      <c r="BA194" s="4" t="n">
        <v>21.9300000000004</v>
      </c>
      <c r="BB194" s="4">
        <f>IFERROR(VLOOKUP(BA194,'CRUCE OPORTUNIDADES'!$C$10:$D$31,2,FALSE),"")</f>
        <v/>
      </c>
      <c r="BC194" s="4" t="n">
        <v>22.9300000000004</v>
      </c>
      <c r="BD194" s="4">
        <f>IFERROR(VLOOKUP(BC194,'CRUCE OPORTUNIDADES'!$C$10:$D$31,2,FALSE),"")</f>
        <v/>
      </c>
      <c r="BE194" s="4" t="n">
        <v>23.9300000000004</v>
      </c>
      <c r="BF194" s="4">
        <f>IFERROR(VLOOKUP(BE194,'CRUCE OPORTUNIDADES'!$C$10:$D$31,2,FALSE),"")</f>
        <v/>
      </c>
      <c r="BG194" s="4" t="n">
        <v>24.9300000000005</v>
      </c>
      <c r="BH194" s="4">
        <f>IFERROR(VLOOKUP(BG194,'CRUCE OPORTUNIDADES'!$C$10:$D$31,2,FALSE),"")</f>
        <v/>
      </c>
      <c r="BI194" s="4" t="n">
        <v>25.9300000000005</v>
      </c>
      <c r="BJ194" s="4">
        <f>IFERROR(VLOOKUP(BI194,'CRUCE OPORTUNIDADES'!$C$10:$D$31,2,FALSE),"")</f>
        <v/>
      </c>
      <c r="BK194" s="3" t="n"/>
      <c r="BL194" s="3" t="n"/>
      <c r="BM194" s="3" t="n"/>
      <c r="BN194" s="3" t="n"/>
      <c r="BO194" s="3" t="n"/>
      <c r="BP194" s="3" t="n"/>
      <c r="BQ194" s="2" t="n"/>
      <c r="BR194" s="2" t="n"/>
      <c r="BS194" s="2" t="n"/>
      <c r="BT194" s="2" t="n"/>
      <c r="BU194" s="2" t="n"/>
      <c r="BV194" s="2" t="n"/>
      <c r="BW194" s="2" t="n"/>
      <c r="BX194" s="2" t="n"/>
      <c r="BY194" s="2" t="n"/>
      <c r="BZ194" s="2" t="n"/>
      <c r="CA194" s="2" t="n"/>
      <c r="CB194" s="2" t="n"/>
      <c r="CC194" s="2" t="n"/>
    </row>
    <row r="195">
      <c r="A195" s="2" t="n"/>
      <c r="B195" s="2" t="n"/>
      <c r="C195" s="2" t="n"/>
      <c r="D195" s="2" t="n"/>
      <c r="E195" s="2" t="n"/>
      <c r="F195" s="2" t="n"/>
      <c r="G195" s="2" t="n"/>
      <c r="H195" s="2" t="n"/>
      <c r="I195" s="2" t="n"/>
      <c r="J195" s="2" t="n"/>
      <c r="K195" s="3" t="n"/>
      <c r="L195" s="3" t="n"/>
      <c r="M195" s="4" t="n"/>
      <c r="N195" s="4">
        <f>IF(N196&lt;&gt;""," -O","")</f>
        <v/>
      </c>
      <c r="O195" s="4" t="n"/>
      <c r="P195" s="4">
        <f>IF(P196&lt;&gt;""," -O","")</f>
        <v/>
      </c>
      <c r="Q195" s="4" t="n"/>
      <c r="R195" s="4">
        <f>IF(R196&lt;&gt;""," -O","")</f>
        <v/>
      </c>
      <c r="S195" s="4" t="n"/>
      <c r="T195" s="4">
        <f>IF(T196&lt;&gt;""," -O","")</f>
        <v/>
      </c>
      <c r="U195" s="4" t="n"/>
      <c r="V195" s="4">
        <f>IF(V196&lt;&gt;""," -O","")</f>
        <v/>
      </c>
      <c r="W195" s="4" t="n"/>
      <c r="X195" s="4">
        <f>IF(X196&lt;&gt;""," -O","")</f>
        <v/>
      </c>
      <c r="Y195" s="4" t="n"/>
      <c r="Z195" s="4">
        <f>IF(Z196&lt;&gt;""," -O","")</f>
        <v/>
      </c>
      <c r="AA195" s="4" t="n"/>
      <c r="AB195" s="4">
        <f>IF(AB196&lt;&gt;""," -O","")</f>
        <v/>
      </c>
      <c r="AC195" s="4" t="n"/>
      <c r="AD195" s="4">
        <f>IF(AD196&lt;&gt;""," -O","")</f>
        <v/>
      </c>
      <c r="AE195" s="4" t="n"/>
      <c r="AF195" s="4">
        <f>IF(AF196&lt;&gt;""," -O","")</f>
        <v/>
      </c>
      <c r="AG195" s="4" t="n"/>
      <c r="AH195" s="4">
        <f>IF(AH196&lt;&gt;""," -O","")</f>
        <v/>
      </c>
      <c r="AI195" s="4" t="n"/>
      <c r="AJ195" s="4">
        <f>IF(AJ196&lt;&gt;""," -O","")</f>
        <v/>
      </c>
      <c r="AK195" s="4" t="n"/>
      <c r="AL195" s="4">
        <f>IF(AL196&lt;&gt;""," -O","")</f>
        <v/>
      </c>
      <c r="AM195" s="4" t="n"/>
      <c r="AN195" s="4">
        <f>IF(AN196&lt;&gt;""," -O","")</f>
        <v/>
      </c>
      <c r="AO195" s="4" t="n"/>
      <c r="AP195" s="4">
        <f>IF(AP196&lt;&gt;""," -O","")</f>
        <v/>
      </c>
      <c r="AQ195" s="4" t="n"/>
      <c r="AR195" s="4">
        <f>IF(AR196&lt;&gt;""," -O","")</f>
        <v/>
      </c>
      <c r="AS195" s="4" t="n"/>
      <c r="AT195" s="4">
        <f>IF(AT196&lt;&gt;""," -O","")</f>
        <v/>
      </c>
      <c r="AU195" s="4" t="n"/>
      <c r="AV195" s="4">
        <f>IF(AV196&lt;&gt;""," -O","")</f>
        <v/>
      </c>
      <c r="AW195" s="4" t="n"/>
      <c r="AX195" s="4">
        <f>IF(AX196&lt;&gt;""," -O","")</f>
        <v/>
      </c>
      <c r="AY195" s="4" t="n"/>
      <c r="AZ195" s="4">
        <f>IF(AZ196&lt;&gt;""," -O","")</f>
        <v/>
      </c>
      <c r="BA195" s="4" t="n"/>
      <c r="BB195" s="4">
        <f>IF(BB196&lt;&gt;""," -O","")</f>
        <v/>
      </c>
      <c r="BC195" s="4" t="n"/>
      <c r="BD195" s="4">
        <f>IF(BD196&lt;&gt;""," -O","")</f>
        <v/>
      </c>
      <c r="BE195" s="4" t="n"/>
      <c r="BF195" s="4">
        <f>IF(BF196&lt;&gt;""," -O","")</f>
        <v/>
      </c>
      <c r="BG195" s="4" t="n"/>
      <c r="BH195" s="4">
        <f>IF(BH196&lt;&gt;""," -O","")</f>
        <v/>
      </c>
      <c r="BI195" s="4" t="n"/>
      <c r="BJ195" s="4">
        <f>IF(BJ196&lt;&gt;""," -O","")</f>
        <v/>
      </c>
      <c r="BK195" s="3" t="n"/>
      <c r="BL195" s="3" t="n"/>
      <c r="BM195" s="3" t="n"/>
      <c r="BN195" s="3" t="n"/>
      <c r="BO195" s="3" t="n"/>
      <c r="BP195" s="3" t="n"/>
      <c r="BQ195" s="2" t="n"/>
      <c r="BR195" s="2" t="n"/>
      <c r="BS195" s="2" t="n"/>
      <c r="BT195" s="2" t="n"/>
      <c r="BU195" s="2" t="n"/>
      <c r="BV195" s="2" t="n"/>
      <c r="BW195" s="2" t="n"/>
      <c r="BX195" s="2" t="n"/>
      <c r="BY195" s="2" t="n"/>
      <c r="BZ195" s="2" t="n"/>
      <c r="CA195" s="2" t="n"/>
      <c r="CB195" s="2" t="n"/>
      <c r="CC195" s="2" t="n"/>
    </row>
    <row r="196">
      <c r="A196" s="2" t="n"/>
      <c r="B196" s="2" t="n"/>
      <c r="C196" s="2" t="n"/>
      <c r="D196" s="2" t="n"/>
      <c r="E196" s="2" t="n"/>
      <c r="F196" s="2" t="n"/>
      <c r="G196" s="2" t="n"/>
      <c r="H196" s="2" t="n"/>
      <c r="I196" s="2" t="n"/>
      <c r="J196" s="2" t="n"/>
      <c r="K196" s="3" t="n"/>
      <c r="L196" s="3" t="n"/>
      <c r="M196" s="4" t="n">
        <v>1.94</v>
      </c>
      <c r="N196" s="4">
        <f>IFERROR(VLOOKUP(M196,'CRUCE OPORTUNIDADES'!$C$10:$D$31,2,FALSE),"")</f>
        <v/>
      </c>
      <c r="O196" s="4" t="n">
        <v>2.94000000000002</v>
      </c>
      <c r="P196" s="4">
        <f>IFERROR(VLOOKUP(O196,'CRUCE OPORTUNIDADES'!$C$10:$D$31,2,FALSE),"")</f>
        <v/>
      </c>
      <c r="Q196" s="4" t="n">
        <v>3.94000000000004</v>
      </c>
      <c r="R196" s="4">
        <f>IFERROR(VLOOKUP(Q196,'CRUCE OPORTUNIDADES'!$C$10:$D$31,2,FALSE),"")</f>
        <v/>
      </c>
      <c r="S196" s="4" t="n">
        <v>4.94000000000006</v>
      </c>
      <c r="T196" s="4">
        <f>IFERROR(VLOOKUP(S196,'CRUCE OPORTUNIDADES'!$C$10:$D$31,2,FALSE),"")</f>
        <v/>
      </c>
      <c r="U196" s="4" t="n">
        <v>5.94000000000008</v>
      </c>
      <c r="V196" s="4">
        <f>IFERROR(VLOOKUP(U196,'CRUCE OPORTUNIDADES'!$C$10:$D$31,2,FALSE),"")</f>
        <v/>
      </c>
      <c r="W196" s="4" t="n">
        <v>6.9400000000001</v>
      </c>
      <c r="X196" s="4">
        <f>IFERROR(VLOOKUP(W196,'CRUCE OPORTUNIDADES'!$C$10:$D$31,2,FALSE),"")</f>
        <v/>
      </c>
      <c r="Y196" s="4" t="n">
        <v>7.94000000000012</v>
      </c>
      <c r="Z196" s="4">
        <f>IFERROR(VLOOKUP(Y196,'CRUCE OPORTUNIDADES'!$C$10:$D$31,2,FALSE),"")</f>
        <v/>
      </c>
      <c r="AA196" s="4" t="n">
        <v>8.94000000000014</v>
      </c>
      <c r="AB196" s="4">
        <f>IFERROR(VLOOKUP(AA196,'CRUCE OPORTUNIDADES'!$C$10:$D$31,2,FALSE),"")</f>
        <v/>
      </c>
      <c r="AC196" s="4" t="n">
        <v>9.940000000000159</v>
      </c>
      <c r="AD196" s="4">
        <f>IFERROR(VLOOKUP(AC196,'CRUCE OPORTUNIDADES'!$C$10:$D$31,2,FALSE),"")</f>
        <v/>
      </c>
      <c r="AE196" s="4" t="n">
        <v>10.9400000000002</v>
      </c>
      <c r="AF196" s="4">
        <f>IFERROR(VLOOKUP(AE196,'CRUCE OPORTUNIDADES'!$C$10:$D$31,2,FALSE),"")</f>
        <v/>
      </c>
      <c r="AG196" s="4" t="n">
        <v>11.9400000000002</v>
      </c>
      <c r="AH196" s="4">
        <f>IFERROR(VLOOKUP(AG196,'CRUCE OPORTUNIDADES'!$C$10:$D$31,2,FALSE),"")</f>
        <v/>
      </c>
      <c r="AI196" s="4" t="n">
        <v>12.9400000000002</v>
      </c>
      <c r="AJ196" s="4">
        <f>IFERROR(VLOOKUP(AI196,'CRUCE OPORTUNIDADES'!$C$10:$D$31,2,FALSE),"")</f>
        <v/>
      </c>
      <c r="AK196" s="4" t="n">
        <v>13.9400000000002</v>
      </c>
      <c r="AL196" s="4">
        <f>IFERROR(VLOOKUP(AK196,'CRUCE OPORTUNIDADES'!$C$10:$D$31,2,FALSE),"")</f>
        <v/>
      </c>
      <c r="AM196" s="4" t="n">
        <v>14.9400000000003</v>
      </c>
      <c r="AN196" s="4">
        <f>IFERROR(VLOOKUP(AM196,'CRUCE OPORTUNIDADES'!$C$10:$D$31,2,FALSE),"")</f>
        <v/>
      </c>
      <c r="AO196" s="4" t="n">
        <v>15.9400000000003</v>
      </c>
      <c r="AP196" s="4">
        <f>IFERROR(VLOOKUP(AO196,'CRUCE OPORTUNIDADES'!$C$10:$D$31,2,FALSE),"")</f>
        <v/>
      </c>
      <c r="AQ196" s="4" t="n">
        <v>16.9400000000003</v>
      </c>
      <c r="AR196" s="4">
        <f>IFERROR(VLOOKUP(AQ196,'CRUCE OPORTUNIDADES'!$C$10:$D$31,2,FALSE),"")</f>
        <v/>
      </c>
      <c r="AS196" s="4" t="n">
        <v>17.9400000000003</v>
      </c>
      <c r="AT196" s="4">
        <f>IFERROR(VLOOKUP(AS196,'CRUCE OPORTUNIDADES'!$C$10:$D$31,2,FALSE),"")</f>
        <v/>
      </c>
      <c r="AU196" s="4" t="n">
        <v>18.9400000000003</v>
      </c>
      <c r="AV196" s="4">
        <f>IFERROR(VLOOKUP(AU196,'CRUCE OPORTUNIDADES'!$C$10:$D$31,2,FALSE),"")</f>
        <v/>
      </c>
      <c r="AW196" s="4" t="n">
        <v>19.9400000000004</v>
      </c>
      <c r="AX196" s="4">
        <f>IFERROR(VLOOKUP(AW196,'CRUCE OPORTUNIDADES'!$C$10:$D$31,2,FALSE),"")</f>
        <v/>
      </c>
      <c r="AY196" s="4" t="n">
        <v>20.9400000000004</v>
      </c>
      <c r="AZ196" s="4">
        <f>IFERROR(VLOOKUP(AY196,'CRUCE OPORTUNIDADES'!$C$10:$D$31,2,FALSE),"")</f>
        <v/>
      </c>
      <c r="BA196" s="4" t="n">
        <v>21.9400000000004</v>
      </c>
      <c r="BB196" s="4">
        <f>IFERROR(VLOOKUP(BA196,'CRUCE OPORTUNIDADES'!$C$10:$D$31,2,FALSE),"")</f>
        <v/>
      </c>
      <c r="BC196" s="4" t="n">
        <v>22.9400000000004</v>
      </c>
      <c r="BD196" s="4">
        <f>IFERROR(VLOOKUP(BC196,'CRUCE OPORTUNIDADES'!$C$10:$D$31,2,FALSE),"")</f>
        <v/>
      </c>
      <c r="BE196" s="4" t="n">
        <v>23.9400000000004</v>
      </c>
      <c r="BF196" s="4">
        <f>IFERROR(VLOOKUP(BE196,'CRUCE OPORTUNIDADES'!$C$10:$D$31,2,FALSE),"")</f>
        <v/>
      </c>
      <c r="BG196" s="4" t="n">
        <v>24.9400000000005</v>
      </c>
      <c r="BH196" s="4">
        <f>IFERROR(VLOOKUP(BG196,'CRUCE OPORTUNIDADES'!$C$10:$D$31,2,FALSE),"")</f>
        <v/>
      </c>
      <c r="BI196" s="4" t="n">
        <v>25.9400000000005</v>
      </c>
      <c r="BJ196" s="4">
        <f>IFERROR(VLOOKUP(BI196,'CRUCE OPORTUNIDADES'!$C$10:$D$31,2,FALSE),"")</f>
        <v/>
      </c>
      <c r="BK196" s="3" t="n"/>
      <c r="BL196" s="3" t="n"/>
      <c r="BM196" s="3" t="n"/>
      <c r="BN196" s="3" t="n"/>
      <c r="BO196" s="3" t="n"/>
      <c r="BP196" s="3" t="n"/>
      <c r="BQ196" s="2" t="n"/>
      <c r="BR196" s="2" t="n"/>
      <c r="BS196" s="2" t="n"/>
      <c r="BT196" s="2" t="n"/>
      <c r="BU196" s="2" t="n"/>
      <c r="BV196" s="2" t="n"/>
      <c r="BW196" s="2" t="n"/>
      <c r="BX196" s="2" t="n"/>
      <c r="BY196" s="2" t="n"/>
      <c r="BZ196" s="2" t="n"/>
      <c r="CA196" s="2" t="n"/>
      <c r="CB196" s="2" t="n"/>
      <c r="CC196" s="2" t="n"/>
    </row>
    <row r="197">
      <c r="A197" s="2" t="n"/>
      <c r="B197" s="2" t="n"/>
      <c r="C197" s="2" t="n"/>
      <c r="D197" s="2" t="n"/>
      <c r="E197" s="2" t="n"/>
      <c r="F197" s="2" t="n"/>
      <c r="G197" s="2" t="n"/>
      <c r="H197" s="2" t="n"/>
      <c r="I197" s="2" t="n"/>
      <c r="J197" s="2" t="n"/>
      <c r="K197" s="3" t="n"/>
      <c r="L197" s="3" t="n"/>
      <c r="M197" s="4" t="n"/>
      <c r="N197" s="4">
        <f>IF(N198&lt;&gt;""," -O","")</f>
        <v/>
      </c>
      <c r="O197" s="4" t="n"/>
      <c r="P197" s="4">
        <f>IF(P198&lt;&gt;""," -O","")</f>
        <v/>
      </c>
      <c r="Q197" s="4" t="n"/>
      <c r="R197" s="4">
        <f>IF(R198&lt;&gt;""," -O","")</f>
        <v/>
      </c>
      <c r="S197" s="4" t="n"/>
      <c r="T197" s="4">
        <f>IF(T198&lt;&gt;""," -O","")</f>
        <v/>
      </c>
      <c r="U197" s="4" t="n"/>
      <c r="V197" s="4">
        <f>IF(V198&lt;&gt;""," -O","")</f>
        <v/>
      </c>
      <c r="W197" s="4" t="n"/>
      <c r="X197" s="4">
        <f>IF(X198&lt;&gt;""," -O","")</f>
        <v/>
      </c>
      <c r="Y197" s="4" t="n"/>
      <c r="Z197" s="4">
        <f>IF(Z198&lt;&gt;""," -O","")</f>
        <v/>
      </c>
      <c r="AA197" s="4" t="n"/>
      <c r="AB197" s="4">
        <f>IF(AB198&lt;&gt;""," -O","")</f>
        <v/>
      </c>
      <c r="AC197" s="4" t="n"/>
      <c r="AD197" s="4">
        <f>IF(AD198&lt;&gt;""," -O","")</f>
        <v/>
      </c>
      <c r="AE197" s="4" t="n"/>
      <c r="AF197" s="4">
        <f>IF(AF198&lt;&gt;""," -O","")</f>
        <v/>
      </c>
      <c r="AG197" s="4" t="n"/>
      <c r="AH197" s="4">
        <f>IF(AH198&lt;&gt;""," -O","")</f>
        <v/>
      </c>
      <c r="AI197" s="4" t="n"/>
      <c r="AJ197" s="4">
        <f>IF(AJ198&lt;&gt;""," -O","")</f>
        <v/>
      </c>
      <c r="AK197" s="4" t="n"/>
      <c r="AL197" s="4">
        <f>IF(AL198&lt;&gt;""," -O","")</f>
        <v/>
      </c>
      <c r="AM197" s="4" t="n"/>
      <c r="AN197" s="4">
        <f>IF(AN198&lt;&gt;""," -O","")</f>
        <v/>
      </c>
      <c r="AO197" s="4" t="n"/>
      <c r="AP197" s="4">
        <f>IF(AP198&lt;&gt;""," -O","")</f>
        <v/>
      </c>
      <c r="AQ197" s="4" t="n"/>
      <c r="AR197" s="4">
        <f>IF(AR198&lt;&gt;""," -O","")</f>
        <v/>
      </c>
      <c r="AS197" s="4" t="n"/>
      <c r="AT197" s="4">
        <f>IF(AT198&lt;&gt;""," -O","")</f>
        <v/>
      </c>
      <c r="AU197" s="4" t="n"/>
      <c r="AV197" s="4">
        <f>IF(AV198&lt;&gt;""," -O","")</f>
        <v/>
      </c>
      <c r="AW197" s="4" t="n"/>
      <c r="AX197" s="4">
        <f>IF(AX198&lt;&gt;""," -O","")</f>
        <v/>
      </c>
      <c r="AY197" s="4" t="n"/>
      <c r="AZ197" s="4">
        <f>IF(AZ198&lt;&gt;""," -O","")</f>
        <v/>
      </c>
      <c r="BA197" s="4" t="n"/>
      <c r="BB197" s="4">
        <f>IF(BB198&lt;&gt;""," -O","")</f>
        <v/>
      </c>
      <c r="BC197" s="4" t="n"/>
      <c r="BD197" s="4">
        <f>IF(BD198&lt;&gt;""," -O","")</f>
        <v/>
      </c>
      <c r="BE197" s="4" t="n"/>
      <c r="BF197" s="4">
        <f>IF(BF198&lt;&gt;""," -O","")</f>
        <v/>
      </c>
      <c r="BG197" s="4" t="n"/>
      <c r="BH197" s="4">
        <f>IF(BH198&lt;&gt;""," -O","")</f>
        <v/>
      </c>
      <c r="BI197" s="4" t="n"/>
      <c r="BJ197" s="4">
        <f>IF(BJ198&lt;&gt;""," -O","")</f>
        <v/>
      </c>
      <c r="BK197" s="3" t="n"/>
      <c r="BL197" s="3" t="n"/>
      <c r="BM197" s="3" t="n"/>
      <c r="BN197" s="3" t="n"/>
      <c r="BO197" s="3" t="n"/>
      <c r="BP197" s="3" t="n"/>
      <c r="BQ197" s="2" t="n"/>
      <c r="BR197" s="2" t="n"/>
      <c r="BS197" s="2" t="n"/>
      <c r="BT197" s="2" t="n"/>
      <c r="BU197" s="2" t="n"/>
      <c r="BV197" s="2" t="n"/>
      <c r="BW197" s="2" t="n"/>
      <c r="BX197" s="2" t="n"/>
      <c r="BY197" s="2" t="n"/>
      <c r="BZ197" s="2" t="n"/>
      <c r="CA197" s="2" t="n"/>
      <c r="CB197" s="2" t="n"/>
      <c r="CC197" s="2" t="n"/>
    </row>
    <row r="198">
      <c r="A198" s="2" t="n"/>
      <c r="B198" s="2" t="n"/>
      <c r="C198" s="2" t="n"/>
      <c r="D198" s="2" t="n"/>
      <c r="E198" s="2" t="n"/>
      <c r="F198" s="2" t="n"/>
      <c r="G198" s="2" t="n"/>
      <c r="H198" s="2" t="n"/>
      <c r="I198" s="2" t="n"/>
      <c r="J198" s="2" t="n"/>
      <c r="K198" s="3" t="n"/>
      <c r="L198" s="3" t="n"/>
      <c r="M198" s="4" t="n">
        <v>1.95</v>
      </c>
      <c r="N198" s="4">
        <f>IFERROR(VLOOKUP(M198,'CRUCE OPORTUNIDADES'!$C$10:$D$31,2,FALSE),"")</f>
        <v/>
      </c>
      <c r="O198" s="4" t="n">
        <v>2.95000000000002</v>
      </c>
      <c r="P198" s="4">
        <f>IFERROR(VLOOKUP(O198,'CRUCE OPORTUNIDADES'!$C$10:$D$31,2,FALSE),"")</f>
        <v/>
      </c>
      <c r="Q198" s="4" t="n">
        <v>3.95000000000004</v>
      </c>
      <c r="R198" s="4">
        <f>IFERROR(VLOOKUP(Q198,'CRUCE OPORTUNIDADES'!$C$10:$D$31,2,FALSE),"")</f>
        <v/>
      </c>
      <c r="S198" s="4" t="n">
        <v>4.95000000000006</v>
      </c>
      <c r="T198" s="4">
        <f>IFERROR(VLOOKUP(S198,'CRUCE OPORTUNIDADES'!$C$10:$D$31,2,FALSE),"")</f>
        <v/>
      </c>
      <c r="U198" s="4" t="n">
        <v>5.95000000000008</v>
      </c>
      <c r="V198" s="4">
        <f>IFERROR(VLOOKUP(U198,'CRUCE OPORTUNIDADES'!$C$10:$D$31,2,FALSE),"")</f>
        <v/>
      </c>
      <c r="W198" s="4" t="n">
        <v>6.9500000000001</v>
      </c>
      <c r="X198" s="4">
        <f>IFERROR(VLOOKUP(W198,'CRUCE OPORTUNIDADES'!$C$10:$D$31,2,FALSE),"")</f>
        <v/>
      </c>
      <c r="Y198" s="4" t="n">
        <v>7.95000000000012</v>
      </c>
      <c r="Z198" s="4">
        <f>IFERROR(VLOOKUP(Y198,'CRUCE OPORTUNIDADES'!$C$10:$D$31,2,FALSE),"")</f>
        <v/>
      </c>
      <c r="AA198" s="4" t="n">
        <v>8.95000000000014</v>
      </c>
      <c r="AB198" s="4">
        <f>IFERROR(VLOOKUP(AA198,'CRUCE OPORTUNIDADES'!$C$10:$D$31,2,FALSE),"")</f>
        <v/>
      </c>
      <c r="AC198" s="4" t="n">
        <v>9.950000000000159</v>
      </c>
      <c r="AD198" s="4">
        <f>IFERROR(VLOOKUP(AC198,'CRUCE OPORTUNIDADES'!$C$10:$D$31,2,FALSE),"")</f>
        <v/>
      </c>
      <c r="AE198" s="4" t="n">
        <v>10.9500000000002</v>
      </c>
      <c r="AF198" s="4">
        <f>IFERROR(VLOOKUP(AE198,'CRUCE OPORTUNIDADES'!$C$10:$D$31,2,FALSE),"")</f>
        <v/>
      </c>
      <c r="AG198" s="4" t="n">
        <v>11.9500000000002</v>
      </c>
      <c r="AH198" s="4">
        <f>IFERROR(VLOOKUP(AG198,'CRUCE OPORTUNIDADES'!$C$10:$D$31,2,FALSE),"")</f>
        <v/>
      </c>
      <c r="AI198" s="4" t="n">
        <v>12.9500000000002</v>
      </c>
      <c r="AJ198" s="4">
        <f>IFERROR(VLOOKUP(AI198,'CRUCE OPORTUNIDADES'!$C$10:$D$31,2,FALSE),"")</f>
        <v/>
      </c>
      <c r="AK198" s="4" t="n">
        <v>13.9500000000002</v>
      </c>
      <c r="AL198" s="4">
        <f>IFERROR(VLOOKUP(AK198,'CRUCE OPORTUNIDADES'!$C$10:$D$31,2,FALSE),"")</f>
        <v/>
      </c>
      <c r="AM198" s="4" t="n">
        <v>14.9500000000003</v>
      </c>
      <c r="AN198" s="4">
        <f>IFERROR(VLOOKUP(AM198,'CRUCE OPORTUNIDADES'!$C$10:$D$31,2,FALSE),"")</f>
        <v/>
      </c>
      <c r="AO198" s="4" t="n">
        <v>15.9500000000003</v>
      </c>
      <c r="AP198" s="4">
        <f>IFERROR(VLOOKUP(AO198,'CRUCE OPORTUNIDADES'!$C$10:$D$31,2,FALSE),"")</f>
        <v/>
      </c>
      <c r="AQ198" s="4" t="n">
        <v>16.9500000000003</v>
      </c>
      <c r="AR198" s="4">
        <f>IFERROR(VLOOKUP(AQ198,'CRUCE OPORTUNIDADES'!$C$10:$D$31,2,FALSE),"")</f>
        <v/>
      </c>
      <c r="AS198" s="4" t="n">
        <v>17.9500000000003</v>
      </c>
      <c r="AT198" s="4">
        <f>IFERROR(VLOOKUP(AS198,'CRUCE OPORTUNIDADES'!$C$10:$D$31,2,FALSE),"")</f>
        <v/>
      </c>
      <c r="AU198" s="4" t="n">
        <v>18.9500000000003</v>
      </c>
      <c r="AV198" s="4">
        <f>IFERROR(VLOOKUP(AU198,'CRUCE OPORTUNIDADES'!$C$10:$D$31,2,FALSE),"")</f>
        <v/>
      </c>
      <c r="AW198" s="4" t="n">
        <v>19.9500000000004</v>
      </c>
      <c r="AX198" s="4">
        <f>IFERROR(VLOOKUP(AW198,'CRUCE OPORTUNIDADES'!$C$10:$D$31,2,FALSE),"")</f>
        <v/>
      </c>
      <c r="AY198" s="4" t="n">
        <v>20.9500000000004</v>
      </c>
      <c r="AZ198" s="4">
        <f>IFERROR(VLOOKUP(AY198,'CRUCE OPORTUNIDADES'!$C$10:$D$31,2,FALSE),"")</f>
        <v/>
      </c>
      <c r="BA198" s="4" t="n">
        <v>21.9500000000004</v>
      </c>
      <c r="BB198" s="4">
        <f>IFERROR(VLOOKUP(BA198,'CRUCE OPORTUNIDADES'!$C$10:$D$31,2,FALSE),"")</f>
        <v/>
      </c>
      <c r="BC198" s="4" t="n">
        <v>22.9500000000004</v>
      </c>
      <c r="BD198" s="4">
        <f>IFERROR(VLOOKUP(BC198,'CRUCE OPORTUNIDADES'!$C$10:$D$31,2,FALSE),"")</f>
        <v/>
      </c>
      <c r="BE198" s="4" t="n">
        <v>23.9500000000004</v>
      </c>
      <c r="BF198" s="4">
        <f>IFERROR(VLOOKUP(BE198,'CRUCE OPORTUNIDADES'!$C$10:$D$31,2,FALSE),"")</f>
        <v/>
      </c>
      <c r="BG198" s="4" t="n">
        <v>24.9500000000005</v>
      </c>
      <c r="BH198" s="4">
        <f>IFERROR(VLOOKUP(BG198,'CRUCE OPORTUNIDADES'!$C$10:$D$31,2,FALSE),"")</f>
        <v/>
      </c>
      <c r="BI198" s="4" t="n">
        <v>25.9500000000005</v>
      </c>
      <c r="BJ198" s="4">
        <f>IFERROR(VLOOKUP(BI198,'CRUCE OPORTUNIDADES'!$C$10:$D$31,2,FALSE),"")</f>
        <v/>
      </c>
      <c r="BK198" s="3" t="n"/>
      <c r="BL198" s="3" t="n"/>
      <c r="BM198" s="3" t="n"/>
      <c r="BN198" s="3" t="n"/>
      <c r="BO198" s="3" t="n"/>
      <c r="BP198" s="3" t="n"/>
      <c r="BQ198" s="2" t="n"/>
      <c r="BR198" s="2" t="n"/>
      <c r="BS198" s="2" t="n"/>
      <c r="BT198" s="2" t="n"/>
      <c r="BU198" s="2" t="n"/>
      <c r="BV198" s="2" t="n"/>
      <c r="BW198" s="2" t="n"/>
      <c r="BX198" s="2" t="n"/>
      <c r="BY198" s="2" t="n"/>
      <c r="BZ198" s="2" t="n"/>
      <c r="CA198" s="2" t="n"/>
      <c r="CB198" s="2" t="n"/>
      <c r="CC198" s="2" t="n"/>
    </row>
    <row r="199">
      <c r="A199" s="2" t="n"/>
      <c r="B199" s="2" t="n"/>
      <c r="C199" s="2" t="n"/>
      <c r="D199" s="2" t="n"/>
      <c r="E199" s="2" t="n"/>
      <c r="F199" s="2" t="n"/>
      <c r="G199" s="2" t="n"/>
      <c r="H199" s="2" t="n"/>
      <c r="I199" s="2" t="n"/>
      <c r="J199" s="2" t="n"/>
      <c r="K199" s="3" t="n"/>
      <c r="L199" s="3" t="n"/>
      <c r="M199" s="4" t="n"/>
      <c r="N199" s="4">
        <f>IF(N200&lt;&gt;""," -O","")</f>
        <v/>
      </c>
      <c r="O199" s="4" t="n"/>
      <c r="P199" s="4">
        <f>IF(P200&lt;&gt;""," -O","")</f>
        <v/>
      </c>
      <c r="Q199" s="4" t="n"/>
      <c r="R199" s="4">
        <f>IF(R200&lt;&gt;""," -O","")</f>
        <v/>
      </c>
      <c r="S199" s="4" t="n"/>
      <c r="T199" s="4">
        <f>IF(T200&lt;&gt;""," -O","")</f>
        <v/>
      </c>
      <c r="U199" s="4" t="n"/>
      <c r="V199" s="4">
        <f>IF(V200&lt;&gt;""," -O","")</f>
        <v/>
      </c>
      <c r="W199" s="4" t="n"/>
      <c r="X199" s="4">
        <f>IF(X200&lt;&gt;""," -O","")</f>
        <v/>
      </c>
      <c r="Y199" s="4" t="n"/>
      <c r="Z199" s="4">
        <f>IF(Z200&lt;&gt;""," -O","")</f>
        <v/>
      </c>
      <c r="AA199" s="4" t="n"/>
      <c r="AB199" s="4">
        <f>IF(AB200&lt;&gt;""," -O","")</f>
        <v/>
      </c>
      <c r="AC199" s="4" t="n"/>
      <c r="AD199" s="4">
        <f>IF(AD200&lt;&gt;""," -O","")</f>
        <v/>
      </c>
      <c r="AE199" s="4" t="n"/>
      <c r="AF199" s="4">
        <f>IF(AF200&lt;&gt;""," -O","")</f>
        <v/>
      </c>
      <c r="AG199" s="4" t="n"/>
      <c r="AH199" s="4">
        <f>IF(AH200&lt;&gt;""," -O","")</f>
        <v/>
      </c>
      <c r="AI199" s="4" t="n"/>
      <c r="AJ199" s="4">
        <f>IF(AJ200&lt;&gt;""," -O","")</f>
        <v/>
      </c>
      <c r="AK199" s="4" t="n"/>
      <c r="AL199" s="4">
        <f>IF(AL200&lt;&gt;""," -O","")</f>
        <v/>
      </c>
      <c r="AM199" s="4" t="n"/>
      <c r="AN199" s="4">
        <f>IF(AN200&lt;&gt;""," -O","")</f>
        <v/>
      </c>
      <c r="AO199" s="4" t="n"/>
      <c r="AP199" s="4">
        <f>IF(AP200&lt;&gt;""," -O","")</f>
        <v/>
      </c>
      <c r="AQ199" s="4" t="n"/>
      <c r="AR199" s="4">
        <f>IF(AR200&lt;&gt;""," -O","")</f>
        <v/>
      </c>
      <c r="AS199" s="4" t="n"/>
      <c r="AT199" s="4">
        <f>IF(AT200&lt;&gt;""," -O","")</f>
        <v/>
      </c>
      <c r="AU199" s="4" t="n"/>
      <c r="AV199" s="4">
        <f>IF(AV200&lt;&gt;""," -O","")</f>
        <v/>
      </c>
      <c r="AW199" s="4" t="n"/>
      <c r="AX199" s="4">
        <f>IF(AX200&lt;&gt;""," -O","")</f>
        <v/>
      </c>
      <c r="AY199" s="4" t="n"/>
      <c r="AZ199" s="4">
        <f>IF(AZ200&lt;&gt;""," -O","")</f>
        <v/>
      </c>
      <c r="BA199" s="4" t="n"/>
      <c r="BB199" s="4">
        <f>IF(BB200&lt;&gt;""," -O","")</f>
        <v/>
      </c>
      <c r="BC199" s="4" t="n"/>
      <c r="BD199" s="4">
        <f>IF(BD200&lt;&gt;""," -O","")</f>
        <v/>
      </c>
      <c r="BE199" s="4" t="n"/>
      <c r="BF199" s="4">
        <f>IF(BF200&lt;&gt;""," -O","")</f>
        <v/>
      </c>
      <c r="BG199" s="4" t="n"/>
      <c r="BH199" s="4">
        <f>IF(BH200&lt;&gt;""," -O","")</f>
        <v/>
      </c>
      <c r="BI199" s="4" t="n"/>
      <c r="BJ199" s="4">
        <f>IF(BJ200&lt;&gt;""," -O","")</f>
        <v/>
      </c>
      <c r="BK199" s="3" t="n"/>
      <c r="BL199" s="3" t="n"/>
      <c r="BM199" s="3" t="n"/>
      <c r="BN199" s="3" t="n"/>
      <c r="BO199" s="3" t="n"/>
      <c r="BP199" s="3" t="n"/>
      <c r="BQ199" s="2" t="n"/>
      <c r="BR199" s="2" t="n"/>
      <c r="BS199" s="2" t="n"/>
      <c r="BT199" s="2" t="n"/>
      <c r="BU199" s="2" t="n"/>
      <c r="BV199" s="2" t="n"/>
      <c r="BW199" s="2" t="n"/>
      <c r="BX199" s="2" t="n"/>
      <c r="BY199" s="2" t="n"/>
      <c r="BZ199" s="2" t="n"/>
      <c r="CA199" s="2" t="n"/>
      <c r="CB199" s="2" t="n"/>
      <c r="CC199" s="2" t="n"/>
    </row>
    <row r="200">
      <c r="A200" s="2" t="n"/>
      <c r="B200" s="2" t="n"/>
      <c r="C200" s="2" t="n"/>
      <c r="D200" s="2" t="n"/>
      <c r="E200" s="2" t="n"/>
      <c r="F200" s="2" t="n"/>
      <c r="G200" s="2" t="n"/>
      <c r="H200" s="2" t="n"/>
      <c r="I200" s="2" t="n"/>
      <c r="J200" s="2" t="n"/>
      <c r="K200" s="3" t="n"/>
      <c r="L200" s="3" t="n"/>
      <c r="M200" s="4" t="n">
        <v>1.96</v>
      </c>
      <c r="N200" s="4">
        <f>IFERROR(VLOOKUP(M200,'CRUCE OPORTUNIDADES'!$C$10:$D$31,2,FALSE),"")</f>
        <v/>
      </c>
      <c r="O200" s="4" t="n">
        <v>2.96000000000002</v>
      </c>
      <c r="P200" s="4">
        <f>IFERROR(VLOOKUP(O200,'CRUCE OPORTUNIDADES'!$C$10:$D$31,2,FALSE),"")</f>
        <v/>
      </c>
      <c r="Q200" s="4" t="n">
        <v>3.96000000000004</v>
      </c>
      <c r="R200" s="4">
        <f>IFERROR(VLOOKUP(Q200,'CRUCE OPORTUNIDADES'!$C$10:$D$31,2,FALSE),"")</f>
        <v/>
      </c>
      <c r="S200" s="4" t="n">
        <v>4.96000000000006</v>
      </c>
      <c r="T200" s="4">
        <f>IFERROR(VLOOKUP(S200,'CRUCE OPORTUNIDADES'!$C$10:$D$31,2,FALSE),"")</f>
        <v/>
      </c>
      <c r="U200" s="4" t="n">
        <v>5.96000000000008</v>
      </c>
      <c r="V200" s="4">
        <f>IFERROR(VLOOKUP(U200,'CRUCE OPORTUNIDADES'!$C$10:$D$31,2,FALSE),"")</f>
        <v/>
      </c>
      <c r="W200" s="4" t="n">
        <v>6.9600000000001</v>
      </c>
      <c r="X200" s="4">
        <f>IFERROR(VLOOKUP(W200,'CRUCE OPORTUNIDADES'!$C$10:$D$31,2,FALSE),"")</f>
        <v/>
      </c>
      <c r="Y200" s="4" t="n">
        <v>7.96000000000012</v>
      </c>
      <c r="Z200" s="4">
        <f>IFERROR(VLOOKUP(Y200,'CRUCE OPORTUNIDADES'!$C$10:$D$31,2,FALSE),"")</f>
        <v/>
      </c>
      <c r="AA200" s="4" t="n">
        <v>8.960000000000139</v>
      </c>
      <c r="AB200" s="4">
        <f>IFERROR(VLOOKUP(AA200,'CRUCE OPORTUNIDADES'!$C$10:$D$31,2,FALSE),"")</f>
        <v/>
      </c>
      <c r="AC200" s="4" t="n">
        <v>9.960000000000161</v>
      </c>
      <c r="AD200" s="4">
        <f>IFERROR(VLOOKUP(AC200,'CRUCE OPORTUNIDADES'!$C$10:$D$31,2,FALSE),"")</f>
        <v/>
      </c>
      <c r="AE200" s="4" t="n">
        <v>10.9600000000002</v>
      </c>
      <c r="AF200" s="4">
        <f>IFERROR(VLOOKUP(AE200,'CRUCE OPORTUNIDADES'!$C$10:$D$31,2,FALSE),"")</f>
        <v/>
      </c>
      <c r="AG200" s="4" t="n">
        <v>11.9600000000002</v>
      </c>
      <c r="AH200" s="4">
        <f>IFERROR(VLOOKUP(AG200,'CRUCE OPORTUNIDADES'!$C$10:$D$31,2,FALSE),"")</f>
        <v/>
      </c>
      <c r="AI200" s="4" t="n">
        <v>12.9600000000002</v>
      </c>
      <c r="AJ200" s="4">
        <f>IFERROR(VLOOKUP(AI200,'CRUCE OPORTUNIDADES'!$C$10:$D$31,2,FALSE),"")</f>
        <v/>
      </c>
      <c r="AK200" s="4" t="n">
        <v>13.9600000000002</v>
      </c>
      <c r="AL200" s="4">
        <f>IFERROR(VLOOKUP(AK200,'CRUCE OPORTUNIDADES'!$C$10:$D$31,2,FALSE),"")</f>
        <v/>
      </c>
      <c r="AM200" s="4" t="n">
        <v>14.9600000000003</v>
      </c>
      <c r="AN200" s="4">
        <f>IFERROR(VLOOKUP(AM200,'CRUCE OPORTUNIDADES'!$C$10:$D$31,2,FALSE),"")</f>
        <v/>
      </c>
      <c r="AO200" s="4" t="n">
        <v>15.9600000000003</v>
      </c>
      <c r="AP200" s="4">
        <f>IFERROR(VLOOKUP(AO200,'CRUCE OPORTUNIDADES'!$C$10:$D$31,2,FALSE),"")</f>
        <v/>
      </c>
      <c r="AQ200" s="4" t="n">
        <v>16.9600000000003</v>
      </c>
      <c r="AR200" s="4">
        <f>IFERROR(VLOOKUP(AQ200,'CRUCE OPORTUNIDADES'!$C$10:$D$31,2,FALSE),"")</f>
        <v/>
      </c>
      <c r="AS200" s="4" t="n">
        <v>17.9600000000003</v>
      </c>
      <c r="AT200" s="4">
        <f>IFERROR(VLOOKUP(AS200,'CRUCE OPORTUNIDADES'!$C$10:$D$31,2,FALSE),"")</f>
        <v/>
      </c>
      <c r="AU200" s="4" t="n">
        <v>18.9600000000003</v>
      </c>
      <c r="AV200" s="4">
        <f>IFERROR(VLOOKUP(AU200,'CRUCE OPORTUNIDADES'!$C$10:$D$31,2,FALSE),"")</f>
        <v/>
      </c>
      <c r="AW200" s="4" t="n">
        <v>19.9600000000004</v>
      </c>
      <c r="AX200" s="4">
        <f>IFERROR(VLOOKUP(AW200,'CRUCE OPORTUNIDADES'!$C$10:$D$31,2,FALSE),"")</f>
        <v/>
      </c>
      <c r="AY200" s="4" t="n">
        <v>20.9600000000004</v>
      </c>
      <c r="AZ200" s="4">
        <f>IFERROR(VLOOKUP(AY200,'CRUCE OPORTUNIDADES'!$C$10:$D$31,2,FALSE),"")</f>
        <v/>
      </c>
      <c r="BA200" s="4" t="n">
        <v>21.9600000000004</v>
      </c>
      <c r="BB200" s="4">
        <f>IFERROR(VLOOKUP(BA200,'CRUCE OPORTUNIDADES'!$C$10:$D$31,2,FALSE),"")</f>
        <v/>
      </c>
      <c r="BC200" s="4" t="n">
        <v>22.9600000000004</v>
      </c>
      <c r="BD200" s="4">
        <f>IFERROR(VLOOKUP(BC200,'CRUCE OPORTUNIDADES'!$C$10:$D$31,2,FALSE),"")</f>
        <v/>
      </c>
      <c r="BE200" s="4" t="n">
        <v>23.9600000000004</v>
      </c>
      <c r="BF200" s="4">
        <f>IFERROR(VLOOKUP(BE200,'CRUCE OPORTUNIDADES'!$C$10:$D$31,2,FALSE),"")</f>
        <v/>
      </c>
      <c r="BG200" s="4" t="n">
        <v>24.9600000000005</v>
      </c>
      <c r="BH200" s="4">
        <f>IFERROR(VLOOKUP(BG200,'CRUCE OPORTUNIDADES'!$C$10:$D$31,2,FALSE),"")</f>
        <v/>
      </c>
      <c r="BI200" s="4" t="n">
        <v>25.9600000000005</v>
      </c>
      <c r="BJ200" s="4">
        <f>IFERROR(VLOOKUP(BI200,'CRUCE OPORTUNIDADES'!$C$10:$D$31,2,FALSE),"")</f>
        <v/>
      </c>
      <c r="BK200" s="3" t="n"/>
      <c r="BL200" s="3" t="n"/>
      <c r="BM200" s="3" t="n"/>
      <c r="BN200" s="3" t="n"/>
      <c r="BO200" s="3" t="n"/>
      <c r="BP200" s="3" t="n"/>
      <c r="BQ200" s="2" t="n"/>
      <c r="BR200" s="2" t="n"/>
      <c r="BS200" s="2" t="n"/>
      <c r="BT200" s="2" t="n"/>
      <c r="BU200" s="2" t="n"/>
      <c r="BV200" s="2" t="n"/>
      <c r="BW200" s="2" t="n"/>
      <c r="BX200" s="2" t="n"/>
      <c r="BY200" s="2" t="n"/>
      <c r="BZ200" s="2" t="n"/>
      <c r="CA200" s="2" t="n"/>
      <c r="CB200" s="2" t="n"/>
      <c r="CC200" s="2" t="n"/>
    </row>
    <row r="201">
      <c r="A201" s="2" t="n"/>
      <c r="B201" s="2" t="n"/>
      <c r="C201" s="2" t="n"/>
      <c r="D201" s="2" t="n"/>
      <c r="E201" s="2" t="n"/>
      <c r="F201" s="2" t="n"/>
      <c r="G201" s="2" t="n"/>
      <c r="H201" s="2" t="n"/>
      <c r="I201" s="2" t="n"/>
      <c r="J201" s="2" t="n"/>
      <c r="K201" s="3" t="n"/>
      <c r="L201" s="3" t="n"/>
      <c r="M201" s="4" t="n"/>
      <c r="N201" s="4">
        <f>IF(N202&lt;&gt;""," -O","")</f>
        <v/>
      </c>
      <c r="O201" s="4" t="n"/>
      <c r="P201" s="4">
        <f>IF(P202&lt;&gt;""," -O","")</f>
        <v/>
      </c>
      <c r="Q201" s="4" t="n"/>
      <c r="R201" s="4">
        <f>IF(R202&lt;&gt;""," -O","")</f>
        <v/>
      </c>
      <c r="S201" s="4" t="n"/>
      <c r="T201" s="4">
        <f>IF(T202&lt;&gt;""," -O","")</f>
        <v/>
      </c>
      <c r="U201" s="4" t="n"/>
      <c r="V201" s="4">
        <f>IF(V202&lt;&gt;""," -O","")</f>
        <v/>
      </c>
      <c r="W201" s="4" t="n"/>
      <c r="X201" s="4">
        <f>IF(X202&lt;&gt;""," -O","")</f>
        <v/>
      </c>
      <c r="Y201" s="4" t="n"/>
      <c r="Z201" s="4">
        <f>IF(Z202&lt;&gt;""," -O","")</f>
        <v/>
      </c>
      <c r="AA201" s="4" t="n"/>
      <c r="AB201" s="4">
        <f>IF(AB202&lt;&gt;""," -O","")</f>
        <v/>
      </c>
      <c r="AC201" s="4" t="n"/>
      <c r="AD201" s="4">
        <f>IF(AD202&lt;&gt;""," -O","")</f>
        <v/>
      </c>
      <c r="AE201" s="4" t="n"/>
      <c r="AF201" s="4">
        <f>IF(AF202&lt;&gt;""," -O","")</f>
        <v/>
      </c>
      <c r="AG201" s="4" t="n"/>
      <c r="AH201" s="4">
        <f>IF(AH202&lt;&gt;""," -O","")</f>
        <v/>
      </c>
      <c r="AI201" s="4" t="n"/>
      <c r="AJ201" s="4">
        <f>IF(AJ202&lt;&gt;""," -O","")</f>
        <v/>
      </c>
      <c r="AK201" s="4" t="n"/>
      <c r="AL201" s="4">
        <f>IF(AL202&lt;&gt;""," -O","")</f>
        <v/>
      </c>
      <c r="AM201" s="4" t="n"/>
      <c r="AN201" s="4">
        <f>IF(AN202&lt;&gt;""," -O","")</f>
        <v/>
      </c>
      <c r="AO201" s="4" t="n"/>
      <c r="AP201" s="4">
        <f>IF(AP202&lt;&gt;""," -O","")</f>
        <v/>
      </c>
      <c r="AQ201" s="4" t="n"/>
      <c r="AR201" s="4">
        <f>IF(AR202&lt;&gt;""," -O","")</f>
        <v/>
      </c>
      <c r="AS201" s="4" t="n"/>
      <c r="AT201" s="4">
        <f>IF(AT202&lt;&gt;""," -O","")</f>
        <v/>
      </c>
      <c r="AU201" s="4" t="n"/>
      <c r="AV201" s="4">
        <f>IF(AV202&lt;&gt;""," -O","")</f>
        <v/>
      </c>
      <c r="AW201" s="4" t="n"/>
      <c r="AX201" s="4">
        <f>IF(AX202&lt;&gt;""," -O","")</f>
        <v/>
      </c>
      <c r="AY201" s="4" t="n"/>
      <c r="AZ201" s="4">
        <f>IF(AZ202&lt;&gt;""," -O","")</f>
        <v/>
      </c>
      <c r="BA201" s="4" t="n"/>
      <c r="BB201" s="4">
        <f>IF(BB202&lt;&gt;""," -O","")</f>
        <v/>
      </c>
      <c r="BC201" s="4" t="n"/>
      <c r="BD201" s="4">
        <f>IF(BD202&lt;&gt;""," -O","")</f>
        <v/>
      </c>
      <c r="BE201" s="4" t="n"/>
      <c r="BF201" s="4">
        <f>IF(BF202&lt;&gt;""," -O","")</f>
        <v/>
      </c>
      <c r="BG201" s="4" t="n"/>
      <c r="BH201" s="4">
        <f>IF(BH202&lt;&gt;""," -O","")</f>
        <v/>
      </c>
      <c r="BI201" s="4" t="n"/>
      <c r="BJ201" s="4">
        <f>IF(BJ202&lt;&gt;""," -O","")</f>
        <v/>
      </c>
      <c r="BK201" s="3" t="n"/>
      <c r="BL201" s="3" t="n"/>
      <c r="BM201" s="3" t="n"/>
      <c r="BN201" s="3" t="n"/>
      <c r="BO201" s="3" t="n"/>
      <c r="BP201" s="3" t="n"/>
      <c r="BQ201" s="2" t="n"/>
      <c r="BR201" s="2" t="n"/>
      <c r="BS201" s="2" t="n"/>
      <c r="BT201" s="2" t="n"/>
      <c r="BU201" s="2" t="n"/>
      <c r="BV201" s="2" t="n"/>
      <c r="BW201" s="2" t="n"/>
      <c r="BX201" s="2" t="n"/>
      <c r="BY201" s="2" t="n"/>
      <c r="BZ201" s="2" t="n"/>
      <c r="CA201" s="2" t="n"/>
      <c r="CB201" s="2" t="n"/>
      <c r="CC201" s="2" t="n"/>
    </row>
    <row r="202">
      <c r="A202" s="2" t="n"/>
      <c r="B202" s="2" t="n"/>
      <c r="C202" s="2" t="n"/>
      <c r="D202" s="2" t="n"/>
      <c r="E202" s="2" t="n"/>
      <c r="F202" s="2" t="n"/>
      <c r="G202" s="2" t="n"/>
      <c r="H202" s="2" t="n"/>
      <c r="I202" s="2" t="n"/>
      <c r="J202" s="2" t="n"/>
      <c r="K202" s="3" t="n"/>
      <c r="L202" s="3" t="n"/>
      <c r="M202" s="4" t="n">
        <v>1.97</v>
      </c>
      <c r="N202" s="4">
        <f>IFERROR(VLOOKUP(M202,'CRUCE OPORTUNIDADES'!$C$10:$D$31,2,FALSE),"")</f>
        <v/>
      </c>
      <c r="O202" s="4" t="n">
        <v>2.97000000000002</v>
      </c>
      <c r="P202" s="4">
        <f>IFERROR(VLOOKUP(O202,'CRUCE OPORTUNIDADES'!$C$10:$D$31,2,FALSE),"")</f>
        <v/>
      </c>
      <c r="Q202" s="4" t="n">
        <v>3.97000000000004</v>
      </c>
      <c r="R202" s="4">
        <f>IFERROR(VLOOKUP(Q202,'CRUCE OPORTUNIDADES'!$C$10:$D$31,2,FALSE),"")</f>
        <v/>
      </c>
      <c r="S202" s="4" t="n">
        <v>4.97000000000006</v>
      </c>
      <c r="T202" s="4">
        <f>IFERROR(VLOOKUP(S202,'CRUCE OPORTUNIDADES'!$C$10:$D$31,2,FALSE),"")</f>
        <v/>
      </c>
      <c r="U202" s="4" t="n">
        <v>5.97000000000008</v>
      </c>
      <c r="V202" s="4">
        <f>IFERROR(VLOOKUP(U202,'CRUCE OPORTUNIDADES'!$C$10:$D$31,2,FALSE),"")</f>
        <v/>
      </c>
      <c r="W202" s="4" t="n">
        <v>6.9700000000001</v>
      </c>
      <c r="X202" s="4">
        <f>IFERROR(VLOOKUP(W202,'CRUCE OPORTUNIDADES'!$C$10:$D$31,2,FALSE),"")</f>
        <v/>
      </c>
      <c r="Y202" s="4" t="n">
        <v>7.97000000000012</v>
      </c>
      <c r="Z202" s="4">
        <f>IFERROR(VLOOKUP(Y202,'CRUCE OPORTUNIDADES'!$C$10:$D$31,2,FALSE),"")</f>
        <v/>
      </c>
      <c r="AA202" s="4" t="n">
        <v>8.970000000000139</v>
      </c>
      <c r="AB202" s="4">
        <f>IFERROR(VLOOKUP(AA202,'CRUCE OPORTUNIDADES'!$C$10:$D$31,2,FALSE),"")</f>
        <v/>
      </c>
      <c r="AC202" s="4" t="n">
        <v>9.970000000000161</v>
      </c>
      <c r="AD202" s="4">
        <f>IFERROR(VLOOKUP(AC202,'CRUCE OPORTUNIDADES'!$C$10:$D$31,2,FALSE),"")</f>
        <v/>
      </c>
      <c r="AE202" s="4" t="n">
        <v>10.9700000000002</v>
      </c>
      <c r="AF202" s="4">
        <f>IFERROR(VLOOKUP(AE202,'CRUCE OPORTUNIDADES'!$C$10:$D$31,2,FALSE),"")</f>
        <v/>
      </c>
      <c r="AG202" s="4" t="n">
        <v>11.9700000000002</v>
      </c>
      <c r="AH202" s="4">
        <f>IFERROR(VLOOKUP(AG202,'CRUCE OPORTUNIDADES'!$C$10:$D$31,2,FALSE),"")</f>
        <v/>
      </c>
      <c r="AI202" s="4" t="n">
        <v>12.9700000000002</v>
      </c>
      <c r="AJ202" s="4">
        <f>IFERROR(VLOOKUP(AI202,'CRUCE OPORTUNIDADES'!$C$10:$D$31,2,FALSE),"")</f>
        <v/>
      </c>
      <c r="AK202" s="4" t="n">
        <v>13.9700000000002</v>
      </c>
      <c r="AL202" s="4">
        <f>IFERROR(VLOOKUP(AK202,'CRUCE OPORTUNIDADES'!$C$10:$D$31,2,FALSE),"")</f>
        <v/>
      </c>
      <c r="AM202" s="4" t="n">
        <v>14.9700000000003</v>
      </c>
      <c r="AN202" s="4">
        <f>IFERROR(VLOOKUP(AM202,'CRUCE OPORTUNIDADES'!$C$10:$D$31,2,FALSE),"")</f>
        <v/>
      </c>
      <c r="AO202" s="4" t="n">
        <v>15.9700000000003</v>
      </c>
      <c r="AP202" s="4">
        <f>IFERROR(VLOOKUP(AO202,'CRUCE OPORTUNIDADES'!$C$10:$D$31,2,FALSE),"")</f>
        <v/>
      </c>
      <c r="AQ202" s="4" t="n">
        <v>16.9700000000003</v>
      </c>
      <c r="AR202" s="4">
        <f>IFERROR(VLOOKUP(AQ202,'CRUCE OPORTUNIDADES'!$C$10:$D$31,2,FALSE),"")</f>
        <v/>
      </c>
      <c r="AS202" s="4" t="n">
        <v>17.9700000000003</v>
      </c>
      <c r="AT202" s="4">
        <f>IFERROR(VLOOKUP(AS202,'CRUCE OPORTUNIDADES'!$C$10:$D$31,2,FALSE),"")</f>
        <v/>
      </c>
      <c r="AU202" s="4" t="n">
        <v>18.9700000000003</v>
      </c>
      <c r="AV202" s="4">
        <f>IFERROR(VLOOKUP(AU202,'CRUCE OPORTUNIDADES'!$C$10:$D$31,2,FALSE),"")</f>
        <v/>
      </c>
      <c r="AW202" s="4" t="n">
        <v>19.9700000000004</v>
      </c>
      <c r="AX202" s="4">
        <f>IFERROR(VLOOKUP(AW202,'CRUCE OPORTUNIDADES'!$C$10:$D$31,2,FALSE),"")</f>
        <v/>
      </c>
      <c r="AY202" s="4" t="n">
        <v>20.9700000000004</v>
      </c>
      <c r="AZ202" s="4">
        <f>IFERROR(VLOOKUP(AY202,'CRUCE OPORTUNIDADES'!$C$10:$D$31,2,FALSE),"")</f>
        <v/>
      </c>
      <c r="BA202" s="4" t="n">
        <v>21.9700000000004</v>
      </c>
      <c r="BB202" s="4">
        <f>IFERROR(VLOOKUP(BA202,'CRUCE OPORTUNIDADES'!$C$10:$D$31,2,FALSE),"")</f>
        <v/>
      </c>
      <c r="BC202" s="4" t="n">
        <v>22.9700000000004</v>
      </c>
      <c r="BD202" s="4">
        <f>IFERROR(VLOOKUP(BC202,'CRUCE OPORTUNIDADES'!$C$10:$D$31,2,FALSE),"")</f>
        <v/>
      </c>
      <c r="BE202" s="4" t="n">
        <v>23.9700000000004</v>
      </c>
      <c r="BF202" s="4">
        <f>IFERROR(VLOOKUP(BE202,'CRUCE OPORTUNIDADES'!$C$10:$D$31,2,FALSE),"")</f>
        <v/>
      </c>
      <c r="BG202" s="4" t="n">
        <v>24.9700000000005</v>
      </c>
      <c r="BH202" s="4">
        <f>IFERROR(VLOOKUP(BG202,'CRUCE OPORTUNIDADES'!$C$10:$D$31,2,FALSE),"")</f>
        <v/>
      </c>
      <c r="BI202" s="4" t="n">
        <v>25.9700000000005</v>
      </c>
      <c r="BJ202" s="4">
        <f>IFERROR(VLOOKUP(BI202,'CRUCE OPORTUNIDADES'!$C$10:$D$31,2,FALSE),"")</f>
        <v/>
      </c>
      <c r="BK202" s="3" t="n"/>
      <c r="BL202" s="3" t="n"/>
      <c r="BM202" s="3" t="n"/>
      <c r="BN202" s="3" t="n"/>
      <c r="BO202" s="3" t="n"/>
      <c r="BP202" s="3" t="n"/>
      <c r="BQ202" s="2" t="n"/>
      <c r="BR202" s="2" t="n"/>
      <c r="BS202" s="2" t="n"/>
      <c r="BT202" s="2" t="n"/>
      <c r="BU202" s="2" t="n"/>
      <c r="BV202" s="2" t="n"/>
      <c r="BW202" s="2" t="n"/>
      <c r="BX202" s="2" t="n"/>
      <c r="BY202" s="2" t="n"/>
      <c r="BZ202" s="2" t="n"/>
      <c r="CA202" s="2" t="n"/>
      <c r="CB202" s="2" t="n"/>
      <c r="CC202" s="2" t="n"/>
    </row>
    <row r="203">
      <c r="A203" s="2" t="n"/>
      <c r="B203" s="2" t="n"/>
      <c r="C203" s="2" t="n"/>
      <c r="D203" s="2" t="n"/>
      <c r="E203" s="2" t="n"/>
      <c r="F203" s="2" t="n"/>
      <c r="G203" s="2" t="n"/>
      <c r="H203" s="2" t="n"/>
      <c r="I203" s="2" t="n"/>
      <c r="J203" s="2" t="n"/>
      <c r="K203" s="3" t="n"/>
      <c r="L203" s="3" t="n"/>
      <c r="M203" s="4" t="n"/>
      <c r="N203" s="4">
        <f>IF(N204&lt;&gt;""," -O","")</f>
        <v/>
      </c>
      <c r="O203" s="4" t="n"/>
      <c r="P203" s="4">
        <f>IF(P204&lt;&gt;""," -O","")</f>
        <v/>
      </c>
      <c r="Q203" s="4" t="n"/>
      <c r="R203" s="4">
        <f>IF(R204&lt;&gt;""," -O","")</f>
        <v/>
      </c>
      <c r="S203" s="4" t="n"/>
      <c r="T203" s="4">
        <f>IF(T204&lt;&gt;""," -O","")</f>
        <v/>
      </c>
      <c r="U203" s="4" t="n"/>
      <c r="V203" s="4">
        <f>IF(V204&lt;&gt;""," -O","")</f>
        <v/>
      </c>
      <c r="W203" s="4" t="n"/>
      <c r="X203" s="4">
        <f>IF(X204&lt;&gt;""," -O","")</f>
        <v/>
      </c>
      <c r="Y203" s="4" t="n"/>
      <c r="Z203" s="4">
        <f>IF(Z204&lt;&gt;""," -O","")</f>
        <v/>
      </c>
      <c r="AA203" s="4" t="n"/>
      <c r="AB203" s="4">
        <f>IF(AB204&lt;&gt;""," -O","")</f>
        <v/>
      </c>
      <c r="AC203" s="4" t="n"/>
      <c r="AD203" s="4">
        <f>IF(AD204&lt;&gt;""," -O","")</f>
        <v/>
      </c>
      <c r="AE203" s="4" t="n"/>
      <c r="AF203" s="4">
        <f>IF(AF204&lt;&gt;""," -O","")</f>
        <v/>
      </c>
      <c r="AG203" s="4" t="n"/>
      <c r="AH203" s="4">
        <f>IF(AH204&lt;&gt;""," -O","")</f>
        <v/>
      </c>
      <c r="AI203" s="4" t="n"/>
      <c r="AJ203" s="4">
        <f>IF(AJ204&lt;&gt;""," -O","")</f>
        <v/>
      </c>
      <c r="AK203" s="4" t="n"/>
      <c r="AL203" s="4">
        <f>IF(AL204&lt;&gt;""," -O","")</f>
        <v/>
      </c>
      <c r="AM203" s="4" t="n"/>
      <c r="AN203" s="4">
        <f>IF(AN204&lt;&gt;""," -O","")</f>
        <v/>
      </c>
      <c r="AO203" s="4" t="n"/>
      <c r="AP203" s="4">
        <f>IF(AP204&lt;&gt;""," -O","")</f>
        <v/>
      </c>
      <c r="AQ203" s="4" t="n"/>
      <c r="AR203" s="4">
        <f>IF(AR204&lt;&gt;""," -O","")</f>
        <v/>
      </c>
      <c r="AS203" s="4" t="n"/>
      <c r="AT203" s="4">
        <f>IF(AT204&lt;&gt;""," -O","")</f>
        <v/>
      </c>
      <c r="AU203" s="4" t="n"/>
      <c r="AV203" s="4">
        <f>IF(AV204&lt;&gt;""," -O","")</f>
        <v/>
      </c>
      <c r="AW203" s="4" t="n"/>
      <c r="AX203" s="4">
        <f>IF(AX204&lt;&gt;""," -O","")</f>
        <v/>
      </c>
      <c r="AY203" s="4" t="n"/>
      <c r="AZ203" s="4">
        <f>IF(AZ204&lt;&gt;""," -O","")</f>
        <v/>
      </c>
      <c r="BA203" s="4" t="n"/>
      <c r="BB203" s="4">
        <f>IF(BB204&lt;&gt;""," -O","")</f>
        <v/>
      </c>
      <c r="BC203" s="4" t="n"/>
      <c r="BD203" s="4">
        <f>IF(BD204&lt;&gt;""," -O","")</f>
        <v/>
      </c>
      <c r="BE203" s="4" t="n"/>
      <c r="BF203" s="4">
        <f>IF(BF204&lt;&gt;""," -O","")</f>
        <v/>
      </c>
      <c r="BG203" s="4" t="n"/>
      <c r="BH203" s="4">
        <f>IF(BH204&lt;&gt;""," -O","")</f>
        <v/>
      </c>
      <c r="BI203" s="4" t="n"/>
      <c r="BJ203" s="4">
        <f>IF(BJ204&lt;&gt;""," -O","")</f>
        <v/>
      </c>
      <c r="BK203" s="3" t="n"/>
      <c r="BL203" s="3" t="n"/>
      <c r="BM203" s="3" t="n"/>
      <c r="BN203" s="3" t="n"/>
      <c r="BO203" s="3" t="n"/>
      <c r="BP203" s="3" t="n"/>
      <c r="BQ203" s="2" t="n"/>
      <c r="BR203" s="2" t="n"/>
      <c r="BS203" s="2" t="n"/>
      <c r="BT203" s="2" t="n"/>
      <c r="BU203" s="2" t="n"/>
      <c r="BV203" s="2" t="n"/>
      <c r="BW203" s="2" t="n"/>
      <c r="BX203" s="2" t="n"/>
      <c r="BY203" s="2" t="n"/>
      <c r="BZ203" s="2" t="n"/>
      <c r="CA203" s="2" t="n"/>
      <c r="CB203" s="2" t="n"/>
      <c r="CC203" s="2" t="n"/>
    </row>
    <row r="204">
      <c r="A204" s="2" t="n"/>
      <c r="B204" s="2" t="n"/>
      <c r="C204" s="2" t="n"/>
      <c r="D204" s="2" t="n"/>
      <c r="E204" s="2" t="n"/>
      <c r="F204" s="2" t="n"/>
      <c r="G204" s="2" t="n"/>
      <c r="H204" s="2" t="n"/>
      <c r="I204" s="2" t="n"/>
      <c r="J204" s="2" t="n"/>
      <c r="K204" s="3" t="n"/>
      <c r="L204" s="3" t="n"/>
      <c r="M204" s="4" t="n">
        <v>1.98</v>
      </c>
      <c r="N204" s="4">
        <f>IFERROR(VLOOKUP(M204,'CRUCE OPORTUNIDADES'!$C$10:$D$31,2,FALSE),"")</f>
        <v/>
      </c>
      <c r="O204" s="4" t="n">
        <v>2.98000000000002</v>
      </c>
      <c r="P204" s="4">
        <f>IFERROR(VLOOKUP(O204,'CRUCE OPORTUNIDADES'!$C$10:$D$31,2,FALSE),"")</f>
        <v/>
      </c>
      <c r="Q204" s="4" t="n">
        <v>3.98000000000004</v>
      </c>
      <c r="R204" s="4">
        <f>IFERROR(VLOOKUP(Q204,'CRUCE OPORTUNIDADES'!$C$10:$D$31,2,FALSE),"")</f>
        <v/>
      </c>
      <c r="S204" s="4" t="n">
        <v>4.98000000000006</v>
      </c>
      <c r="T204" s="4">
        <f>IFERROR(VLOOKUP(S204,'CRUCE OPORTUNIDADES'!$C$10:$D$31,2,FALSE),"")</f>
        <v/>
      </c>
      <c r="U204" s="4" t="n">
        <v>5.98000000000008</v>
      </c>
      <c r="V204" s="4">
        <f>IFERROR(VLOOKUP(U204,'CRUCE OPORTUNIDADES'!$C$10:$D$31,2,FALSE),"")</f>
        <v/>
      </c>
      <c r="W204" s="4" t="n">
        <v>6.9800000000001</v>
      </c>
      <c r="X204" s="4">
        <f>IFERROR(VLOOKUP(W204,'CRUCE OPORTUNIDADES'!$C$10:$D$31,2,FALSE),"")</f>
        <v/>
      </c>
      <c r="Y204" s="4" t="n">
        <v>7.98000000000012</v>
      </c>
      <c r="Z204" s="4">
        <f>IFERROR(VLOOKUP(Y204,'CRUCE OPORTUNIDADES'!$C$10:$D$31,2,FALSE),"")</f>
        <v/>
      </c>
      <c r="AA204" s="4" t="n">
        <v>8.980000000000141</v>
      </c>
      <c r="AB204" s="4">
        <f>IFERROR(VLOOKUP(AA204,'CRUCE OPORTUNIDADES'!$C$10:$D$31,2,FALSE),"")</f>
        <v/>
      </c>
      <c r="AC204" s="4" t="n">
        <v>9.98000000000016</v>
      </c>
      <c r="AD204" s="4">
        <f>IFERROR(VLOOKUP(AC204,'CRUCE OPORTUNIDADES'!$C$10:$D$31,2,FALSE),"")</f>
        <v/>
      </c>
      <c r="AE204" s="4" t="n">
        <v>10.9800000000002</v>
      </c>
      <c r="AF204" s="4">
        <f>IFERROR(VLOOKUP(AE204,'CRUCE OPORTUNIDADES'!$C$10:$D$31,2,FALSE),"")</f>
        <v/>
      </c>
      <c r="AG204" s="4" t="n">
        <v>11.9800000000002</v>
      </c>
      <c r="AH204" s="4">
        <f>IFERROR(VLOOKUP(AG204,'CRUCE OPORTUNIDADES'!$C$10:$D$31,2,FALSE),"")</f>
        <v/>
      </c>
      <c r="AI204" s="4" t="n">
        <v>12.9800000000002</v>
      </c>
      <c r="AJ204" s="4">
        <f>IFERROR(VLOOKUP(AI204,'CRUCE OPORTUNIDADES'!$C$10:$D$31,2,FALSE),"")</f>
        <v/>
      </c>
      <c r="AK204" s="4" t="n">
        <v>13.9800000000002</v>
      </c>
      <c r="AL204" s="4">
        <f>IFERROR(VLOOKUP(AK204,'CRUCE OPORTUNIDADES'!$C$10:$D$31,2,FALSE),"")</f>
        <v/>
      </c>
      <c r="AM204" s="4" t="n">
        <v>14.9800000000003</v>
      </c>
      <c r="AN204" s="4">
        <f>IFERROR(VLOOKUP(AM204,'CRUCE OPORTUNIDADES'!$C$10:$D$31,2,FALSE),"")</f>
        <v/>
      </c>
      <c r="AO204" s="4" t="n">
        <v>15.9800000000003</v>
      </c>
      <c r="AP204" s="4">
        <f>IFERROR(VLOOKUP(AO204,'CRUCE OPORTUNIDADES'!$C$10:$D$31,2,FALSE),"")</f>
        <v/>
      </c>
      <c r="AQ204" s="4" t="n">
        <v>16.9800000000003</v>
      </c>
      <c r="AR204" s="4">
        <f>IFERROR(VLOOKUP(AQ204,'CRUCE OPORTUNIDADES'!$C$10:$D$31,2,FALSE),"")</f>
        <v/>
      </c>
      <c r="AS204" s="4" t="n">
        <v>17.9800000000003</v>
      </c>
      <c r="AT204" s="4">
        <f>IFERROR(VLOOKUP(AS204,'CRUCE OPORTUNIDADES'!$C$10:$D$31,2,FALSE),"")</f>
        <v/>
      </c>
      <c r="AU204" s="4" t="n">
        <v>18.9800000000003</v>
      </c>
      <c r="AV204" s="4">
        <f>IFERROR(VLOOKUP(AU204,'CRUCE OPORTUNIDADES'!$C$10:$D$31,2,FALSE),"")</f>
        <v/>
      </c>
      <c r="AW204" s="4" t="n">
        <v>19.9800000000004</v>
      </c>
      <c r="AX204" s="4">
        <f>IFERROR(VLOOKUP(AW204,'CRUCE OPORTUNIDADES'!$C$10:$D$31,2,FALSE),"")</f>
        <v/>
      </c>
      <c r="AY204" s="4" t="n">
        <v>20.9800000000004</v>
      </c>
      <c r="AZ204" s="4">
        <f>IFERROR(VLOOKUP(AY204,'CRUCE OPORTUNIDADES'!$C$10:$D$31,2,FALSE),"")</f>
        <v/>
      </c>
      <c r="BA204" s="4" t="n">
        <v>21.9800000000004</v>
      </c>
      <c r="BB204" s="4">
        <f>IFERROR(VLOOKUP(BA204,'CRUCE OPORTUNIDADES'!$C$10:$D$31,2,FALSE),"")</f>
        <v/>
      </c>
      <c r="BC204" s="4" t="n">
        <v>22.9800000000004</v>
      </c>
      <c r="BD204" s="4">
        <f>IFERROR(VLOOKUP(BC204,'CRUCE OPORTUNIDADES'!$C$10:$D$31,2,FALSE),"")</f>
        <v/>
      </c>
      <c r="BE204" s="4" t="n">
        <v>23.9800000000004</v>
      </c>
      <c r="BF204" s="4">
        <f>IFERROR(VLOOKUP(BE204,'CRUCE OPORTUNIDADES'!$C$10:$D$31,2,FALSE),"")</f>
        <v/>
      </c>
      <c r="BG204" s="4" t="n">
        <v>24.9800000000005</v>
      </c>
      <c r="BH204" s="4">
        <f>IFERROR(VLOOKUP(BG204,'CRUCE OPORTUNIDADES'!$C$10:$D$31,2,FALSE),"")</f>
        <v/>
      </c>
      <c r="BI204" s="4" t="n">
        <v>25.9800000000005</v>
      </c>
      <c r="BJ204" s="4">
        <f>IFERROR(VLOOKUP(BI204,'CRUCE OPORTUNIDADES'!$C$10:$D$31,2,FALSE),"")</f>
        <v/>
      </c>
      <c r="BK204" s="3" t="n"/>
      <c r="BL204" s="3" t="n"/>
      <c r="BM204" s="3" t="n"/>
      <c r="BN204" s="3" t="n"/>
      <c r="BO204" s="3" t="n"/>
      <c r="BP204" s="3" t="n"/>
      <c r="BQ204" s="2" t="n"/>
      <c r="BR204" s="2" t="n"/>
      <c r="BS204" s="2" t="n"/>
      <c r="BT204" s="2" t="n"/>
      <c r="BU204" s="2" t="n"/>
      <c r="BV204" s="2" t="n"/>
      <c r="BW204" s="2" t="n"/>
      <c r="BX204" s="2" t="n"/>
      <c r="BY204" s="2" t="n"/>
      <c r="BZ204" s="2" t="n"/>
      <c r="CA204" s="2" t="n"/>
      <c r="CB204" s="2" t="n"/>
      <c r="CC204" s="2" t="n"/>
    </row>
    <row r="205">
      <c r="A205" s="2" t="n"/>
      <c r="B205" s="2" t="n"/>
      <c r="C205" s="2" t="n"/>
      <c r="D205" s="2" t="n"/>
      <c r="E205" s="2" t="n"/>
      <c r="F205" s="2" t="n"/>
      <c r="G205" s="2" t="n"/>
      <c r="H205" s="2" t="n"/>
      <c r="I205" s="2" t="n"/>
      <c r="J205" s="2" t="n"/>
      <c r="K205" s="3" t="n"/>
      <c r="L205" s="3" t="n"/>
      <c r="M205" s="4" t="n"/>
      <c r="N205" s="4">
        <f>IF(N206&lt;&gt;""," -O","")</f>
        <v/>
      </c>
      <c r="O205" s="4" t="n"/>
      <c r="P205" s="4">
        <f>IF(P206&lt;&gt;""," -O","")</f>
        <v/>
      </c>
      <c r="Q205" s="4" t="n"/>
      <c r="R205" s="4">
        <f>IF(R206&lt;&gt;""," -O","")</f>
        <v/>
      </c>
      <c r="S205" s="4" t="n"/>
      <c r="T205" s="4">
        <f>IF(T206&lt;&gt;""," -O","")</f>
        <v/>
      </c>
      <c r="U205" s="4" t="n"/>
      <c r="V205" s="4">
        <f>IF(V206&lt;&gt;""," -O","")</f>
        <v/>
      </c>
      <c r="W205" s="4" t="n"/>
      <c r="X205" s="4">
        <f>IF(X206&lt;&gt;""," -O","")</f>
        <v/>
      </c>
      <c r="Y205" s="4" t="n"/>
      <c r="Z205" s="4">
        <f>IF(Z206&lt;&gt;""," -O","")</f>
        <v/>
      </c>
      <c r="AA205" s="4" t="n"/>
      <c r="AB205" s="4">
        <f>IF(AB206&lt;&gt;""," -O","")</f>
        <v/>
      </c>
      <c r="AC205" s="4" t="n"/>
      <c r="AD205" s="4">
        <f>IF(AD206&lt;&gt;""," -O","")</f>
        <v/>
      </c>
      <c r="AE205" s="4" t="n"/>
      <c r="AF205" s="4">
        <f>IF(AF206&lt;&gt;""," -O","")</f>
        <v/>
      </c>
      <c r="AG205" s="4" t="n"/>
      <c r="AH205" s="4">
        <f>IF(AH206&lt;&gt;""," -O","")</f>
        <v/>
      </c>
      <c r="AI205" s="4" t="n"/>
      <c r="AJ205" s="4">
        <f>IF(AJ206&lt;&gt;""," -O","")</f>
        <v/>
      </c>
      <c r="AK205" s="4" t="n"/>
      <c r="AL205" s="4">
        <f>IF(AL206&lt;&gt;""," -O","")</f>
        <v/>
      </c>
      <c r="AM205" s="4" t="n"/>
      <c r="AN205" s="4">
        <f>IF(AN206&lt;&gt;""," -O","")</f>
        <v/>
      </c>
      <c r="AO205" s="4" t="n"/>
      <c r="AP205" s="4">
        <f>IF(AP206&lt;&gt;""," -O","")</f>
        <v/>
      </c>
      <c r="AQ205" s="4" t="n"/>
      <c r="AR205" s="4">
        <f>IF(AR206&lt;&gt;""," -O","")</f>
        <v/>
      </c>
      <c r="AS205" s="4" t="n"/>
      <c r="AT205" s="4">
        <f>IF(AT206&lt;&gt;""," -O","")</f>
        <v/>
      </c>
      <c r="AU205" s="4" t="n"/>
      <c r="AV205" s="4">
        <f>IF(AV206&lt;&gt;""," -O","")</f>
        <v/>
      </c>
      <c r="AW205" s="4" t="n"/>
      <c r="AX205" s="4">
        <f>IF(AX206&lt;&gt;""," -O","")</f>
        <v/>
      </c>
      <c r="AY205" s="4" t="n"/>
      <c r="AZ205" s="4">
        <f>IF(AZ206&lt;&gt;""," -O","")</f>
        <v/>
      </c>
      <c r="BA205" s="4" t="n"/>
      <c r="BB205" s="4">
        <f>IF(BB206&lt;&gt;""," -O","")</f>
        <v/>
      </c>
      <c r="BC205" s="4" t="n"/>
      <c r="BD205" s="4">
        <f>IF(BD206&lt;&gt;""," -O","")</f>
        <v/>
      </c>
      <c r="BE205" s="4" t="n"/>
      <c r="BF205" s="4">
        <f>IF(BF206&lt;&gt;""," -O","")</f>
        <v/>
      </c>
      <c r="BG205" s="4" t="n"/>
      <c r="BH205" s="4">
        <f>IF(BH206&lt;&gt;""," -O","")</f>
        <v/>
      </c>
      <c r="BI205" s="4" t="n"/>
      <c r="BJ205" s="4">
        <f>IF(BJ206&lt;&gt;""," -O","")</f>
        <v/>
      </c>
      <c r="BK205" s="3" t="n"/>
      <c r="BL205" s="3" t="n"/>
      <c r="BM205" s="3" t="n"/>
      <c r="BN205" s="3" t="n"/>
      <c r="BO205" s="3" t="n"/>
      <c r="BP205" s="3" t="n"/>
      <c r="BQ205" s="2" t="n"/>
      <c r="BR205" s="2" t="n"/>
      <c r="BS205" s="2" t="n"/>
      <c r="BT205" s="2" t="n"/>
      <c r="BU205" s="2" t="n"/>
      <c r="BV205" s="2" t="n"/>
      <c r="BW205" s="2" t="n"/>
      <c r="BX205" s="2" t="n"/>
      <c r="BY205" s="2" t="n"/>
      <c r="BZ205" s="2" t="n"/>
      <c r="CA205" s="2" t="n"/>
      <c r="CB205" s="2" t="n"/>
      <c r="CC205" s="2" t="n"/>
    </row>
    <row r="206">
      <c r="A206" s="2" t="n"/>
      <c r="B206" s="2" t="n"/>
      <c r="C206" s="2" t="n"/>
      <c r="D206" s="2" t="n"/>
      <c r="E206" s="2" t="n"/>
      <c r="F206" s="2" t="n"/>
      <c r="G206" s="2" t="n"/>
      <c r="H206" s="2" t="n"/>
      <c r="I206" s="2" t="n"/>
      <c r="J206" s="2" t="n"/>
      <c r="K206" s="3" t="n"/>
      <c r="L206" s="3" t="n"/>
      <c r="M206" s="4" t="n">
        <v>1.99</v>
      </c>
      <c r="N206" s="4">
        <f>IFERROR(VLOOKUP(M206,'CRUCE OPORTUNIDADES'!$C$10:$D$31,2,FALSE),"")</f>
        <v/>
      </c>
      <c r="O206" s="4" t="n">
        <v>2.99000000000002</v>
      </c>
      <c r="P206" s="4">
        <f>IFERROR(VLOOKUP(O206,'CRUCE OPORTUNIDADES'!$C$10:$D$31,2,FALSE),"")</f>
        <v/>
      </c>
      <c r="Q206" s="4" t="n">
        <v>3.99000000000004</v>
      </c>
      <c r="R206" s="4">
        <f>IFERROR(VLOOKUP(Q206,'CRUCE OPORTUNIDADES'!$C$10:$D$31,2,FALSE),"")</f>
        <v/>
      </c>
      <c r="S206" s="4" t="n">
        <v>4.99000000000006</v>
      </c>
      <c r="T206" s="4">
        <f>IFERROR(VLOOKUP(S206,'CRUCE OPORTUNIDADES'!$C$10:$D$31,2,FALSE),"")</f>
        <v/>
      </c>
      <c r="U206" s="4" t="n">
        <v>5.99000000000008</v>
      </c>
      <c r="V206" s="4">
        <f>IFERROR(VLOOKUP(U206,'CRUCE OPORTUNIDADES'!$C$10:$D$31,2,FALSE),"")</f>
        <v/>
      </c>
      <c r="W206" s="4" t="n">
        <v>6.9900000000001</v>
      </c>
      <c r="X206" s="4">
        <f>IFERROR(VLOOKUP(W206,'CRUCE OPORTUNIDADES'!$C$10:$D$31,2,FALSE),"")</f>
        <v/>
      </c>
      <c r="Y206" s="4" t="n">
        <v>7.99000000000012</v>
      </c>
      <c r="Z206" s="4">
        <f>IFERROR(VLOOKUP(Y206,'CRUCE OPORTUNIDADES'!$C$10:$D$31,2,FALSE),"")</f>
        <v/>
      </c>
      <c r="AA206" s="4" t="n">
        <v>8.990000000000141</v>
      </c>
      <c r="AB206" s="4">
        <f>IFERROR(VLOOKUP(AA206,'CRUCE OPORTUNIDADES'!$C$10:$D$31,2,FALSE),"")</f>
        <v/>
      </c>
      <c r="AC206" s="4" t="n">
        <v>9.99000000000016</v>
      </c>
      <c r="AD206" s="4">
        <f>IFERROR(VLOOKUP(AC206,'CRUCE OPORTUNIDADES'!$C$10:$D$31,2,FALSE),"")</f>
        <v/>
      </c>
      <c r="AE206" s="4" t="n">
        <v>10.9900000000002</v>
      </c>
      <c r="AF206" s="4">
        <f>IFERROR(VLOOKUP(AE206,'CRUCE OPORTUNIDADES'!$C$10:$D$31,2,FALSE),"")</f>
        <v/>
      </c>
      <c r="AG206" s="4" t="n">
        <v>11.9900000000002</v>
      </c>
      <c r="AH206" s="4">
        <f>IFERROR(VLOOKUP(AG206,'CRUCE OPORTUNIDADES'!$C$10:$D$31,2,FALSE),"")</f>
        <v/>
      </c>
      <c r="AI206" s="4" t="n">
        <v>12.9900000000002</v>
      </c>
      <c r="AJ206" s="4">
        <f>IFERROR(VLOOKUP(AI206,'CRUCE OPORTUNIDADES'!$C$10:$D$31,2,FALSE),"")</f>
        <v/>
      </c>
      <c r="AK206" s="4" t="n">
        <v>13.9900000000002</v>
      </c>
      <c r="AL206" s="4">
        <f>IFERROR(VLOOKUP(AK206,'CRUCE OPORTUNIDADES'!$C$10:$D$31,2,FALSE),"")</f>
        <v/>
      </c>
      <c r="AM206" s="4" t="n">
        <v>14.9900000000003</v>
      </c>
      <c r="AN206" s="4">
        <f>IFERROR(VLOOKUP(AM206,'CRUCE OPORTUNIDADES'!$C$10:$D$31,2,FALSE),"")</f>
        <v/>
      </c>
      <c r="AO206" s="4" t="n">
        <v>15.9900000000003</v>
      </c>
      <c r="AP206" s="4">
        <f>IFERROR(VLOOKUP(AO206,'CRUCE OPORTUNIDADES'!$C$10:$D$31,2,FALSE),"")</f>
        <v/>
      </c>
      <c r="AQ206" s="4" t="n">
        <v>16.9900000000003</v>
      </c>
      <c r="AR206" s="4">
        <f>IFERROR(VLOOKUP(AQ206,'CRUCE OPORTUNIDADES'!$C$10:$D$31,2,FALSE),"")</f>
        <v/>
      </c>
      <c r="AS206" s="4" t="n">
        <v>17.9900000000003</v>
      </c>
      <c r="AT206" s="4">
        <f>IFERROR(VLOOKUP(AS206,'CRUCE OPORTUNIDADES'!$C$10:$D$31,2,FALSE),"")</f>
        <v/>
      </c>
      <c r="AU206" s="4" t="n">
        <v>18.9900000000003</v>
      </c>
      <c r="AV206" s="4">
        <f>IFERROR(VLOOKUP(AU206,'CRUCE OPORTUNIDADES'!$C$10:$D$31,2,FALSE),"")</f>
        <v/>
      </c>
      <c r="AW206" s="4" t="n">
        <v>19.9900000000004</v>
      </c>
      <c r="AX206" s="4">
        <f>IFERROR(VLOOKUP(AW206,'CRUCE OPORTUNIDADES'!$C$10:$D$31,2,FALSE),"")</f>
        <v/>
      </c>
      <c r="AY206" s="4" t="n">
        <v>20.9900000000004</v>
      </c>
      <c r="AZ206" s="4">
        <f>IFERROR(VLOOKUP(AY206,'CRUCE OPORTUNIDADES'!$C$10:$D$31,2,FALSE),"")</f>
        <v/>
      </c>
      <c r="BA206" s="4" t="n">
        <v>21.9900000000004</v>
      </c>
      <c r="BB206" s="4">
        <f>IFERROR(VLOOKUP(BA206,'CRUCE OPORTUNIDADES'!$C$10:$D$31,2,FALSE),"")</f>
        <v/>
      </c>
      <c r="BC206" s="4" t="n">
        <v>22.9900000000004</v>
      </c>
      <c r="BD206" s="4">
        <f>IFERROR(VLOOKUP(BC206,'CRUCE OPORTUNIDADES'!$C$10:$D$31,2,FALSE),"")</f>
        <v/>
      </c>
      <c r="BE206" s="4" t="n">
        <v>23.9900000000004</v>
      </c>
      <c r="BF206" s="4">
        <f>IFERROR(VLOOKUP(BE206,'CRUCE OPORTUNIDADES'!$C$10:$D$31,2,FALSE),"")</f>
        <v/>
      </c>
      <c r="BG206" s="4" t="n">
        <v>24.9900000000005</v>
      </c>
      <c r="BH206" s="4">
        <f>IFERROR(VLOOKUP(BG206,'CRUCE OPORTUNIDADES'!$C$10:$D$31,2,FALSE),"")</f>
        <v/>
      </c>
      <c r="BI206" s="4" t="n">
        <v>25.9900000000005</v>
      </c>
      <c r="BJ206" s="4">
        <f>IFERROR(VLOOKUP(BI206,'CRUCE OPORTUNIDADES'!$C$10:$D$31,2,FALSE),"")</f>
        <v/>
      </c>
      <c r="BK206" s="3" t="n"/>
      <c r="BL206" s="3" t="n"/>
      <c r="BM206" s="3" t="n"/>
      <c r="BN206" s="3" t="n"/>
      <c r="BO206" s="3" t="n"/>
      <c r="BP206" s="3" t="n"/>
      <c r="BQ206" s="2" t="n"/>
      <c r="BR206" s="2" t="n"/>
      <c r="BS206" s="2" t="n"/>
      <c r="BT206" s="2" t="n"/>
      <c r="BU206" s="2" t="n"/>
      <c r="BV206" s="2" t="n"/>
      <c r="BW206" s="2" t="n"/>
      <c r="BX206" s="2" t="n"/>
      <c r="BY206" s="2" t="n"/>
      <c r="BZ206" s="2" t="n"/>
      <c r="CA206" s="2" t="n"/>
      <c r="CB206" s="2" t="n"/>
      <c r="CC206" s="2" t="n"/>
    </row>
    <row r="207">
      <c r="A207" s="2" t="n"/>
      <c r="B207" s="2" t="n"/>
      <c r="C207" s="2" t="n"/>
      <c r="D207" s="2" t="n"/>
      <c r="E207" s="2" t="n"/>
      <c r="F207" s="2" t="n"/>
      <c r="G207" s="2" t="n"/>
      <c r="H207" s="2" t="n"/>
      <c r="I207" s="2" t="n"/>
      <c r="J207" s="2" t="n"/>
      <c r="K207" s="3" t="n"/>
      <c r="L207" s="3" t="n"/>
      <c r="M207" s="4" t="n"/>
      <c r="N207" s="4" t="n"/>
      <c r="O207" s="4" t="n"/>
      <c r="P207" s="4" t="n"/>
      <c r="Q207" s="4" t="n"/>
      <c r="R207" s="4" t="n"/>
      <c r="S207" s="4" t="n"/>
      <c r="T207" s="4" t="n"/>
      <c r="U207" s="4" t="n"/>
      <c r="V207" s="4" t="n"/>
      <c r="W207" s="4" t="n"/>
      <c r="X207" s="4" t="n"/>
      <c r="Y207" s="4" t="n"/>
      <c r="Z207" s="4" t="n"/>
      <c r="AA207" s="4" t="n"/>
      <c r="AB207" s="4" t="n"/>
      <c r="AC207" s="4" t="n"/>
      <c r="AD207" s="4" t="n"/>
      <c r="AE207" s="4" t="n"/>
      <c r="AF207" s="4" t="n"/>
      <c r="AG207" s="4" t="n"/>
      <c r="AH207" s="4" t="n"/>
      <c r="AI207" s="4" t="n"/>
      <c r="AJ207" s="4" t="n"/>
      <c r="AK207" s="4" t="n"/>
      <c r="AL207" s="4" t="n"/>
      <c r="AM207" s="4" t="n"/>
      <c r="AN207" s="4" t="n"/>
      <c r="AO207" s="4" t="n"/>
      <c r="AP207" s="4" t="n"/>
      <c r="AQ207" s="4" t="n"/>
      <c r="AR207" s="4" t="n"/>
      <c r="AS207" s="4" t="n"/>
      <c r="AT207" s="4" t="n"/>
      <c r="AU207" s="4" t="n"/>
      <c r="AV207" s="4" t="n"/>
      <c r="AW207" s="4" t="n"/>
      <c r="AX207" s="4" t="n"/>
      <c r="AY207" s="4" t="n"/>
      <c r="AZ207" s="4" t="n"/>
      <c r="BA207" s="4" t="n"/>
      <c r="BB207" s="4" t="n"/>
      <c r="BC207" s="4" t="n"/>
      <c r="BD207" s="4" t="n"/>
      <c r="BE207" s="4" t="n"/>
      <c r="BF207" s="4" t="n"/>
      <c r="BG207" s="4" t="n"/>
      <c r="BH207" s="4" t="n"/>
      <c r="BI207" s="4" t="n"/>
      <c r="BJ207" s="4" t="n"/>
      <c r="BK207" s="3" t="n"/>
      <c r="BL207" s="3" t="n"/>
      <c r="BM207" s="3" t="n"/>
      <c r="BN207" s="3" t="n"/>
      <c r="BO207" s="3" t="n"/>
      <c r="BP207" s="3" t="n"/>
      <c r="BQ207" s="2" t="n"/>
      <c r="BR207" s="2" t="n"/>
      <c r="BS207" s="2" t="n"/>
      <c r="BT207" s="2" t="n"/>
      <c r="BU207" s="2" t="n"/>
      <c r="BV207" s="2" t="n"/>
      <c r="BW207" s="2" t="n"/>
      <c r="BX207" s="2" t="n"/>
      <c r="BY207" s="2" t="n"/>
      <c r="BZ207" s="2" t="n"/>
      <c r="CA207" s="2" t="n"/>
      <c r="CB207" s="2" t="n"/>
      <c r="CC207" s="2" t="n"/>
    </row>
    <row r="208">
      <c r="A208" s="2" t="n"/>
      <c r="B208" s="2" t="n"/>
      <c r="C208" s="2" t="n"/>
      <c r="D208" s="2" t="n"/>
      <c r="E208" s="2" t="n"/>
      <c r="F208" s="2" t="n"/>
      <c r="G208" s="2" t="n"/>
      <c r="H208" s="2" t="n"/>
      <c r="I208" s="2" t="n"/>
      <c r="J208" s="2" t="n"/>
      <c r="K208" s="3" t="n"/>
      <c r="L208" s="3" t="n"/>
      <c r="M208" s="4" t="n"/>
      <c r="N208" s="4" t="n"/>
      <c r="O208" s="4" t="n"/>
      <c r="P208" s="4" t="n"/>
      <c r="Q208" s="4" t="n"/>
      <c r="R208" s="4" t="n"/>
      <c r="S208" s="4" t="n"/>
      <c r="T208" s="4" t="n"/>
      <c r="U208" s="4" t="n"/>
      <c r="V208" s="4" t="n"/>
      <c r="W208" s="4" t="n"/>
      <c r="X208" s="4" t="n"/>
      <c r="Y208" s="4" t="n"/>
      <c r="Z208" s="4" t="n"/>
      <c r="AA208" s="4" t="n"/>
      <c r="AB208" s="4" t="n"/>
      <c r="AC208" s="4" t="n"/>
      <c r="AD208" s="4" t="n"/>
      <c r="AE208" s="4" t="n"/>
      <c r="AF208" s="4" t="n"/>
      <c r="AG208" s="4" t="n"/>
      <c r="AH208" s="4" t="n"/>
      <c r="AI208" s="4" t="n"/>
      <c r="AJ208" s="4" t="n"/>
      <c r="AK208" s="4" t="n"/>
      <c r="AL208" s="4" t="n"/>
      <c r="AM208" s="4" t="n"/>
      <c r="AN208" s="4" t="n"/>
      <c r="AO208" s="4" t="n"/>
      <c r="AP208" s="4" t="n"/>
      <c r="AQ208" s="4" t="n"/>
      <c r="AR208" s="4" t="n"/>
      <c r="AS208" s="4" t="n"/>
      <c r="AT208" s="4" t="n"/>
      <c r="AU208" s="4" t="n"/>
      <c r="AV208" s="4" t="n"/>
      <c r="AW208" s="4" t="n"/>
      <c r="AX208" s="4" t="n"/>
      <c r="AY208" s="4" t="n"/>
      <c r="AZ208" s="4" t="n"/>
      <c r="BA208" s="4" t="n"/>
      <c r="BB208" s="4" t="n"/>
      <c r="BC208" s="4" t="n"/>
      <c r="BD208" s="4" t="n"/>
      <c r="BE208" s="4" t="n"/>
      <c r="BF208" s="4" t="n"/>
      <c r="BG208" s="4" t="n"/>
      <c r="BH208" s="4" t="n"/>
      <c r="BI208" s="4" t="n"/>
      <c r="BJ208" s="4" t="n"/>
      <c r="BK208" s="3" t="n"/>
      <c r="BL208" s="3" t="n"/>
      <c r="BM208" s="3" t="n"/>
      <c r="BN208" s="3" t="n"/>
      <c r="BO208" s="3" t="n"/>
      <c r="BP208" s="3" t="n"/>
      <c r="BQ208" s="2" t="n"/>
      <c r="BR208" s="2" t="n"/>
      <c r="BS208" s="2" t="n"/>
      <c r="BT208" s="2" t="n"/>
      <c r="BU208" s="2" t="n"/>
      <c r="BV208" s="2" t="n"/>
      <c r="BW208" s="2" t="n"/>
      <c r="BX208" s="2" t="n"/>
      <c r="BY208" s="2" t="n"/>
      <c r="BZ208" s="2" t="n"/>
      <c r="CA208" s="2" t="n"/>
      <c r="CB208" s="2" t="n"/>
      <c r="CC208" s="2" t="n"/>
    </row>
    <row r="209">
      <c r="A209" s="2" t="n"/>
      <c r="B209" s="2" t="n"/>
      <c r="C209" s="2" t="n"/>
      <c r="D209" s="2" t="n"/>
      <c r="E209" s="2" t="n"/>
      <c r="F209" s="2" t="n"/>
      <c r="G209" s="2" t="n"/>
      <c r="H209" s="2" t="n"/>
      <c r="I209" s="2" t="n"/>
      <c r="J209" s="2" t="n"/>
      <c r="K209" s="3" t="n"/>
      <c r="L209" s="3" t="n"/>
      <c r="M209" s="4" t="n"/>
      <c r="N209" s="4" t="n"/>
      <c r="O209" s="4" t="n"/>
      <c r="P209" s="4" t="n"/>
      <c r="Q209" s="4" t="n"/>
      <c r="R209" s="4" t="n"/>
      <c r="S209" s="4" t="n"/>
      <c r="T209" s="4" t="n"/>
      <c r="U209" s="4" t="n"/>
      <c r="V209" s="4" t="n"/>
      <c r="W209" s="4" t="n"/>
      <c r="X209" s="4" t="n"/>
      <c r="Y209" s="4" t="n"/>
      <c r="Z209" s="4" t="n"/>
      <c r="AA209" s="4" t="n"/>
      <c r="AB209" s="4" t="n"/>
      <c r="AC209" s="4" t="n"/>
      <c r="AD209" s="4" t="n"/>
      <c r="AE209" s="4" t="n"/>
      <c r="AF209" s="4" t="n"/>
      <c r="AG209" s="4" t="n"/>
      <c r="AH209" s="4" t="n"/>
      <c r="AI209" s="4" t="n"/>
      <c r="AJ209" s="4" t="n"/>
      <c r="AK209" s="4" t="n"/>
      <c r="AL209" s="4" t="n"/>
      <c r="AM209" s="4" t="n"/>
      <c r="AN209" s="4" t="n"/>
      <c r="AO209" s="4" t="n"/>
      <c r="AP209" s="4" t="n"/>
      <c r="AQ209" s="4" t="n"/>
      <c r="AR209" s="4" t="n"/>
      <c r="AS209" s="4" t="n"/>
      <c r="AT209" s="4" t="n"/>
      <c r="AU209" s="4" t="n"/>
      <c r="AV209" s="4" t="n"/>
      <c r="AW209" s="4" t="n"/>
      <c r="AX209" s="4" t="n"/>
      <c r="AY209" s="4" t="n"/>
      <c r="AZ209" s="4" t="n"/>
      <c r="BA209" s="4" t="n"/>
      <c r="BB209" s="4" t="n"/>
      <c r="BC209" s="4" t="n"/>
      <c r="BD209" s="4" t="n"/>
      <c r="BE209" s="4" t="n"/>
      <c r="BF209" s="4" t="n"/>
      <c r="BG209" s="4" t="n"/>
      <c r="BH209" s="4" t="n"/>
      <c r="BI209" s="4" t="n"/>
      <c r="BJ209" s="4" t="n"/>
      <c r="BK209" s="3" t="n"/>
      <c r="BL209" s="3" t="n"/>
      <c r="BM209" s="3" t="n"/>
      <c r="BN209" s="3" t="n"/>
      <c r="BO209" s="3" t="n"/>
      <c r="BP209" s="3" t="n"/>
      <c r="BQ209" s="2" t="n"/>
      <c r="BR209" s="2" t="n"/>
      <c r="BS209" s="2" t="n"/>
      <c r="BT209" s="2" t="n"/>
      <c r="BU209" s="2" t="n"/>
      <c r="BV209" s="2" t="n"/>
      <c r="BW209" s="2" t="n"/>
      <c r="BX209" s="2" t="n"/>
      <c r="BY209" s="2" t="n"/>
      <c r="BZ209" s="2" t="n"/>
      <c r="CA209" s="2" t="n"/>
      <c r="CB209" s="2" t="n"/>
      <c r="CC209" s="2" t="n"/>
    </row>
    <row r="210">
      <c r="A210" s="2" t="n"/>
      <c r="B210" s="2" t="n"/>
      <c r="C210" s="2" t="n"/>
      <c r="D210" s="2" t="n"/>
      <c r="E210" s="2" t="n"/>
      <c r="F210" s="2" t="n"/>
      <c r="G210" s="2" t="n"/>
      <c r="H210" s="2" t="n"/>
      <c r="I210" s="2" t="n"/>
      <c r="J210" s="2" t="n"/>
      <c r="K210" s="3" t="n"/>
      <c r="L210" s="3" t="n"/>
      <c r="M210" s="4" t="n"/>
      <c r="N210" s="4" t="n"/>
      <c r="O210" s="4" t="n"/>
      <c r="P210" s="4" t="n"/>
      <c r="Q210" s="4" t="n"/>
      <c r="R210" s="4" t="n"/>
      <c r="S210" s="4" t="n"/>
      <c r="T210" s="4" t="n"/>
      <c r="U210" s="4" t="n"/>
      <c r="V210" s="4" t="n"/>
      <c r="W210" s="4" t="n"/>
      <c r="X210" s="4" t="n"/>
      <c r="Y210" s="4" t="n"/>
      <c r="Z210" s="4" t="n"/>
      <c r="AA210" s="4" t="n"/>
      <c r="AB210" s="4" t="n"/>
      <c r="AC210" s="4" t="n"/>
      <c r="AD210" s="4" t="n"/>
      <c r="AE210" s="4" t="n"/>
      <c r="AF210" s="4" t="n"/>
      <c r="AG210" s="4" t="n"/>
      <c r="AH210" s="4" t="n"/>
      <c r="AI210" s="4" t="n"/>
      <c r="AJ210" s="4" t="n"/>
      <c r="AK210" s="4" t="n"/>
      <c r="AL210" s="4" t="n"/>
      <c r="AM210" s="4" t="n"/>
      <c r="AN210" s="4" t="n"/>
      <c r="AO210" s="4" t="n"/>
      <c r="AP210" s="4" t="n"/>
      <c r="AQ210" s="4" t="n"/>
      <c r="AR210" s="4" t="n"/>
      <c r="AS210" s="4" t="n"/>
      <c r="AT210" s="4" t="n"/>
      <c r="AU210" s="4" t="n"/>
      <c r="AV210" s="4" t="n"/>
      <c r="AW210" s="4" t="n"/>
      <c r="AX210" s="4" t="n"/>
      <c r="AY210" s="4" t="n"/>
      <c r="AZ210" s="4" t="n"/>
      <c r="BA210" s="4" t="n"/>
      <c r="BB210" s="4" t="n"/>
      <c r="BC210" s="4" t="n"/>
      <c r="BD210" s="4" t="n"/>
      <c r="BE210" s="4" t="n"/>
      <c r="BF210" s="4" t="n"/>
      <c r="BG210" s="4" t="n"/>
      <c r="BH210" s="4" t="n"/>
      <c r="BI210" s="4" t="n"/>
      <c r="BJ210" s="4" t="n"/>
      <c r="BK210" s="3" t="n"/>
      <c r="BL210" s="3" t="n"/>
      <c r="BM210" s="3" t="n"/>
      <c r="BN210" s="3" t="n"/>
      <c r="BO210" s="3" t="n"/>
      <c r="BP210" s="3" t="n"/>
      <c r="BQ210" s="2" t="n"/>
      <c r="BR210" s="2" t="n"/>
      <c r="BS210" s="2" t="n"/>
      <c r="BT210" s="2" t="n"/>
      <c r="BU210" s="2" t="n"/>
      <c r="BV210" s="2" t="n"/>
      <c r="BW210" s="2" t="n"/>
      <c r="BX210" s="2" t="n"/>
      <c r="BY210" s="2" t="n"/>
      <c r="BZ210" s="2" t="n"/>
      <c r="CA210" s="2" t="n"/>
      <c r="CB210" s="2" t="n"/>
      <c r="CC210" s="2" t="n"/>
    </row>
    <row r="211">
      <c r="A211" s="2" t="n"/>
      <c r="B211" s="2" t="n"/>
      <c r="C211" s="2" t="n"/>
      <c r="D211" s="2" t="n"/>
      <c r="E211" s="2" t="n"/>
      <c r="F211" s="2" t="n"/>
      <c r="G211" s="2" t="n"/>
      <c r="H211" s="2" t="n"/>
      <c r="I211" s="2" t="n"/>
      <c r="J211" s="2" t="n"/>
      <c r="K211" s="3" t="n"/>
      <c r="L211" s="3" t="n"/>
      <c r="M211" s="4" t="n"/>
      <c r="N211" s="4" t="n"/>
      <c r="O211" s="4" t="n"/>
      <c r="P211" s="4" t="n"/>
      <c r="Q211" s="4" t="n"/>
      <c r="R211" s="4" t="n"/>
      <c r="S211" s="4" t="n"/>
      <c r="T211" s="4" t="n"/>
      <c r="U211" s="4" t="n"/>
      <c r="V211" s="4" t="n"/>
      <c r="W211" s="4" t="n"/>
      <c r="X211" s="4" t="n"/>
      <c r="Y211" s="4" t="n"/>
      <c r="Z211" s="4" t="n"/>
      <c r="AA211" s="4" t="n"/>
      <c r="AB211" s="4" t="n"/>
      <c r="AC211" s="4" t="n"/>
      <c r="AD211" s="4" t="n"/>
      <c r="AE211" s="4" t="n"/>
      <c r="AF211" s="4" t="n"/>
      <c r="AG211" s="4" t="n"/>
      <c r="AH211" s="4" t="n"/>
      <c r="AI211" s="4" t="n"/>
      <c r="AJ211" s="4" t="n"/>
      <c r="AK211" s="4" t="n"/>
      <c r="AL211" s="4" t="n"/>
      <c r="AM211" s="4" t="n"/>
      <c r="AN211" s="4" t="n"/>
      <c r="AO211" s="4" t="n"/>
      <c r="AP211" s="4" t="n"/>
      <c r="AQ211" s="4" t="n"/>
      <c r="AR211" s="4" t="n"/>
      <c r="AS211" s="4" t="n"/>
      <c r="AT211" s="4" t="n"/>
      <c r="AU211" s="4" t="n"/>
      <c r="AV211" s="4" t="n"/>
      <c r="AW211" s="4" t="n"/>
      <c r="AX211" s="4" t="n"/>
      <c r="AY211" s="4" t="n"/>
      <c r="AZ211" s="4" t="n"/>
      <c r="BA211" s="4" t="n"/>
      <c r="BB211" s="4" t="n"/>
      <c r="BC211" s="4" t="n"/>
      <c r="BD211" s="4" t="n"/>
      <c r="BE211" s="4" t="n"/>
      <c r="BF211" s="4" t="n"/>
      <c r="BG211" s="4" t="n"/>
      <c r="BH211" s="4" t="n"/>
      <c r="BI211" s="4" t="n"/>
      <c r="BJ211" s="4" t="n"/>
      <c r="BK211" s="3" t="n"/>
      <c r="BL211" s="3" t="n"/>
      <c r="BM211" s="3" t="n"/>
      <c r="BN211" s="3" t="n"/>
      <c r="BO211" s="3" t="n"/>
      <c r="BP211" s="3" t="n"/>
      <c r="BQ211" s="2" t="n"/>
      <c r="BR211" s="2" t="n"/>
      <c r="BS211" s="2" t="n"/>
      <c r="BT211" s="2" t="n"/>
      <c r="BU211" s="2" t="n"/>
      <c r="BV211" s="2" t="n"/>
      <c r="BW211" s="2" t="n"/>
      <c r="BX211" s="2" t="n"/>
      <c r="BY211" s="2" t="n"/>
      <c r="BZ211" s="2" t="n"/>
      <c r="CA211" s="2" t="n"/>
      <c r="CB211" s="2" t="n"/>
      <c r="CC211" s="2" t="n"/>
    </row>
    <row r="212">
      <c r="A212" s="2" t="n"/>
      <c r="B212" s="2" t="n"/>
      <c r="C212" s="2" t="n"/>
      <c r="D212" s="2" t="n"/>
      <c r="E212" s="2" t="n"/>
      <c r="F212" s="2" t="n"/>
      <c r="G212" s="2" t="n"/>
      <c r="H212" s="2" t="n"/>
      <c r="I212" s="2" t="n"/>
      <c r="J212" s="2" t="n"/>
      <c r="K212" s="3" t="n"/>
      <c r="L212" s="3" t="n"/>
      <c r="M212" s="4" t="n"/>
      <c r="N212" s="4" t="n"/>
      <c r="O212" s="4" t="n"/>
      <c r="P212" s="4" t="n"/>
      <c r="Q212" s="4" t="n"/>
      <c r="R212" s="4" t="n"/>
      <c r="S212" s="4" t="n"/>
      <c r="T212" s="4" t="n"/>
      <c r="U212" s="4" t="n"/>
      <c r="V212" s="4" t="n"/>
      <c r="W212" s="4" t="n"/>
      <c r="X212" s="4" t="n"/>
      <c r="Y212" s="4" t="n"/>
      <c r="Z212" s="4" t="n"/>
      <c r="AA212" s="4" t="n"/>
      <c r="AB212" s="4" t="n"/>
      <c r="AC212" s="4" t="n"/>
      <c r="AD212" s="4" t="n"/>
      <c r="AE212" s="4" t="n"/>
      <c r="AF212" s="4" t="n"/>
      <c r="AG212" s="4" t="n"/>
      <c r="AH212" s="4" t="n"/>
      <c r="AI212" s="4" t="n"/>
      <c r="AJ212" s="4" t="n"/>
      <c r="AK212" s="4" t="n"/>
      <c r="AL212" s="4" t="n"/>
      <c r="AM212" s="4" t="n"/>
      <c r="AN212" s="4" t="n"/>
      <c r="AO212" s="4" t="n"/>
      <c r="AP212" s="4" t="n"/>
      <c r="AQ212" s="4" t="n"/>
      <c r="AR212" s="4" t="n"/>
      <c r="AS212" s="4" t="n"/>
      <c r="AT212" s="4" t="n"/>
      <c r="AU212" s="4" t="n"/>
      <c r="AV212" s="4" t="n"/>
      <c r="AW212" s="4" t="n"/>
      <c r="AX212" s="4" t="n"/>
      <c r="AY212" s="4" t="n"/>
      <c r="AZ212" s="4" t="n"/>
      <c r="BA212" s="4" t="n"/>
      <c r="BB212" s="4" t="n"/>
      <c r="BC212" s="4" t="n"/>
      <c r="BD212" s="4" t="n"/>
      <c r="BE212" s="4" t="n"/>
      <c r="BF212" s="4" t="n"/>
      <c r="BG212" s="4" t="n"/>
      <c r="BH212" s="4" t="n"/>
      <c r="BI212" s="4" t="n"/>
      <c r="BJ212" s="4" t="n"/>
      <c r="BK212" s="3" t="n"/>
      <c r="BL212" s="3" t="n"/>
      <c r="BM212" s="3" t="n"/>
      <c r="BN212" s="3" t="n"/>
      <c r="BO212" s="3" t="n"/>
      <c r="BP212" s="3" t="n"/>
      <c r="BQ212" s="2" t="n"/>
      <c r="BR212" s="2" t="n"/>
      <c r="BS212" s="2" t="n"/>
      <c r="BT212" s="2" t="n"/>
      <c r="BU212" s="2" t="n"/>
      <c r="BV212" s="2" t="n"/>
      <c r="BW212" s="2" t="n"/>
      <c r="BX212" s="2" t="n"/>
      <c r="BY212" s="2" t="n"/>
      <c r="BZ212" s="2" t="n"/>
      <c r="CA212" s="2" t="n"/>
      <c r="CB212" s="2" t="n"/>
      <c r="CC212" s="2" t="n"/>
    </row>
    <row r="213">
      <c r="A213" s="2" t="n"/>
      <c r="B213" s="2" t="n"/>
      <c r="C213" s="2" t="n"/>
      <c r="D213" s="2" t="n"/>
      <c r="E213" s="2" t="n"/>
      <c r="F213" s="2" t="n"/>
      <c r="G213" s="2" t="n"/>
      <c r="H213" s="2" t="n"/>
      <c r="I213" s="2" t="n"/>
      <c r="J213" s="2" t="n"/>
      <c r="K213" s="3" t="n"/>
      <c r="L213" s="3" t="n"/>
      <c r="M213" s="4" t="n"/>
      <c r="N213" s="4" t="n"/>
      <c r="O213" s="4" t="n"/>
      <c r="P213" s="4" t="n"/>
      <c r="Q213" s="4" t="n"/>
      <c r="R213" s="4" t="n"/>
      <c r="S213" s="4" t="n"/>
      <c r="T213" s="4" t="n"/>
      <c r="U213" s="4" t="n"/>
      <c r="V213" s="4" t="n"/>
      <c r="W213" s="4" t="n"/>
      <c r="X213" s="4" t="n"/>
      <c r="Y213" s="4" t="n"/>
      <c r="Z213" s="4" t="n"/>
      <c r="AA213" s="4" t="n"/>
      <c r="AB213" s="4" t="n"/>
      <c r="AC213" s="4" t="n"/>
      <c r="AD213" s="4" t="n"/>
      <c r="AE213" s="4" t="n"/>
      <c r="AF213" s="4" t="n"/>
      <c r="AG213" s="4" t="n"/>
      <c r="AH213" s="4" t="n"/>
      <c r="AI213" s="4" t="n"/>
      <c r="AJ213" s="4" t="n"/>
      <c r="AK213" s="4" t="n"/>
      <c r="AL213" s="4" t="n"/>
      <c r="AM213" s="4" t="n"/>
      <c r="AN213" s="4" t="n"/>
      <c r="AO213" s="4" t="n"/>
      <c r="AP213" s="4" t="n"/>
      <c r="AQ213" s="4" t="n"/>
      <c r="AR213" s="4" t="n"/>
      <c r="AS213" s="4" t="n"/>
      <c r="AT213" s="4" t="n"/>
      <c r="AU213" s="4" t="n"/>
      <c r="AV213" s="4" t="n"/>
      <c r="AW213" s="4" t="n"/>
      <c r="AX213" s="4" t="n"/>
      <c r="AY213" s="4" t="n"/>
      <c r="AZ213" s="4" t="n"/>
      <c r="BA213" s="4" t="n"/>
      <c r="BB213" s="4" t="n"/>
      <c r="BC213" s="4" t="n"/>
      <c r="BD213" s="4" t="n"/>
      <c r="BE213" s="4" t="n"/>
      <c r="BF213" s="4" t="n"/>
      <c r="BG213" s="4" t="n"/>
      <c r="BH213" s="4" t="n"/>
      <c r="BI213" s="4" t="n"/>
      <c r="BJ213" s="4" t="n"/>
      <c r="BK213" s="3" t="n"/>
      <c r="BL213" s="3" t="n"/>
      <c r="BM213" s="3" t="n"/>
      <c r="BN213" s="3" t="n"/>
      <c r="BO213" s="3" t="n"/>
      <c r="BP213" s="3" t="n"/>
      <c r="BQ213" s="2" t="n"/>
      <c r="BR213" s="2" t="n"/>
      <c r="BS213" s="2" t="n"/>
      <c r="BT213" s="2" t="n"/>
      <c r="BU213" s="2" t="n"/>
      <c r="BV213" s="2" t="n"/>
      <c r="BW213" s="2" t="n"/>
      <c r="BX213" s="2" t="n"/>
      <c r="BY213" s="2" t="n"/>
      <c r="BZ213" s="2" t="n"/>
      <c r="CA213" s="2" t="n"/>
      <c r="CB213" s="2" t="n"/>
      <c r="CC213" s="2" t="n"/>
    </row>
    <row r="214">
      <c r="A214" s="2" t="n"/>
      <c r="B214" s="2" t="n"/>
      <c r="C214" s="2" t="n"/>
      <c r="D214" s="2" t="n"/>
      <c r="E214" s="2" t="n"/>
      <c r="F214" s="2" t="n"/>
      <c r="G214" s="2" t="n"/>
      <c r="H214" s="2" t="n"/>
      <c r="I214" s="2" t="n"/>
      <c r="J214" s="2" t="n"/>
      <c r="K214" s="3" t="n"/>
      <c r="L214" s="3" t="n"/>
      <c r="M214" s="4" t="n"/>
      <c r="N214" s="4" t="n"/>
      <c r="O214" s="4" t="n"/>
      <c r="P214" s="4" t="n"/>
      <c r="Q214" s="4" t="n"/>
      <c r="R214" s="4" t="n"/>
      <c r="S214" s="4" t="n"/>
      <c r="T214" s="4" t="n"/>
      <c r="U214" s="4" t="n"/>
      <c r="V214" s="4" t="n"/>
      <c r="W214" s="4" t="n"/>
      <c r="X214" s="4" t="n"/>
      <c r="Y214" s="4" t="n"/>
      <c r="Z214" s="4" t="n"/>
      <c r="AA214" s="4" t="n"/>
      <c r="AB214" s="4" t="n"/>
      <c r="AC214" s="4" t="n"/>
      <c r="AD214" s="4" t="n"/>
      <c r="AE214" s="4" t="n"/>
      <c r="AF214" s="4" t="n"/>
      <c r="AG214" s="4" t="n"/>
      <c r="AH214" s="4" t="n"/>
      <c r="AI214" s="4" t="n"/>
      <c r="AJ214" s="4" t="n"/>
      <c r="AK214" s="4" t="n"/>
      <c r="AL214" s="4" t="n"/>
      <c r="AM214" s="4" t="n"/>
      <c r="AN214" s="4" t="n"/>
      <c r="AO214" s="4" t="n"/>
      <c r="AP214" s="4" t="n"/>
      <c r="AQ214" s="4" t="n"/>
      <c r="AR214" s="4" t="n"/>
      <c r="AS214" s="4" t="n"/>
      <c r="AT214" s="4" t="n"/>
      <c r="AU214" s="4" t="n"/>
      <c r="AV214" s="4" t="n"/>
      <c r="AW214" s="4" t="n"/>
      <c r="AX214" s="4" t="n"/>
      <c r="AY214" s="4" t="n"/>
      <c r="AZ214" s="4" t="n"/>
      <c r="BA214" s="4" t="n"/>
      <c r="BB214" s="4" t="n"/>
      <c r="BC214" s="4" t="n"/>
      <c r="BD214" s="4" t="n"/>
      <c r="BE214" s="4" t="n"/>
      <c r="BF214" s="4" t="n"/>
      <c r="BG214" s="4" t="n"/>
      <c r="BH214" s="4" t="n"/>
      <c r="BI214" s="4" t="n"/>
      <c r="BJ214" s="4" t="n"/>
      <c r="BK214" s="3" t="n"/>
      <c r="BL214" s="3" t="n"/>
      <c r="BM214" s="3" t="n"/>
      <c r="BN214" s="3" t="n"/>
      <c r="BO214" s="3" t="n"/>
      <c r="BP214" s="3" t="n"/>
      <c r="BQ214" s="2" t="n"/>
      <c r="BR214" s="2" t="n"/>
      <c r="BS214" s="2" t="n"/>
      <c r="BT214" s="2" t="n"/>
      <c r="BU214" s="2" t="n"/>
      <c r="BV214" s="2" t="n"/>
      <c r="BW214" s="2" t="n"/>
      <c r="BX214" s="2" t="n"/>
      <c r="BY214" s="2" t="n"/>
      <c r="BZ214" s="2" t="n"/>
      <c r="CA214" s="2" t="n"/>
      <c r="CB214" s="2" t="n"/>
      <c r="CC214" s="2" t="n"/>
    </row>
    <row r="215">
      <c r="A215" s="2" t="n"/>
      <c r="B215" s="2" t="n"/>
      <c r="C215" s="2" t="n"/>
      <c r="D215" s="2" t="n"/>
      <c r="E215" s="2" t="n"/>
      <c r="F215" s="2" t="n"/>
      <c r="G215" s="2" t="n"/>
      <c r="H215" s="2" t="n"/>
      <c r="I215" s="2" t="n"/>
      <c r="J215" s="2" t="n"/>
      <c r="K215" s="3" t="n"/>
      <c r="L215" s="3" t="n"/>
      <c r="M215" s="4" t="n"/>
      <c r="N215" s="4" t="n"/>
      <c r="O215" s="4" t="n"/>
      <c r="P215" s="4" t="n"/>
      <c r="Q215" s="4" t="n"/>
      <c r="R215" s="4" t="n"/>
      <c r="S215" s="4" t="n"/>
      <c r="T215" s="4" t="n"/>
      <c r="U215" s="4" t="n"/>
      <c r="V215" s="4" t="n"/>
      <c r="W215" s="4" t="n"/>
      <c r="X215" s="4" t="n"/>
      <c r="Y215" s="4" t="n"/>
      <c r="Z215" s="4" t="n"/>
      <c r="AA215" s="4" t="n"/>
      <c r="AB215" s="4" t="n"/>
      <c r="AC215" s="4" t="n"/>
      <c r="AD215" s="4" t="n"/>
      <c r="AE215" s="4" t="n"/>
      <c r="AF215" s="4" t="n"/>
      <c r="AG215" s="4" t="n"/>
      <c r="AH215" s="4" t="n"/>
      <c r="AI215" s="4" t="n"/>
      <c r="AJ215" s="4" t="n"/>
      <c r="AK215" s="4" t="n"/>
      <c r="AL215" s="4" t="n"/>
      <c r="AM215" s="4" t="n"/>
      <c r="AN215" s="4" t="n"/>
      <c r="AO215" s="4" t="n"/>
      <c r="AP215" s="4" t="n"/>
      <c r="AQ215" s="4" t="n"/>
      <c r="AR215" s="4" t="n"/>
      <c r="AS215" s="4" t="n"/>
      <c r="AT215" s="4" t="n"/>
      <c r="AU215" s="4" t="n"/>
      <c r="AV215" s="4" t="n"/>
      <c r="AW215" s="4" t="n"/>
      <c r="AX215" s="4" t="n"/>
      <c r="AY215" s="4" t="n"/>
      <c r="AZ215" s="4" t="n"/>
      <c r="BA215" s="4" t="n"/>
      <c r="BB215" s="4" t="n"/>
      <c r="BC215" s="4" t="n"/>
      <c r="BD215" s="4" t="n"/>
      <c r="BE215" s="4" t="n"/>
      <c r="BF215" s="4" t="n"/>
      <c r="BG215" s="4" t="n"/>
      <c r="BH215" s="4" t="n"/>
      <c r="BI215" s="4" t="n"/>
      <c r="BJ215" s="4" t="n"/>
      <c r="BK215" s="3" t="n"/>
      <c r="BL215" s="3" t="n"/>
      <c r="BM215" s="3" t="n"/>
      <c r="BN215" s="3" t="n"/>
      <c r="BO215" s="3" t="n"/>
      <c r="BP215" s="3" t="n"/>
      <c r="BQ215" s="2" t="n"/>
      <c r="BR215" s="2" t="n"/>
      <c r="BS215" s="2" t="n"/>
      <c r="BT215" s="2" t="n"/>
      <c r="BU215" s="2" t="n"/>
      <c r="BV215" s="2" t="n"/>
      <c r="BW215" s="2" t="n"/>
      <c r="BX215" s="2" t="n"/>
      <c r="BY215" s="2" t="n"/>
      <c r="BZ215" s="2" t="n"/>
      <c r="CA215" s="2" t="n"/>
      <c r="CB215" s="2" t="n"/>
      <c r="CC215" s="2" t="n"/>
    </row>
    <row r="216">
      <c r="A216" s="2" t="n"/>
      <c r="B216" s="2" t="n"/>
      <c r="C216" s="2" t="n"/>
      <c r="D216" s="2" t="n"/>
      <c r="E216" s="2" t="n"/>
      <c r="F216" s="2" t="n"/>
      <c r="G216" s="2" t="n"/>
      <c r="H216" s="2" t="n"/>
      <c r="I216" s="2" t="n"/>
      <c r="J216" s="2" t="n"/>
      <c r="K216" s="3" t="n"/>
      <c r="L216" s="3" t="n"/>
      <c r="M216" s="4" t="n"/>
      <c r="N216" s="4" t="n"/>
      <c r="O216" s="4" t="n"/>
      <c r="P216" s="4" t="n"/>
      <c r="Q216" s="4" t="n"/>
      <c r="R216" s="4" t="n"/>
      <c r="S216" s="4" t="n"/>
      <c r="T216" s="4" t="n"/>
      <c r="U216" s="4" t="n"/>
      <c r="V216" s="4" t="n"/>
      <c r="W216" s="4" t="n"/>
      <c r="X216" s="4" t="n"/>
      <c r="Y216" s="4" t="n"/>
      <c r="Z216" s="4" t="n"/>
      <c r="AA216" s="4" t="n"/>
      <c r="AB216" s="4" t="n"/>
      <c r="AC216" s="4" t="n"/>
      <c r="AD216" s="4" t="n"/>
      <c r="AE216" s="4" t="n"/>
      <c r="AF216" s="4" t="n"/>
      <c r="AG216" s="4" t="n"/>
      <c r="AH216" s="4" t="n"/>
      <c r="AI216" s="4" t="n"/>
      <c r="AJ216" s="4" t="n"/>
      <c r="AK216" s="4" t="n"/>
      <c r="AL216" s="4" t="n"/>
      <c r="AM216" s="4" t="n"/>
      <c r="AN216" s="4" t="n"/>
      <c r="AO216" s="4" t="n"/>
      <c r="AP216" s="4" t="n"/>
      <c r="AQ216" s="4" t="n"/>
      <c r="AR216" s="4" t="n"/>
      <c r="AS216" s="4" t="n"/>
      <c r="AT216" s="4" t="n"/>
      <c r="AU216" s="4" t="n"/>
      <c r="AV216" s="4" t="n"/>
      <c r="AW216" s="4" t="n"/>
      <c r="AX216" s="4" t="n"/>
      <c r="AY216" s="4" t="n"/>
      <c r="AZ216" s="4" t="n"/>
      <c r="BA216" s="4" t="n"/>
      <c r="BB216" s="4" t="n"/>
      <c r="BC216" s="4" t="n"/>
      <c r="BD216" s="4" t="n"/>
      <c r="BE216" s="4" t="n"/>
      <c r="BF216" s="4" t="n"/>
      <c r="BG216" s="4" t="n"/>
      <c r="BH216" s="4" t="n"/>
      <c r="BI216" s="4" t="n"/>
      <c r="BJ216" s="4" t="n"/>
      <c r="BK216" s="3" t="n"/>
      <c r="BL216" s="3" t="n"/>
      <c r="BM216" s="3" t="n"/>
      <c r="BN216" s="3" t="n"/>
      <c r="BO216" s="3" t="n"/>
      <c r="BP216" s="3" t="n"/>
      <c r="BQ216" s="2" t="n"/>
      <c r="BR216" s="2" t="n"/>
      <c r="BS216" s="2" t="n"/>
      <c r="BT216" s="2" t="n"/>
      <c r="BU216" s="2" t="n"/>
      <c r="BV216" s="2" t="n"/>
      <c r="BW216" s="2" t="n"/>
      <c r="BX216" s="2" t="n"/>
      <c r="BY216" s="2" t="n"/>
      <c r="BZ216" s="2" t="n"/>
      <c r="CA216" s="2" t="n"/>
      <c r="CB216" s="2" t="n"/>
      <c r="CC216" s="2" t="n"/>
    </row>
    <row r="217">
      <c r="A217" s="2" t="n"/>
      <c r="B217" s="2" t="n"/>
      <c r="C217" s="2" t="n"/>
      <c r="D217" s="2" t="n"/>
      <c r="E217" s="2" t="n"/>
      <c r="F217" s="2" t="n"/>
      <c r="G217" s="2" t="n"/>
      <c r="H217" s="2" t="n"/>
      <c r="I217" s="2" t="n"/>
      <c r="J217" s="2" t="n"/>
      <c r="K217" s="3" t="n"/>
      <c r="L217" s="3" t="n"/>
      <c r="M217" s="4" t="n"/>
      <c r="N217" s="4" t="n"/>
      <c r="O217" s="4" t="n"/>
      <c r="P217" s="4" t="n"/>
      <c r="Q217" s="4" t="n"/>
      <c r="R217" s="4" t="n"/>
      <c r="S217" s="4" t="n"/>
      <c r="T217" s="4" t="n"/>
      <c r="U217" s="4" t="n"/>
      <c r="V217" s="4" t="n"/>
      <c r="W217" s="4" t="n"/>
      <c r="X217" s="4" t="n"/>
      <c r="Y217" s="4" t="n"/>
      <c r="Z217" s="4" t="n"/>
      <c r="AA217" s="4" t="n"/>
      <c r="AB217" s="4" t="n"/>
      <c r="AC217" s="4" t="n"/>
      <c r="AD217" s="4" t="n"/>
      <c r="AE217" s="4" t="n"/>
      <c r="AF217" s="4" t="n"/>
      <c r="AG217" s="4" t="n"/>
      <c r="AH217" s="4" t="n"/>
      <c r="AI217" s="4" t="n"/>
      <c r="AJ217" s="4" t="n"/>
      <c r="AK217" s="4" t="n"/>
      <c r="AL217" s="4" t="n"/>
      <c r="AM217" s="4" t="n"/>
      <c r="AN217" s="4" t="n"/>
      <c r="AO217" s="4" t="n"/>
      <c r="AP217" s="4" t="n"/>
      <c r="AQ217" s="4" t="n"/>
      <c r="AR217" s="4" t="n"/>
      <c r="AS217" s="4" t="n"/>
      <c r="AT217" s="4" t="n"/>
      <c r="AU217" s="4" t="n"/>
      <c r="AV217" s="4" t="n"/>
      <c r="AW217" s="4" t="n"/>
      <c r="AX217" s="4" t="n"/>
      <c r="AY217" s="4" t="n"/>
      <c r="AZ217" s="4" t="n"/>
      <c r="BA217" s="4" t="n"/>
      <c r="BB217" s="4" t="n"/>
      <c r="BC217" s="4" t="n"/>
      <c r="BD217" s="4" t="n"/>
      <c r="BE217" s="4" t="n"/>
      <c r="BF217" s="4" t="n"/>
      <c r="BG217" s="4" t="n"/>
      <c r="BH217" s="4" t="n"/>
      <c r="BI217" s="4" t="n"/>
      <c r="BJ217" s="4" t="n"/>
      <c r="BK217" s="3" t="n"/>
      <c r="BL217" s="3" t="n"/>
      <c r="BM217" s="3" t="n"/>
      <c r="BN217" s="3" t="n"/>
      <c r="BO217" s="3" t="n"/>
      <c r="BP217" s="3" t="n"/>
      <c r="BQ217" s="2" t="n"/>
      <c r="BR217" s="2" t="n"/>
      <c r="BS217" s="2" t="n"/>
      <c r="BT217" s="2" t="n"/>
      <c r="BU217" s="2" t="n"/>
      <c r="BV217" s="2" t="n"/>
      <c r="BW217" s="2" t="n"/>
      <c r="BX217" s="2" t="n"/>
      <c r="BY217" s="2" t="n"/>
      <c r="BZ217" s="2" t="n"/>
      <c r="CA217" s="2" t="n"/>
      <c r="CB217" s="2" t="n"/>
      <c r="CC217" s="2" t="n"/>
    </row>
    <row r="218">
      <c r="A218" s="2" t="n"/>
      <c r="B218" s="2" t="n"/>
      <c r="C218" s="2" t="n"/>
      <c r="D218" s="2" t="n"/>
      <c r="E218" s="2" t="n"/>
      <c r="F218" s="2" t="n"/>
      <c r="G218" s="2" t="n"/>
      <c r="H218" s="2" t="n"/>
      <c r="I218" s="2" t="n"/>
      <c r="J218" s="2" t="n"/>
      <c r="K218" s="3" t="n"/>
      <c r="L218" s="3" t="n"/>
      <c r="M218" s="4" t="n"/>
      <c r="N218" s="4" t="n"/>
      <c r="O218" s="4" t="n"/>
      <c r="P218" s="4" t="n"/>
      <c r="Q218" s="4" t="n"/>
      <c r="R218" s="4" t="n"/>
      <c r="S218" s="4" t="n"/>
      <c r="T218" s="4" t="n"/>
      <c r="U218" s="4" t="n"/>
      <c r="V218" s="4" t="n"/>
      <c r="W218" s="4" t="n"/>
      <c r="X218" s="4" t="n"/>
      <c r="Y218" s="4" t="n"/>
      <c r="Z218" s="4" t="n"/>
      <c r="AA218" s="4" t="n"/>
      <c r="AB218" s="4" t="n"/>
      <c r="AC218" s="4" t="n"/>
      <c r="AD218" s="4" t="n"/>
      <c r="AE218" s="4" t="n"/>
      <c r="AF218" s="4" t="n"/>
      <c r="AG218" s="4" t="n"/>
      <c r="AH218" s="4" t="n"/>
      <c r="AI218" s="4" t="n"/>
      <c r="AJ218" s="4" t="n"/>
      <c r="AK218" s="4" t="n"/>
      <c r="AL218" s="4" t="n"/>
      <c r="AM218" s="4" t="n"/>
      <c r="AN218" s="4" t="n"/>
      <c r="AO218" s="4" t="n"/>
      <c r="AP218" s="4" t="n"/>
      <c r="AQ218" s="4" t="n"/>
      <c r="AR218" s="4" t="n"/>
      <c r="AS218" s="4" t="n"/>
      <c r="AT218" s="4" t="n"/>
      <c r="AU218" s="4" t="n"/>
      <c r="AV218" s="4" t="n"/>
      <c r="AW218" s="4" t="n"/>
      <c r="AX218" s="4" t="n"/>
      <c r="AY218" s="4" t="n"/>
      <c r="AZ218" s="4" t="n"/>
      <c r="BA218" s="4" t="n"/>
      <c r="BB218" s="4" t="n"/>
      <c r="BC218" s="4" t="n"/>
      <c r="BD218" s="4" t="n"/>
      <c r="BE218" s="4" t="n"/>
      <c r="BF218" s="4" t="n"/>
      <c r="BG218" s="4" t="n"/>
      <c r="BH218" s="4" t="n"/>
      <c r="BI218" s="4" t="n"/>
      <c r="BJ218" s="4" t="n"/>
      <c r="BK218" s="3" t="n"/>
      <c r="BL218" s="3" t="n"/>
      <c r="BM218" s="3" t="n"/>
      <c r="BN218" s="3" t="n"/>
      <c r="BO218" s="3" t="n"/>
      <c r="BP218" s="3" t="n"/>
      <c r="BQ218" s="2" t="n"/>
      <c r="BR218" s="2" t="n"/>
      <c r="BS218" s="2" t="n"/>
      <c r="BT218" s="2" t="n"/>
      <c r="BU218" s="2" t="n"/>
      <c r="BV218" s="2" t="n"/>
      <c r="BW218" s="2" t="n"/>
      <c r="BX218" s="2" t="n"/>
      <c r="BY218" s="2" t="n"/>
      <c r="BZ218" s="2" t="n"/>
      <c r="CA218" s="2" t="n"/>
      <c r="CB218" s="2" t="n"/>
      <c r="CC218" s="2" t="n"/>
    </row>
    <row r="219">
      <c r="A219" s="2" t="n"/>
      <c r="B219" s="2" t="n"/>
      <c r="C219" s="2" t="n"/>
      <c r="D219" s="2" t="n"/>
      <c r="E219" s="2" t="n"/>
      <c r="F219" s="2" t="n"/>
      <c r="G219" s="2" t="n"/>
      <c r="H219" s="2" t="n"/>
      <c r="I219" s="2" t="n"/>
      <c r="J219" s="2" t="n"/>
      <c r="K219" s="3" t="n"/>
      <c r="L219" s="3" t="n"/>
      <c r="M219" s="4" t="n"/>
      <c r="N219" s="4" t="n"/>
      <c r="O219" s="4" t="n"/>
      <c r="P219" s="4" t="n"/>
      <c r="Q219" s="4" t="n"/>
      <c r="R219" s="4" t="n"/>
      <c r="S219" s="4" t="n"/>
      <c r="T219" s="4" t="n"/>
      <c r="U219" s="4" t="n"/>
      <c r="V219" s="4" t="n"/>
      <c r="W219" s="4" t="n"/>
      <c r="X219" s="4" t="n"/>
      <c r="Y219" s="4" t="n"/>
      <c r="Z219" s="4" t="n"/>
      <c r="AA219" s="4" t="n"/>
      <c r="AB219" s="4" t="n"/>
      <c r="AC219" s="4" t="n"/>
      <c r="AD219" s="4" t="n"/>
      <c r="AE219" s="4" t="n"/>
      <c r="AF219" s="4" t="n"/>
      <c r="AG219" s="4" t="n"/>
      <c r="AH219" s="4" t="n"/>
      <c r="AI219" s="4" t="n"/>
      <c r="AJ219" s="4" t="n"/>
      <c r="AK219" s="4" t="n"/>
      <c r="AL219" s="4" t="n"/>
      <c r="AM219" s="4" t="n"/>
      <c r="AN219" s="4" t="n"/>
      <c r="AO219" s="4" t="n"/>
      <c r="AP219" s="4" t="n"/>
      <c r="AQ219" s="4" t="n"/>
      <c r="AR219" s="4" t="n"/>
      <c r="AS219" s="4" t="n"/>
      <c r="AT219" s="4" t="n"/>
      <c r="AU219" s="4" t="n"/>
      <c r="AV219" s="4" t="n"/>
      <c r="AW219" s="4" t="n"/>
      <c r="AX219" s="4" t="n"/>
      <c r="AY219" s="4" t="n"/>
      <c r="AZ219" s="4" t="n"/>
      <c r="BA219" s="4" t="n"/>
      <c r="BB219" s="4" t="n"/>
      <c r="BC219" s="4" t="n"/>
      <c r="BD219" s="4" t="n"/>
      <c r="BE219" s="4" t="n"/>
      <c r="BF219" s="4" t="n"/>
      <c r="BG219" s="4" t="n"/>
      <c r="BH219" s="4" t="n"/>
      <c r="BI219" s="4" t="n"/>
      <c r="BJ219" s="4" t="n"/>
      <c r="BK219" s="3" t="n"/>
      <c r="BL219" s="3" t="n"/>
      <c r="BM219" s="3" t="n"/>
      <c r="BN219" s="3" t="n"/>
      <c r="BO219" s="3" t="n"/>
      <c r="BP219" s="3" t="n"/>
      <c r="BQ219" s="2" t="n"/>
      <c r="BR219" s="2" t="n"/>
      <c r="BS219" s="2" t="n"/>
      <c r="BT219" s="2" t="n"/>
      <c r="BU219" s="2" t="n"/>
      <c r="BV219" s="2" t="n"/>
      <c r="BW219" s="2" t="n"/>
      <c r="BX219" s="2" t="n"/>
      <c r="BY219" s="2" t="n"/>
      <c r="BZ219" s="2" t="n"/>
      <c r="CA219" s="2" t="n"/>
      <c r="CB219" s="2" t="n"/>
      <c r="CC219" s="2" t="n"/>
    </row>
    <row r="220">
      <c r="A220" s="2" t="n"/>
      <c r="B220" s="2" t="n"/>
      <c r="C220" s="2" t="n"/>
      <c r="D220" s="2" t="n"/>
      <c r="E220" s="2" t="n"/>
      <c r="F220" s="2" t="n"/>
      <c r="G220" s="2" t="n"/>
      <c r="H220" s="2" t="n"/>
      <c r="I220" s="2" t="n"/>
      <c r="J220" s="2" t="n"/>
      <c r="K220" s="3" t="n"/>
      <c r="L220" s="3" t="n"/>
      <c r="M220" s="4" t="n"/>
      <c r="N220" s="4" t="n"/>
      <c r="O220" s="4" t="n"/>
      <c r="P220" s="4" t="n"/>
      <c r="Q220" s="4" t="n"/>
      <c r="R220" s="4" t="n"/>
      <c r="S220" s="4" t="n"/>
      <c r="T220" s="4" t="n"/>
      <c r="U220" s="4" t="n"/>
      <c r="V220" s="4" t="n"/>
      <c r="W220" s="4" t="n"/>
      <c r="X220" s="4" t="n"/>
      <c r="Y220" s="4" t="n"/>
      <c r="Z220" s="4" t="n"/>
      <c r="AA220" s="4" t="n"/>
      <c r="AB220" s="4" t="n"/>
      <c r="AC220" s="4" t="n"/>
      <c r="AD220" s="4" t="n"/>
      <c r="AE220" s="4" t="n"/>
      <c r="AF220" s="4" t="n"/>
      <c r="AG220" s="4" t="n"/>
      <c r="AH220" s="4" t="n"/>
      <c r="AI220" s="4" t="n"/>
      <c r="AJ220" s="4" t="n"/>
      <c r="AK220" s="4" t="n"/>
      <c r="AL220" s="4" t="n"/>
      <c r="AM220" s="4" t="n"/>
      <c r="AN220" s="4" t="n"/>
      <c r="AO220" s="4" t="n"/>
      <c r="AP220" s="4" t="n"/>
      <c r="AQ220" s="4" t="n"/>
      <c r="AR220" s="4" t="n"/>
      <c r="AS220" s="4" t="n"/>
      <c r="AT220" s="4" t="n"/>
      <c r="AU220" s="4" t="n"/>
      <c r="AV220" s="4" t="n"/>
      <c r="AW220" s="4" t="n"/>
      <c r="AX220" s="4" t="n"/>
      <c r="AY220" s="4" t="n"/>
      <c r="AZ220" s="4" t="n"/>
      <c r="BA220" s="4" t="n"/>
      <c r="BB220" s="4" t="n"/>
      <c r="BC220" s="4" t="n"/>
      <c r="BD220" s="4" t="n"/>
      <c r="BE220" s="4" t="n"/>
      <c r="BF220" s="4" t="n"/>
      <c r="BG220" s="4" t="n"/>
      <c r="BH220" s="4" t="n"/>
      <c r="BI220" s="4" t="n"/>
      <c r="BJ220" s="4" t="n"/>
      <c r="BK220" s="3" t="n"/>
      <c r="BL220" s="3" t="n"/>
      <c r="BM220" s="3" t="n"/>
      <c r="BN220" s="3" t="n"/>
      <c r="BO220" s="3" t="n"/>
      <c r="BP220" s="3" t="n"/>
      <c r="BQ220" s="2" t="n"/>
      <c r="BR220" s="2" t="n"/>
      <c r="BS220" s="2" t="n"/>
      <c r="BT220" s="2" t="n"/>
      <c r="BU220" s="2" t="n"/>
      <c r="BV220" s="2" t="n"/>
      <c r="BW220" s="2" t="n"/>
      <c r="BX220" s="2" t="n"/>
      <c r="BY220" s="2" t="n"/>
      <c r="BZ220" s="2" t="n"/>
      <c r="CA220" s="2" t="n"/>
      <c r="CB220" s="2" t="n"/>
      <c r="CC220" s="2" t="n"/>
    </row>
    <row r="221">
      <c r="A221" s="2" t="n"/>
      <c r="B221" s="2" t="n"/>
      <c r="C221" s="2" t="n"/>
      <c r="D221" s="2" t="n"/>
      <c r="E221" s="2" t="n"/>
      <c r="F221" s="2" t="n"/>
      <c r="G221" s="2" t="n"/>
      <c r="H221" s="2" t="n"/>
      <c r="I221" s="2" t="n"/>
      <c r="J221" s="2" t="n"/>
      <c r="K221" s="3" t="n"/>
      <c r="L221" s="3" t="n"/>
      <c r="M221" s="4" t="n"/>
      <c r="N221" s="4" t="n"/>
      <c r="O221" s="4" t="n"/>
      <c r="P221" s="4" t="n"/>
      <c r="Q221" s="4" t="n"/>
      <c r="R221" s="4" t="n"/>
      <c r="S221" s="4" t="n"/>
      <c r="T221" s="4" t="n"/>
      <c r="U221" s="4" t="n"/>
      <c r="V221" s="4" t="n"/>
      <c r="W221" s="4" t="n"/>
      <c r="X221" s="4" t="n"/>
      <c r="Y221" s="4" t="n"/>
      <c r="Z221" s="4" t="n"/>
      <c r="AA221" s="4" t="n"/>
      <c r="AB221" s="4" t="n"/>
      <c r="AC221" s="4" t="n"/>
      <c r="AD221" s="4" t="n"/>
      <c r="AE221" s="4" t="n"/>
      <c r="AF221" s="4" t="n"/>
      <c r="AG221" s="4" t="n"/>
      <c r="AH221" s="4" t="n"/>
      <c r="AI221" s="4" t="n"/>
      <c r="AJ221" s="4" t="n"/>
      <c r="AK221" s="4" t="n"/>
      <c r="AL221" s="4" t="n"/>
      <c r="AM221" s="4" t="n"/>
      <c r="AN221" s="4" t="n"/>
      <c r="AO221" s="4" t="n"/>
      <c r="AP221" s="4" t="n"/>
      <c r="AQ221" s="4" t="n"/>
      <c r="AR221" s="4" t="n"/>
      <c r="AS221" s="4" t="n"/>
      <c r="AT221" s="4" t="n"/>
      <c r="AU221" s="4" t="n"/>
      <c r="AV221" s="4" t="n"/>
      <c r="AW221" s="4" t="n"/>
      <c r="AX221" s="4" t="n"/>
      <c r="AY221" s="4" t="n"/>
      <c r="AZ221" s="4" t="n"/>
      <c r="BA221" s="4" t="n"/>
      <c r="BB221" s="4" t="n"/>
      <c r="BC221" s="4" t="n"/>
      <c r="BD221" s="4" t="n"/>
      <c r="BE221" s="4" t="n"/>
      <c r="BF221" s="4" t="n"/>
      <c r="BG221" s="4" t="n"/>
      <c r="BH221" s="4" t="n"/>
      <c r="BI221" s="4" t="n"/>
      <c r="BJ221" s="4" t="n"/>
      <c r="BK221" s="3" t="n"/>
      <c r="BL221" s="3" t="n"/>
      <c r="BM221" s="3" t="n"/>
      <c r="BN221" s="3" t="n"/>
      <c r="BO221" s="3" t="n"/>
      <c r="BP221" s="3" t="n"/>
      <c r="BQ221" s="2" t="n"/>
      <c r="BR221" s="2" t="n"/>
      <c r="BS221" s="2" t="n"/>
      <c r="BT221" s="2" t="n"/>
      <c r="BU221" s="2" t="n"/>
      <c r="BV221" s="2" t="n"/>
      <c r="BW221" s="2" t="n"/>
      <c r="BX221" s="2" t="n"/>
      <c r="BY221" s="2" t="n"/>
      <c r="BZ221" s="2" t="n"/>
      <c r="CA221" s="2" t="n"/>
      <c r="CB221" s="2" t="n"/>
      <c r="CC221" s="2" t="n"/>
    </row>
    <row r="222">
      <c r="A222" s="2" t="n"/>
      <c r="B222" s="2" t="n"/>
      <c r="C222" s="2" t="n"/>
      <c r="D222" s="2" t="n"/>
      <c r="E222" s="2" t="n"/>
      <c r="F222" s="2" t="n"/>
      <c r="G222" s="2" t="n"/>
      <c r="H222" s="2" t="n"/>
      <c r="I222" s="2" t="n"/>
      <c r="J222" s="2" t="n"/>
      <c r="K222" s="3" t="n"/>
      <c r="L222" s="3" t="n"/>
      <c r="M222" s="4" t="n"/>
      <c r="N222" s="4" t="n"/>
      <c r="O222" s="4" t="n"/>
      <c r="P222" s="4" t="n"/>
      <c r="Q222" s="4" t="n"/>
      <c r="R222" s="4" t="n"/>
      <c r="S222" s="4" t="n"/>
      <c r="T222" s="4" t="n"/>
      <c r="U222" s="4" t="n"/>
      <c r="V222" s="4" t="n"/>
      <c r="W222" s="4" t="n"/>
      <c r="X222" s="4" t="n"/>
      <c r="Y222" s="4" t="n"/>
      <c r="Z222" s="4" t="n"/>
      <c r="AA222" s="4" t="n"/>
      <c r="AB222" s="4" t="n"/>
      <c r="AC222" s="4" t="n"/>
      <c r="AD222" s="4" t="n"/>
      <c r="AE222" s="4" t="n"/>
      <c r="AF222" s="4" t="n"/>
      <c r="AG222" s="4" t="n"/>
      <c r="AH222" s="4" t="n"/>
      <c r="AI222" s="4" t="n"/>
      <c r="AJ222" s="4" t="n"/>
      <c r="AK222" s="4" t="n"/>
      <c r="AL222" s="4" t="n"/>
      <c r="AM222" s="4" t="n"/>
      <c r="AN222" s="4" t="n"/>
      <c r="AO222" s="4" t="n"/>
      <c r="AP222" s="4" t="n"/>
      <c r="AQ222" s="4" t="n"/>
      <c r="AR222" s="4" t="n"/>
      <c r="AS222" s="4" t="n"/>
      <c r="AT222" s="4" t="n"/>
      <c r="AU222" s="4" t="n"/>
      <c r="AV222" s="4" t="n"/>
      <c r="AW222" s="4" t="n"/>
      <c r="AX222" s="4" t="n"/>
      <c r="AY222" s="4" t="n"/>
      <c r="AZ222" s="4" t="n"/>
      <c r="BA222" s="4" t="n"/>
      <c r="BB222" s="4" t="n"/>
      <c r="BC222" s="4" t="n"/>
      <c r="BD222" s="4" t="n"/>
      <c r="BE222" s="4" t="n"/>
      <c r="BF222" s="4" t="n"/>
      <c r="BG222" s="4" t="n"/>
      <c r="BH222" s="4" t="n"/>
      <c r="BI222" s="4" t="n"/>
      <c r="BJ222" s="4" t="n"/>
      <c r="BK222" s="3" t="n"/>
      <c r="BL222" s="3" t="n"/>
      <c r="BM222" s="3" t="n"/>
      <c r="BN222" s="3" t="n"/>
      <c r="BO222" s="3" t="n"/>
      <c r="BP222" s="3" t="n"/>
      <c r="BQ222" s="2" t="n"/>
      <c r="BR222" s="2" t="n"/>
      <c r="BS222" s="2" t="n"/>
      <c r="BT222" s="2" t="n"/>
      <c r="BU222" s="2" t="n"/>
      <c r="BV222" s="2" t="n"/>
      <c r="BW222" s="2" t="n"/>
      <c r="BX222" s="2" t="n"/>
      <c r="BY222" s="2" t="n"/>
      <c r="BZ222" s="2" t="n"/>
      <c r="CA222" s="2" t="n"/>
      <c r="CB222" s="2" t="n"/>
      <c r="CC222" s="2" t="n"/>
    </row>
    <row r="223">
      <c r="A223" s="2" t="n"/>
      <c r="B223" s="2" t="n"/>
      <c r="C223" s="2" t="n"/>
      <c r="D223" s="2" t="n"/>
      <c r="E223" s="2" t="n"/>
      <c r="F223" s="2" t="n"/>
      <c r="G223" s="2" t="n"/>
      <c r="H223" s="2" t="n"/>
      <c r="I223" s="2" t="n"/>
      <c r="J223" s="2" t="n"/>
      <c r="K223" s="3" t="n"/>
      <c r="L223" s="3" t="n"/>
      <c r="M223" s="4" t="n"/>
      <c r="N223" s="4" t="n"/>
      <c r="O223" s="4" t="n"/>
      <c r="P223" s="4" t="n"/>
      <c r="Q223" s="4" t="n"/>
      <c r="R223" s="4" t="n"/>
      <c r="S223" s="4" t="n"/>
      <c r="T223" s="4" t="n"/>
      <c r="U223" s="4" t="n"/>
      <c r="V223" s="4" t="n"/>
      <c r="W223" s="4" t="n"/>
      <c r="X223" s="4" t="n"/>
      <c r="Y223" s="4" t="n"/>
      <c r="Z223" s="4" t="n"/>
      <c r="AA223" s="4" t="n"/>
      <c r="AB223" s="4" t="n"/>
      <c r="AC223" s="4" t="n"/>
      <c r="AD223" s="4" t="n"/>
      <c r="AE223" s="4" t="n"/>
      <c r="AF223" s="4" t="n"/>
      <c r="AG223" s="4" t="n"/>
      <c r="AH223" s="4" t="n"/>
      <c r="AI223" s="4" t="n"/>
      <c r="AJ223" s="4" t="n"/>
      <c r="AK223" s="4" t="n"/>
      <c r="AL223" s="4" t="n"/>
      <c r="AM223" s="4" t="n"/>
      <c r="AN223" s="4" t="n"/>
      <c r="AO223" s="4" t="n"/>
      <c r="AP223" s="4" t="n"/>
      <c r="AQ223" s="4" t="n"/>
      <c r="AR223" s="4" t="n"/>
      <c r="AS223" s="4" t="n"/>
      <c r="AT223" s="4" t="n"/>
      <c r="AU223" s="4" t="n"/>
      <c r="AV223" s="4" t="n"/>
      <c r="AW223" s="4" t="n"/>
      <c r="AX223" s="4" t="n"/>
      <c r="AY223" s="4" t="n"/>
      <c r="AZ223" s="4" t="n"/>
      <c r="BA223" s="4" t="n"/>
      <c r="BB223" s="4" t="n"/>
      <c r="BC223" s="4" t="n"/>
      <c r="BD223" s="4" t="n"/>
      <c r="BE223" s="4" t="n"/>
      <c r="BF223" s="4" t="n"/>
      <c r="BG223" s="4" t="n"/>
      <c r="BH223" s="4" t="n"/>
      <c r="BI223" s="4" t="n"/>
      <c r="BJ223" s="4" t="n"/>
      <c r="BK223" s="3" t="n"/>
      <c r="BL223" s="3" t="n"/>
      <c r="BM223" s="3" t="n"/>
      <c r="BN223" s="3" t="n"/>
      <c r="BO223" s="3" t="n"/>
      <c r="BP223" s="3" t="n"/>
      <c r="BQ223" s="2" t="n"/>
      <c r="BR223" s="2" t="n"/>
      <c r="BS223" s="2" t="n"/>
      <c r="BT223" s="2" t="n"/>
      <c r="BU223" s="2" t="n"/>
      <c r="BV223" s="2" t="n"/>
      <c r="BW223" s="2" t="n"/>
      <c r="BX223" s="2" t="n"/>
      <c r="BY223" s="2" t="n"/>
      <c r="BZ223" s="2" t="n"/>
      <c r="CA223" s="2" t="n"/>
      <c r="CB223" s="2" t="n"/>
      <c r="CC223" s="2" t="n"/>
    </row>
    <row r="224">
      <c r="A224" s="2" t="n"/>
      <c r="B224" s="2" t="n"/>
      <c r="C224" s="2" t="n"/>
      <c r="D224" s="2" t="n"/>
      <c r="E224" s="2" t="n"/>
      <c r="F224" s="2" t="n"/>
      <c r="G224" s="2" t="n"/>
      <c r="H224" s="2" t="n"/>
      <c r="I224" s="2" t="n"/>
      <c r="J224" s="2" t="n"/>
      <c r="K224" s="3" t="n"/>
      <c r="L224" s="3" t="n"/>
      <c r="M224" s="4" t="n"/>
      <c r="N224" s="4" t="n"/>
      <c r="O224" s="4" t="n"/>
      <c r="P224" s="4" t="n"/>
      <c r="Q224" s="4" t="n"/>
      <c r="R224" s="4" t="n"/>
      <c r="S224" s="4" t="n"/>
      <c r="T224" s="4" t="n"/>
      <c r="U224" s="4" t="n"/>
      <c r="V224" s="4" t="n"/>
      <c r="W224" s="4" t="n"/>
      <c r="X224" s="4" t="n"/>
      <c r="Y224" s="4" t="n"/>
      <c r="Z224" s="4" t="n"/>
      <c r="AA224" s="4" t="n"/>
      <c r="AB224" s="4" t="n"/>
      <c r="AC224" s="4" t="n"/>
      <c r="AD224" s="4" t="n"/>
      <c r="AE224" s="4" t="n"/>
      <c r="AF224" s="4" t="n"/>
      <c r="AG224" s="4" t="n"/>
      <c r="AH224" s="4" t="n"/>
      <c r="AI224" s="4" t="n"/>
      <c r="AJ224" s="4" t="n"/>
      <c r="AK224" s="4" t="n"/>
      <c r="AL224" s="4" t="n"/>
      <c r="AM224" s="4" t="n"/>
      <c r="AN224" s="4" t="n"/>
      <c r="AO224" s="4" t="n"/>
      <c r="AP224" s="4" t="n"/>
      <c r="AQ224" s="4" t="n"/>
      <c r="AR224" s="4" t="n"/>
      <c r="AS224" s="4" t="n"/>
      <c r="AT224" s="4" t="n"/>
      <c r="AU224" s="4" t="n"/>
      <c r="AV224" s="4" t="n"/>
      <c r="AW224" s="4" t="n"/>
      <c r="AX224" s="4" t="n"/>
      <c r="AY224" s="4" t="n"/>
      <c r="AZ224" s="4" t="n"/>
      <c r="BA224" s="4" t="n"/>
      <c r="BB224" s="4" t="n"/>
      <c r="BC224" s="4" t="n"/>
      <c r="BD224" s="4" t="n"/>
      <c r="BE224" s="4" t="n"/>
      <c r="BF224" s="4" t="n"/>
      <c r="BG224" s="4" t="n"/>
      <c r="BH224" s="4" t="n"/>
      <c r="BI224" s="4" t="n"/>
      <c r="BJ224" s="4" t="n"/>
      <c r="BK224" s="3" t="n"/>
      <c r="BL224" s="3" t="n"/>
      <c r="BM224" s="3" t="n"/>
      <c r="BN224" s="3" t="n"/>
      <c r="BO224" s="3" t="n"/>
      <c r="BP224" s="3" t="n"/>
      <c r="BQ224" s="2" t="n"/>
      <c r="BR224" s="2" t="n"/>
      <c r="BS224" s="2" t="n"/>
      <c r="BT224" s="2" t="n"/>
      <c r="BU224" s="2" t="n"/>
      <c r="BV224" s="2" t="n"/>
      <c r="BW224" s="2" t="n"/>
      <c r="BX224" s="2" t="n"/>
      <c r="BY224" s="2" t="n"/>
      <c r="BZ224" s="2" t="n"/>
      <c r="CA224" s="2" t="n"/>
      <c r="CB224" s="2" t="n"/>
      <c r="CC224" s="2" t="n"/>
    </row>
    <row r="225">
      <c r="A225" s="2" t="n"/>
      <c r="B225" s="2" t="n"/>
      <c r="C225" s="2" t="n"/>
      <c r="D225" s="2" t="n"/>
      <c r="E225" s="2" t="n"/>
      <c r="F225" s="2" t="n"/>
      <c r="G225" s="2" t="n"/>
      <c r="H225" s="2" t="n"/>
      <c r="I225" s="2" t="n"/>
      <c r="J225" s="2" t="n"/>
      <c r="K225" s="3" t="n"/>
      <c r="L225" s="3" t="n"/>
      <c r="M225" s="4" t="n"/>
      <c r="N225" s="4" t="n"/>
      <c r="O225" s="4" t="n"/>
      <c r="P225" s="4" t="n"/>
      <c r="Q225" s="4" t="n"/>
      <c r="R225" s="4" t="n"/>
      <c r="S225" s="4" t="n"/>
      <c r="T225" s="4" t="n"/>
      <c r="U225" s="4" t="n"/>
      <c r="V225" s="4" t="n"/>
      <c r="W225" s="4" t="n"/>
      <c r="X225" s="4" t="n"/>
      <c r="Y225" s="4" t="n"/>
      <c r="Z225" s="4" t="n"/>
      <c r="AA225" s="4" t="n"/>
      <c r="AB225" s="4" t="n"/>
      <c r="AC225" s="4" t="n"/>
      <c r="AD225" s="4" t="n"/>
      <c r="AE225" s="4" t="n"/>
      <c r="AF225" s="4" t="n"/>
      <c r="AG225" s="4" t="n"/>
      <c r="AH225" s="4" t="n"/>
      <c r="AI225" s="4" t="n"/>
      <c r="AJ225" s="4" t="n"/>
      <c r="AK225" s="4" t="n"/>
      <c r="AL225" s="4" t="n"/>
      <c r="AM225" s="4" t="n"/>
      <c r="AN225" s="4" t="n"/>
      <c r="AO225" s="4" t="n"/>
      <c r="AP225" s="4" t="n"/>
      <c r="AQ225" s="4" t="n"/>
      <c r="AR225" s="4" t="n"/>
      <c r="AS225" s="4" t="n"/>
      <c r="AT225" s="4" t="n"/>
      <c r="AU225" s="4" t="n"/>
      <c r="AV225" s="4" t="n"/>
      <c r="AW225" s="4" t="n"/>
      <c r="AX225" s="4" t="n"/>
      <c r="AY225" s="4" t="n"/>
      <c r="AZ225" s="4" t="n"/>
      <c r="BA225" s="4" t="n"/>
      <c r="BB225" s="4" t="n"/>
      <c r="BC225" s="4" t="n"/>
      <c r="BD225" s="4" t="n"/>
      <c r="BE225" s="4" t="n"/>
      <c r="BF225" s="4" t="n"/>
      <c r="BG225" s="4" t="n"/>
      <c r="BH225" s="4" t="n"/>
      <c r="BI225" s="4" t="n"/>
      <c r="BJ225" s="4" t="n"/>
      <c r="BK225" s="3" t="n"/>
      <c r="BL225" s="3" t="n"/>
      <c r="BM225" s="3" t="n"/>
      <c r="BN225" s="3" t="n"/>
      <c r="BO225" s="3" t="n"/>
      <c r="BP225" s="3" t="n"/>
      <c r="BQ225" s="2" t="n"/>
      <c r="BR225" s="2" t="n"/>
      <c r="BS225" s="2" t="n"/>
      <c r="BT225" s="2" t="n"/>
      <c r="BU225" s="2" t="n"/>
      <c r="BV225" s="2" t="n"/>
      <c r="BW225" s="2" t="n"/>
      <c r="BX225" s="2" t="n"/>
      <c r="BY225" s="2" t="n"/>
      <c r="BZ225" s="2" t="n"/>
      <c r="CA225" s="2" t="n"/>
      <c r="CB225" s="2" t="n"/>
      <c r="CC225" s="2" t="n"/>
    </row>
    <row r="226">
      <c r="A226" s="2" t="n"/>
      <c r="B226" s="2" t="n"/>
      <c r="C226" s="2" t="n"/>
      <c r="D226" s="2" t="n"/>
      <c r="E226" s="2" t="n"/>
      <c r="F226" s="2" t="n"/>
      <c r="G226" s="2" t="n"/>
      <c r="H226" s="2" t="n"/>
      <c r="I226" s="2" t="n"/>
      <c r="J226" s="2" t="n"/>
      <c r="K226" s="3" t="n"/>
      <c r="L226" s="3" t="n"/>
      <c r="M226" s="4" t="n"/>
      <c r="N226" s="4" t="n"/>
      <c r="O226" s="4" t="n"/>
      <c r="P226" s="4" t="n"/>
      <c r="Q226" s="4" t="n"/>
      <c r="R226" s="4" t="n"/>
      <c r="S226" s="4" t="n"/>
      <c r="T226" s="4" t="n"/>
      <c r="U226" s="4" t="n"/>
      <c r="V226" s="4" t="n"/>
      <c r="W226" s="4" t="n"/>
      <c r="X226" s="4" t="n"/>
      <c r="Y226" s="4" t="n"/>
      <c r="Z226" s="4" t="n"/>
      <c r="AA226" s="4" t="n"/>
      <c r="AB226" s="4" t="n"/>
      <c r="AC226" s="4" t="n"/>
      <c r="AD226" s="4" t="n"/>
      <c r="AE226" s="4" t="n"/>
      <c r="AF226" s="4" t="n"/>
      <c r="AG226" s="4" t="n"/>
      <c r="AH226" s="4" t="n"/>
      <c r="AI226" s="4" t="n"/>
      <c r="AJ226" s="4" t="n"/>
      <c r="AK226" s="4" t="n"/>
      <c r="AL226" s="4" t="n"/>
      <c r="AM226" s="4" t="n"/>
      <c r="AN226" s="4" t="n"/>
      <c r="AO226" s="4" t="n"/>
      <c r="AP226" s="4" t="n"/>
      <c r="AQ226" s="4" t="n"/>
      <c r="AR226" s="4" t="n"/>
      <c r="AS226" s="4" t="n"/>
      <c r="AT226" s="4" t="n"/>
      <c r="AU226" s="4" t="n"/>
      <c r="AV226" s="4" t="n"/>
      <c r="AW226" s="4" t="n"/>
      <c r="AX226" s="4" t="n"/>
      <c r="AY226" s="4" t="n"/>
      <c r="AZ226" s="4" t="n"/>
      <c r="BA226" s="4" t="n"/>
      <c r="BB226" s="4" t="n"/>
      <c r="BC226" s="4" t="n"/>
      <c r="BD226" s="4" t="n"/>
      <c r="BE226" s="4" t="n"/>
      <c r="BF226" s="4" t="n"/>
      <c r="BG226" s="4" t="n"/>
      <c r="BH226" s="4" t="n"/>
      <c r="BI226" s="4" t="n"/>
      <c r="BJ226" s="4" t="n"/>
      <c r="BK226" s="3" t="n"/>
      <c r="BL226" s="3" t="n"/>
      <c r="BM226" s="3" t="n"/>
      <c r="BN226" s="3" t="n"/>
      <c r="BO226" s="3" t="n"/>
      <c r="BP226" s="3" t="n"/>
      <c r="BQ226" s="2" t="n"/>
      <c r="BR226" s="2" t="n"/>
      <c r="BS226" s="2" t="n"/>
      <c r="BT226" s="2" t="n"/>
      <c r="BU226" s="2" t="n"/>
      <c r="BV226" s="2" t="n"/>
      <c r="BW226" s="2" t="n"/>
      <c r="BX226" s="2" t="n"/>
      <c r="BY226" s="2" t="n"/>
      <c r="BZ226" s="2" t="n"/>
      <c r="CA226" s="2" t="n"/>
      <c r="CB226" s="2" t="n"/>
      <c r="CC226" s="2" t="n"/>
    </row>
    <row r="227">
      <c r="A227" s="2" t="n"/>
      <c r="B227" s="2" t="n"/>
      <c r="C227" s="2" t="n"/>
      <c r="D227" s="2" t="n"/>
      <c r="E227" s="2" t="n"/>
      <c r="F227" s="2" t="n"/>
      <c r="G227" s="2" t="n"/>
      <c r="H227" s="2" t="n"/>
      <c r="I227" s="2" t="n"/>
      <c r="J227" s="2" t="n"/>
      <c r="K227" s="3" t="n"/>
      <c r="L227" s="3" t="n"/>
      <c r="M227" s="4" t="n"/>
      <c r="N227" s="4" t="n"/>
      <c r="O227" s="4" t="n"/>
      <c r="P227" s="4" t="n"/>
      <c r="Q227" s="4" t="n"/>
      <c r="R227" s="4" t="n"/>
      <c r="S227" s="4" t="n"/>
      <c r="T227" s="4" t="n"/>
      <c r="U227" s="4" t="n"/>
      <c r="V227" s="4" t="n"/>
      <c r="W227" s="4" t="n"/>
      <c r="X227" s="4" t="n"/>
      <c r="Y227" s="4" t="n"/>
      <c r="Z227" s="4" t="n"/>
      <c r="AA227" s="4" t="n"/>
      <c r="AB227" s="4" t="n"/>
      <c r="AC227" s="4" t="n"/>
      <c r="AD227" s="4" t="n"/>
      <c r="AE227" s="4" t="n"/>
      <c r="AF227" s="4" t="n"/>
      <c r="AG227" s="4" t="n"/>
      <c r="AH227" s="4" t="n"/>
      <c r="AI227" s="4" t="n"/>
      <c r="AJ227" s="4" t="n"/>
      <c r="AK227" s="4" t="n"/>
      <c r="AL227" s="4" t="n"/>
      <c r="AM227" s="4" t="n"/>
      <c r="AN227" s="4" t="n"/>
      <c r="AO227" s="4" t="n"/>
      <c r="AP227" s="4" t="n"/>
      <c r="AQ227" s="4" t="n"/>
      <c r="AR227" s="4" t="n"/>
      <c r="AS227" s="4" t="n"/>
      <c r="AT227" s="4" t="n"/>
      <c r="AU227" s="4" t="n"/>
      <c r="AV227" s="4" t="n"/>
      <c r="AW227" s="4" t="n"/>
      <c r="AX227" s="4" t="n"/>
      <c r="AY227" s="4" t="n"/>
      <c r="AZ227" s="4" t="n"/>
      <c r="BA227" s="4" t="n"/>
      <c r="BB227" s="4" t="n"/>
      <c r="BC227" s="4" t="n"/>
      <c r="BD227" s="4" t="n"/>
      <c r="BE227" s="4" t="n"/>
      <c r="BF227" s="4" t="n"/>
      <c r="BG227" s="4" t="n"/>
      <c r="BH227" s="4" t="n"/>
      <c r="BI227" s="4" t="n"/>
      <c r="BJ227" s="4" t="n"/>
      <c r="BK227" s="3" t="n"/>
      <c r="BL227" s="3" t="n"/>
      <c r="BM227" s="3" t="n"/>
      <c r="BN227" s="3" t="n"/>
      <c r="BO227" s="3" t="n"/>
      <c r="BP227" s="3" t="n"/>
      <c r="BQ227" s="2" t="n"/>
      <c r="BR227" s="2" t="n"/>
      <c r="BS227" s="2" t="n"/>
      <c r="BT227" s="2" t="n"/>
      <c r="BU227" s="2" t="n"/>
      <c r="BV227" s="2" t="n"/>
      <c r="BW227" s="2" t="n"/>
      <c r="BX227" s="2" t="n"/>
      <c r="BY227" s="2" t="n"/>
      <c r="BZ227" s="2" t="n"/>
      <c r="CA227" s="2" t="n"/>
      <c r="CB227" s="2" t="n"/>
      <c r="CC227" s="2" t="n"/>
    </row>
    <row r="228">
      <c r="A228" s="2" t="n"/>
      <c r="B228" s="2" t="n"/>
      <c r="C228" s="2" t="n"/>
      <c r="D228" s="2" t="n"/>
      <c r="E228" s="2" t="n"/>
      <c r="F228" s="2" t="n"/>
      <c r="G228" s="2" t="n"/>
      <c r="H228" s="2" t="n"/>
      <c r="I228" s="2" t="n"/>
      <c r="J228" s="2" t="n"/>
      <c r="K228" s="3" t="n"/>
      <c r="L228" s="3" t="n"/>
      <c r="M228" s="4" t="n"/>
      <c r="N228" s="4" t="n"/>
      <c r="O228" s="4" t="n"/>
      <c r="P228" s="4" t="n"/>
      <c r="Q228" s="4" t="n"/>
      <c r="R228" s="4" t="n"/>
      <c r="S228" s="4" t="n"/>
      <c r="T228" s="4" t="n"/>
      <c r="U228" s="4" t="n"/>
      <c r="V228" s="4" t="n"/>
      <c r="W228" s="4" t="n"/>
      <c r="X228" s="4" t="n"/>
      <c r="Y228" s="4" t="n"/>
      <c r="Z228" s="4" t="n"/>
      <c r="AA228" s="4" t="n"/>
      <c r="AB228" s="4" t="n"/>
      <c r="AC228" s="4" t="n"/>
      <c r="AD228" s="4" t="n"/>
      <c r="AE228" s="4" t="n"/>
      <c r="AF228" s="4" t="n"/>
      <c r="AG228" s="4" t="n"/>
      <c r="AH228" s="4" t="n"/>
      <c r="AI228" s="4" t="n"/>
      <c r="AJ228" s="4" t="n"/>
      <c r="AK228" s="4" t="n"/>
      <c r="AL228" s="4" t="n"/>
      <c r="AM228" s="4" t="n"/>
      <c r="AN228" s="4" t="n"/>
      <c r="AO228" s="4" t="n"/>
      <c r="AP228" s="4" t="n"/>
      <c r="AQ228" s="4" t="n"/>
      <c r="AR228" s="4" t="n"/>
      <c r="AS228" s="4" t="n"/>
      <c r="AT228" s="4" t="n"/>
      <c r="AU228" s="4" t="n"/>
      <c r="AV228" s="4" t="n"/>
      <c r="AW228" s="4" t="n"/>
      <c r="AX228" s="4" t="n"/>
      <c r="AY228" s="4" t="n"/>
      <c r="AZ228" s="4" t="n"/>
      <c r="BA228" s="4" t="n"/>
      <c r="BB228" s="4" t="n"/>
      <c r="BC228" s="4" t="n"/>
      <c r="BD228" s="4" t="n"/>
      <c r="BE228" s="4" t="n"/>
      <c r="BF228" s="4" t="n"/>
      <c r="BG228" s="4" t="n"/>
      <c r="BH228" s="4" t="n"/>
      <c r="BI228" s="4" t="n"/>
      <c r="BJ228" s="4" t="n"/>
      <c r="BK228" s="3" t="n"/>
      <c r="BL228" s="3" t="n"/>
      <c r="BM228" s="3" t="n"/>
      <c r="BN228" s="3" t="n"/>
      <c r="BO228" s="3" t="n"/>
      <c r="BP228" s="3" t="n"/>
      <c r="BQ228" s="2" t="n"/>
      <c r="BR228" s="2" t="n"/>
      <c r="BS228" s="2" t="n"/>
      <c r="BT228" s="2" t="n"/>
      <c r="BU228" s="2" t="n"/>
      <c r="BV228" s="2" t="n"/>
      <c r="BW228" s="2" t="n"/>
      <c r="BX228" s="2" t="n"/>
      <c r="BY228" s="2" t="n"/>
      <c r="BZ228" s="2" t="n"/>
      <c r="CA228" s="2" t="n"/>
      <c r="CB228" s="2" t="n"/>
      <c r="CC228" s="2" t="n"/>
    </row>
    <row r="229">
      <c r="A229" s="2" t="n"/>
      <c r="B229" s="2" t="n"/>
      <c r="C229" s="2" t="n"/>
      <c r="D229" s="2" t="n"/>
      <c r="E229" s="2" t="n"/>
      <c r="F229" s="2" t="n"/>
      <c r="G229" s="2" t="n"/>
      <c r="H229" s="2" t="n"/>
      <c r="I229" s="2" t="n"/>
      <c r="J229" s="2" t="n"/>
      <c r="K229" s="3" t="n"/>
      <c r="L229" s="3" t="n"/>
      <c r="M229" s="4" t="n"/>
      <c r="N229" s="4" t="n"/>
      <c r="O229" s="4" t="n"/>
      <c r="P229" s="4" t="n"/>
      <c r="Q229" s="4" t="n"/>
      <c r="R229" s="4" t="n"/>
      <c r="S229" s="4" t="n"/>
      <c r="T229" s="4" t="n"/>
      <c r="U229" s="4" t="n"/>
      <c r="V229" s="4" t="n"/>
      <c r="W229" s="4" t="n"/>
      <c r="X229" s="4" t="n"/>
      <c r="Y229" s="4" t="n"/>
      <c r="Z229" s="4" t="n"/>
      <c r="AA229" s="4" t="n"/>
      <c r="AB229" s="4" t="n"/>
      <c r="AC229" s="4" t="n"/>
      <c r="AD229" s="4" t="n"/>
      <c r="AE229" s="4" t="n"/>
      <c r="AF229" s="4" t="n"/>
      <c r="AG229" s="4" t="n"/>
      <c r="AH229" s="4" t="n"/>
      <c r="AI229" s="4" t="n"/>
      <c r="AJ229" s="4" t="n"/>
      <c r="AK229" s="4" t="n"/>
      <c r="AL229" s="4" t="n"/>
      <c r="AM229" s="4" t="n"/>
      <c r="AN229" s="4" t="n"/>
      <c r="AO229" s="4" t="n"/>
      <c r="AP229" s="4" t="n"/>
      <c r="AQ229" s="4" t="n"/>
      <c r="AR229" s="4" t="n"/>
      <c r="AS229" s="4" t="n"/>
      <c r="AT229" s="4" t="n"/>
      <c r="AU229" s="4" t="n"/>
      <c r="AV229" s="4" t="n"/>
      <c r="AW229" s="4" t="n"/>
      <c r="AX229" s="4" t="n"/>
      <c r="AY229" s="4" t="n"/>
      <c r="AZ229" s="4" t="n"/>
      <c r="BA229" s="4" t="n"/>
      <c r="BB229" s="4" t="n"/>
      <c r="BC229" s="4" t="n"/>
      <c r="BD229" s="4" t="n"/>
      <c r="BE229" s="4" t="n"/>
      <c r="BF229" s="4" t="n"/>
      <c r="BG229" s="4" t="n"/>
      <c r="BH229" s="4" t="n"/>
      <c r="BI229" s="4" t="n"/>
      <c r="BJ229" s="4" t="n"/>
      <c r="BK229" s="3" t="n"/>
      <c r="BL229" s="3" t="n"/>
      <c r="BM229" s="3" t="n"/>
      <c r="BN229" s="3" t="n"/>
      <c r="BO229" s="3" t="n"/>
      <c r="BP229" s="3" t="n"/>
      <c r="BQ229" s="2" t="n"/>
      <c r="BR229" s="2" t="n"/>
      <c r="BS229" s="2" t="n"/>
      <c r="BT229" s="2" t="n"/>
      <c r="BU229" s="2" t="n"/>
      <c r="BV229" s="2" t="n"/>
      <c r="BW229" s="2" t="n"/>
      <c r="BX229" s="2" t="n"/>
      <c r="BY229" s="2" t="n"/>
      <c r="BZ229" s="2" t="n"/>
      <c r="CA229" s="2" t="n"/>
      <c r="CB229" s="2" t="n"/>
      <c r="CC229" s="2" t="n"/>
    </row>
    <row r="230">
      <c r="A230" s="2" t="n"/>
      <c r="B230" s="2" t="n"/>
      <c r="C230" s="2" t="n"/>
      <c r="D230" s="2" t="n"/>
      <c r="E230" s="2" t="n"/>
      <c r="F230" s="2" t="n"/>
      <c r="G230" s="2" t="n"/>
      <c r="H230" s="2" t="n"/>
      <c r="I230" s="2" t="n"/>
      <c r="J230" s="2" t="n"/>
      <c r="K230" s="3" t="n"/>
      <c r="L230" s="3" t="n"/>
      <c r="M230" s="4" t="n"/>
      <c r="N230" s="4" t="n"/>
      <c r="O230" s="4" t="n"/>
      <c r="P230" s="4" t="n"/>
      <c r="Q230" s="4" t="n"/>
      <c r="R230" s="4" t="n"/>
      <c r="S230" s="4" t="n"/>
      <c r="T230" s="4" t="n"/>
      <c r="U230" s="4" t="n"/>
      <c r="V230" s="4" t="n"/>
      <c r="W230" s="4" t="n"/>
      <c r="X230" s="4" t="n"/>
      <c r="Y230" s="4" t="n"/>
      <c r="Z230" s="4" t="n"/>
      <c r="AA230" s="4" t="n"/>
      <c r="AB230" s="4" t="n"/>
      <c r="AC230" s="4" t="n"/>
      <c r="AD230" s="4" t="n"/>
      <c r="AE230" s="4" t="n"/>
      <c r="AF230" s="4" t="n"/>
      <c r="AG230" s="4" t="n"/>
      <c r="AH230" s="4" t="n"/>
      <c r="AI230" s="4" t="n"/>
      <c r="AJ230" s="4" t="n"/>
      <c r="AK230" s="4" t="n"/>
      <c r="AL230" s="4" t="n"/>
      <c r="AM230" s="4" t="n"/>
      <c r="AN230" s="4" t="n"/>
      <c r="AO230" s="4" t="n"/>
      <c r="AP230" s="4" t="n"/>
      <c r="AQ230" s="4" t="n"/>
      <c r="AR230" s="4" t="n"/>
      <c r="AS230" s="4" t="n"/>
      <c r="AT230" s="4" t="n"/>
      <c r="AU230" s="4" t="n"/>
      <c r="AV230" s="4" t="n"/>
      <c r="AW230" s="4" t="n"/>
      <c r="AX230" s="4" t="n"/>
      <c r="AY230" s="4" t="n"/>
      <c r="AZ230" s="4" t="n"/>
      <c r="BA230" s="4" t="n"/>
      <c r="BB230" s="4" t="n"/>
      <c r="BC230" s="4" t="n"/>
      <c r="BD230" s="4" t="n"/>
      <c r="BE230" s="4" t="n"/>
      <c r="BF230" s="4" t="n"/>
      <c r="BG230" s="4" t="n"/>
      <c r="BH230" s="4" t="n"/>
      <c r="BI230" s="4" t="n"/>
      <c r="BJ230" s="4" t="n"/>
      <c r="BK230" s="3" t="n"/>
      <c r="BL230" s="3" t="n"/>
      <c r="BM230" s="3" t="n"/>
      <c r="BN230" s="3" t="n"/>
      <c r="BO230" s="3" t="n"/>
      <c r="BP230" s="3" t="n"/>
      <c r="BQ230" s="2" t="n"/>
      <c r="BR230" s="2" t="n"/>
      <c r="BS230" s="2" t="n"/>
      <c r="BT230" s="2" t="n"/>
      <c r="BU230" s="2" t="n"/>
      <c r="BV230" s="2" t="n"/>
      <c r="BW230" s="2" t="n"/>
      <c r="BX230" s="2" t="n"/>
      <c r="BY230" s="2" t="n"/>
      <c r="BZ230" s="2" t="n"/>
      <c r="CA230" s="2" t="n"/>
      <c r="CB230" s="2" t="n"/>
      <c r="CC230" s="2" t="n"/>
    </row>
    <row r="231">
      <c r="A231" s="2" t="n"/>
      <c r="B231" s="2" t="n"/>
      <c r="C231" s="2" t="n"/>
      <c r="D231" s="2" t="n"/>
      <c r="E231" s="2" t="n"/>
      <c r="F231" s="2" t="n"/>
      <c r="G231" s="2" t="n"/>
      <c r="H231" s="2" t="n"/>
      <c r="I231" s="2" t="n"/>
      <c r="J231" s="2" t="n"/>
      <c r="K231" s="3" t="n"/>
      <c r="L231" s="3" t="n"/>
      <c r="M231" s="4" t="n"/>
      <c r="N231" s="4" t="n"/>
      <c r="O231" s="4" t="n"/>
      <c r="P231" s="4" t="n"/>
      <c r="Q231" s="4" t="n"/>
      <c r="R231" s="4" t="n"/>
      <c r="S231" s="4" t="n"/>
      <c r="T231" s="4" t="n"/>
      <c r="U231" s="4" t="n"/>
      <c r="V231" s="4" t="n"/>
      <c r="W231" s="4" t="n"/>
      <c r="X231" s="4" t="n"/>
      <c r="Y231" s="4" t="n"/>
      <c r="Z231" s="4" t="n"/>
      <c r="AA231" s="4" t="n"/>
      <c r="AB231" s="4" t="n"/>
      <c r="AC231" s="4" t="n"/>
      <c r="AD231" s="4" t="n"/>
      <c r="AE231" s="4" t="n"/>
      <c r="AF231" s="4" t="n"/>
      <c r="AG231" s="4" t="n"/>
      <c r="AH231" s="4" t="n"/>
      <c r="AI231" s="4" t="n"/>
      <c r="AJ231" s="4" t="n"/>
      <c r="AK231" s="4" t="n"/>
      <c r="AL231" s="4" t="n"/>
      <c r="AM231" s="4" t="n"/>
      <c r="AN231" s="4" t="n"/>
      <c r="AO231" s="4" t="n"/>
      <c r="AP231" s="4" t="n"/>
      <c r="AQ231" s="4" t="n"/>
      <c r="AR231" s="4" t="n"/>
      <c r="AS231" s="4" t="n"/>
      <c r="AT231" s="4" t="n"/>
      <c r="AU231" s="4" t="n"/>
      <c r="AV231" s="4" t="n"/>
      <c r="AW231" s="4" t="n"/>
      <c r="AX231" s="4" t="n"/>
      <c r="AY231" s="4" t="n"/>
      <c r="AZ231" s="4" t="n"/>
      <c r="BA231" s="4" t="n"/>
      <c r="BB231" s="4" t="n"/>
      <c r="BC231" s="4" t="n"/>
      <c r="BD231" s="4" t="n"/>
      <c r="BE231" s="4" t="n"/>
      <c r="BF231" s="4" t="n"/>
      <c r="BG231" s="4" t="n"/>
      <c r="BH231" s="4" t="n"/>
      <c r="BI231" s="4" t="n"/>
      <c r="BJ231" s="4" t="n"/>
      <c r="BK231" s="3" t="n"/>
      <c r="BL231" s="3" t="n"/>
      <c r="BM231" s="3" t="n"/>
      <c r="BN231" s="3" t="n"/>
      <c r="BO231" s="3" t="n"/>
      <c r="BP231" s="3" t="n"/>
      <c r="BQ231" s="2" t="n"/>
      <c r="BR231" s="2" t="n"/>
      <c r="BS231" s="2" t="n"/>
      <c r="BT231" s="2" t="n"/>
      <c r="BU231" s="2" t="n"/>
      <c r="BV231" s="2" t="n"/>
      <c r="BW231" s="2" t="n"/>
      <c r="BX231" s="2" t="n"/>
      <c r="BY231" s="2" t="n"/>
      <c r="BZ231" s="2" t="n"/>
      <c r="CA231" s="2" t="n"/>
      <c r="CB231" s="2" t="n"/>
      <c r="CC231" s="2" t="n"/>
    </row>
    <row r="232">
      <c r="A232" s="2" t="n"/>
      <c r="B232" s="2" t="n"/>
      <c r="C232" s="2" t="n"/>
      <c r="D232" s="2" t="n"/>
      <c r="E232" s="2" t="n"/>
      <c r="F232" s="2" t="n"/>
      <c r="G232" s="2" t="n"/>
      <c r="H232" s="2" t="n"/>
      <c r="I232" s="2" t="n"/>
      <c r="J232" s="2" t="n"/>
      <c r="K232" s="3" t="n"/>
      <c r="L232" s="3" t="n"/>
      <c r="M232" s="4" t="n"/>
      <c r="N232" s="4" t="n"/>
      <c r="O232" s="4" t="n"/>
      <c r="P232" s="4" t="n"/>
      <c r="Q232" s="4" t="n"/>
      <c r="R232" s="4" t="n"/>
      <c r="S232" s="4" t="n"/>
      <c r="T232" s="4" t="n"/>
      <c r="U232" s="4" t="n"/>
      <c r="V232" s="4" t="n"/>
      <c r="W232" s="4" t="n"/>
      <c r="X232" s="4" t="n"/>
      <c r="Y232" s="4" t="n"/>
      <c r="Z232" s="4" t="n"/>
      <c r="AA232" s="4" t="n"/>
      <c r="AB232" s="4" t="n"/>
      <c r="AC232" s="4" t="n"/>
      <c r="AD232" s="4" t="n"/>
      <c r="AE232" s="4" t="n"/>
      <c r="AF232" s="4" t="n"/>
      <c r="AG232" s="4" t="n"/>
      <c r="AH232" s="4" t="n"/>
      <c r="AI232" s="4" t="n"/>
      <c r="AJ232" s="4" t="n"/>
      <c r="AK232" s="4" t="n"/>
      <c r="AL232" s="4" t="n"/>
      <c r="AM232" s="4" t="n"/>
      <c r="AN232" s="4" t="n"/>
      <c r="AO232" s="4" t="n"/>
      <c r="AP232" s="4" t="n"/>
      <c r="AQ232" s="4" t="n"/>
      <c r="AR232" s="4" t="n"/>
      <c r="AS232" s="4" t="n"/>
      <c r="AT232" s="4" t="n"/>
      <c r="AU232" s="4" t="n"/>
      <c r="AV232" s="4" t="n"/>
      <c r="AW232" s="4" t="n"/>
      <c r="AX232" s="4" t="n"/>
      <c r="AY232" s="4" t="n"/>
      <c r="AZ232" s="4" t="n"/>
      <c r="BA232" s="4" t="n"/>
      <c r="BB232" s="4" t="n"/>
      <c r="BC232" s="4" t="n"/>
      <c r="BD232" s="4" t="n"/>
      <c r="BE232" s="4" t="n"/>
      <c r="BF232" s="4" t="n"/>
      <c r="BG232" s="4" t="n"/>
      <c r="BH232" s="4" t="n"/>
      <c r="BI232" s="4" t="n"/>
      <c r="BJ232" s="4" t="n"/>
      <c r="BK232" s="3" t="n"/>
      <c r="BL232" s="3" t="n"/>
      <c r="BM232" s="3" t="n"/>
      <c r="BN232" s="3" t="n"/>
      <c r="BO232" s="3" t="n"/>
      <c r="BP232" s="3" t="n"/>
      <c r="BQ232" s="2" t="n"/>
      <c r="BR232" s="2" t="n"/>
      <c r="BS232" s="2" t="n"/>
      <c r="BT232" s="2" t="n"/>
      <c r="BU232" s="2" t="n"/>
      <c r="BV232" s="2" t="n"/>
      <c r="BW232" s="2" t="n"/>
      <c r="BX232" s="2" t="n"/>
      <c r="BY232" s="2" t="n"/>
      <c r="BZ232" s="2" t="n"/>
      <c r="CA232" s="2" t="n"/>
      <c r="CB232" s="2" t="n"/>
      <c r="CC232" s="2" t="n"/>
    </row>
    <row r="233">
      <c r="A233" s="2" t="n"/>
      <c r="B233" s="2" t="n"/>
      <c r="C233" s="2" t="n"/>
      <c r="D233" s="2" t="n"/>
      <c r="E233" s="2" t="n"/>
      <c r="F233" s="2" t="n"/>
      <c r="G233" s="2" t="n"/>
      <c r="H233" s="2" t="n"/>
      <c r="I233" s="2" t="n"/>
      <c r="J233" s="2" t="n"/>
      <c r="K233" s="3" t="n"/>
      <c r="L233" s="3" t="n"/>
      <c r="M233" s="4" t="n"/>
      <c r="N233" s="4" t="n"/>
      <c r="O233" s="4" t="n"/>
      <c r="P233" s="4" t="n"/>
      <c r="Q233" s="4" t="n"/>
      <c r="R233" s="4" t="n"/>
      <c r="S233" s="4" t="n"/>
      <c r="T233" s="4" t="n"/>
      <c r="U233" s="4" t="n"/>
      <c r="V233" s="4" t="n"/>
      <c r="W233" s="4" t="n"/>
      <c r="X233" s="4" t="n"/>
      <c r="Y233" s="4" t="n"/>
      <c r="Z233" s="4" t="n"/>
      <c r="AA233" s="4" t="n"/>
      <c r="AB233" s="4" t="n"/>
      <c r="AC233" s="4" t="n"/>
      <c r="AD233" s="4" t="n"/>
      <c r="AE233" s="4" t="n"/>
      <c r="AF233" s="4" t="n"/>
      <c r="AG233" s="4" t="n"/>
      <c r="AH233" s="4" t="n"/>
      <c r="AI233" s="4" t="n"/>
      <c r="AJ233" s="4" t="n"/>
      <c r="AK233" s="4" t="n"/>
      <c r="AL233" s="4" t="n"/>
      <c r="AM233" s="4" t="n"/>
      <c r="AN233" s="4" t="n"/>
      <c r="AO233" s="4" t="n"/>
      <c r="AP233" s="4" t="n"/>
      <c r="AQ233" s="4" t="n"/>
      <c r="AR233" s="4" t="n"/>
      <c r="AS233" s="4" t="n"/>
      <c r="AT233" s="4" t="n"/>
      <c r="AU233" s="4" t="n"/>
      <c r="AV233" s="4" t="n"/>
      <c r="AW233" s="4" t="n"/>
      <c r="AX233" s="4" t="n"/>
      <c r="AY233" s="4" t="n"/>
      <c r="AZ233" s="4" t="n"/>
      <c r="BA233" s="4" t="n"/>
      <c r="BB233" s="4" t="n"/>
      <c r="BC233" s="4" t="n"/>
      <c r="BD233" s="4" t="n"/>
      <c r="BE233" s="4" t="n"/>
      <c r="BF233" s="4" t="n"/>
      <c r="BG233" s="4" t="n"/>
      <c r="BH233" s="4" t="n"/>
      <c r="BI233" s="4" t="n"/>
      <c r="BJ233" s="4" t="n"/>
      <c r="BK233" s="3" t="n"/>
      <c r="BL233" s="3" t="n"/>
      <c r="BM233" s="3" t="n"/>
      <c r="BN233" s="3" t="n"/>
      <c r="BO233" s="3" t="n"/>
      <c r="BP233" s="3" t="n"/>
      <c r="BQ233" s="2" t="n"/>
      <c r="BR233" s="2" t="n"/>
      <c r="BS233" s="2" t="n"/>
      <c r="BT233" s="2" t="n"/>
      <c r="BU233" s="2" t="n"/>
      <c r="BV233" s="2" t="n"/>
      <c r="BW233" s="2" t="n"/>
      <c r="BX233" s="2" t="n"/>
      <c r="BY233" s="2" t="n"/>
      <c r="BZ233" s="2" t="n"/>
      <c r="CA233" s="2" t="n"/>
      <c r="CB233" s="2" t="n"/>
      <c r="CC233" s="2" t="n"/>
    </row>
    <row r="234">
      <c r="A234" s="2" t="n"/>
      <c r="B234" s="2" t="n"/>
      <c r="C234" s="2" t="n"/>
      <c r="D234" s="2" t="n"/>
      <c r="E234" s="2" t="n"/>
      <c r="F234" s="2" t="n"/>
      <c r="G234" s="2" t="n"/>
      <c r="H234" s="2" t="n"/>
      <c r="I234" s="2" t="n"/>
      <c r="J234" s="2" t="n"/>
      <c r="K234" s="3" t="n"/>
      <c r="L234" s="3" t="n"/>
      <c r="M234" s="4" t="n"/>
      <c r="N234" s="4" t="n"/>
      <c r="O234" s="4" t="n"/>
      <c r="P234" s="4" t="n"/>
      <c r="Q234" s="4" t="n"/>
      <c r="R234" s="4" t="n"/>
      <c r="S234" s="4" t="n"/>
      <c r="T234" s="4" t="n"/>
      <c r="U234" s="4" t="n"/>
      <c r="V234" s="4" t="n"/>
      <c r="W234" s="4" t="n"/>
      <c r="X234" s="4" t="n"/>
      <c r="Y234" s="4" t="n"/>
      <c r="Z234" s="4" t="n"/>
      <c r="AA234" s="4" t="n"/>
      <c r="AB234" s="4" t="n"/>
      <c r="AC234" s="4" t="n"/>
      <c r="AD234" s="4" t="n"/>
      <c r="AE234" s="4" t="n"/>
      <c r="AF234" s="4" t="n"/>
      <c r="AG234" s="4" t="n"/>
      <c r="AH234" s="4" t="n"/>
      <c r="AI234" s="4" t="n"/>
      <c r="AJ234" s="4" t="n"/>
      <c r="AK234" s="4" t="n"/>
      <c r="AL234" s="4" t="n"/>
      <c r="AM234" s="4" t="n"/>
      <c r="AN234" s="4" t="n"/>
      <c r="AO234" s="4" t="n"/>
      <c r="AP234" s="4" t="n"/>
      <c r="AQ234" s="4" t="n"/>
      <c r="AR234" s="4" t="n"/>
      <c r="AS234" s="4" t="n"/>
      <c r="AT234" s="4" t="n"/>
      <c r="AU234" s="4" t="n"/>
      <c r="AV234" s="4" t="n"/>
      <c r="AW234" s="4" t="n"/>
      <c r="AX234" s="4" t="n"/>
      <c r="AY234" s="4" t="n"/>
      <c r="AZ234" s="4" t="n"/>
      <c r="BA234" s="4" t="n"/>
      <c r="BB234" s="4" t="n"/>
      <c r="BC234" s="4" t="n"/>
      <c r="BD234" s="4" t="n"/>
      <c r="BE234" s="4" t="n"/>
      <c r="BF234" s="4" t="n"/>
      <c r="BG234" s="4" t="n"/>
      <c r="BH234" s="4" t="n"/>
      <c r="BI234" s="4" t="n"/>
      <c r="BJ234" s="4" t="n"/>
      <c r="BK234" s="3" t="n"/>
      <c r="BL234" s="3" t="n"/>
      <c r="BM234" s="3" t="n"/>
      <c r="BN234" s="3" t="n"/>
      <c r="BO234" s="3" t="n"/>
      <c r="BP234" s="3" t="n"/>
      <c r="BQ234" s="2" t="n"/>
      <c r="BR234" s="2" t="n"/>
      <c r="BS234" s="2" t="n"/>
      <c r="BT234" s="2" t="n"/>
      <c r="BU234" s="2" t="n"/>
      <c r="BV234" s="2" t="n"/>
      <c r="BW234" s="2" t="n"/>
      <c r="BX234" s="2" t="n"/>
      <c r="BY234" s="2" t="n"/>
      <c r="BZ234" s="2" t="n"/>
      <c r="CA234" s="2" t="n"/>
      <c r="CB234" s="2" t="n"/>
      <c r="CC234" s="2" t="n"/>
    </row>
    <row r="235">
      <c r="A235" s="2" t="n"/>
      <c r="B235" s="2" t="n"/>
      <c r="C235" s="2" t="n"/>
      <c r="D235" s="2" t="n"/>
      <c r="E235" s="2" t="n"/>
      <c r="F235" s="2" t="n"/>
      <c r="G235" s="2" t="n"/>
      <c r="H235" s="2" t="n"/>
      <c r="I235" s="2" t="n"/>
      <c r="J235" s="2" t="n"/>
      <c r="K235" s="3" t="n"/>
      <c r="L235" s="3" t="n"/>
      <c r="M235" s="4" t="n"/>
      <c r="N235" s="4" t="n"/>
      <c r="O235" s="4" t="n"/>
      <c r="P235" s="4" t="n"/>
      <c r="Q235" s="4" t="n"/>
      <c r="R235" s="4" t="n"/>
      <c r="S235" s="4" t="n"/>
      <c r="T235" s="4" t="n"/>
      <c r="U235" s="4" t="n"/>
      <c r="V235" s="4" t="n"/>
      <c r="W235" s="4" t="n"/>
      <c r="X235" s="4" t="n"/>
      <c r="Y235" s="4" t="n"/>
      <c r="Z235" s="4" t="n"/>
      <c r="AA235" s="4" t="n"/>
      <c r="AB235" s="4" t="n"/>
      <c r="AC235" s="4" t="n"/>
      <c r="AD235" s="4" t="n"/>
      <c r="AE235" s="4" t="n"/>
      <c r="AF235" s="4" t="n"/>
      <c r="AG235" s="4" t="n"/>
      <c r="AH235" s="4" t="n"/>
      <c r="AI235" s="4" t="n"/>
      <c r="AJ235" s="4" t="n"/>
      <c r="AK235" s="4" t="n"/>
      <c r="AL235" s="4" t="n"/>
      <c r="AM235" s="4" t="n"/>
      <c r="AN235" s="4" t="n"/>
      <c r="AO235" s="4" t="n"/>
      <c r="AP235" s="4" t="n"/>
      <c r="AQ235" s="4" t="n"/>
      <c r="AR235" s="4" t="n"/>
      <c r="AS235" s="4" t="n"/>
      <c r="AT235" s="4" t="n"/>
      <c r="AU235" s="4" t="n"/>
      <c r="AV235" s="4" t="n"/>
      <c r="AW235" s="4" t="n"/>
      <c r="AX235" s="4" t="n"/>
      <c r="AY235" s="4" t="n"/>
      <c r="AZ235" s="4" t="n"/>
      <c r="BA235" s="4" t="n"/>
      <c r="BB235" s="4" t="n"/>
      <c r="BC235" s="4" t="n"/>
      <c r="BD235" s="4" t="n"/>
      <c r="BE235" s="4" t="n"/>
      <c r="BF235" s="4" t="n"/>
      <c r="BG235" s="4" t="n"/>
      <c r="BH235" s="4" t="n"/>
      <c r="BI235" s="4" t="n"/>
      <c r="BJ235" s="4" t="n"/>
      <c r="BK235" s="3" t="n"/>
      <c r="BL235" s="3" t="n"/>
      <c r="BM235" s="3" t="n"/>
      <c r="BN235" s="3" t="n"/>
      <c r="BO235" s="3" t="n"/>
      <c r="BP235" s="3" t="n"/>
      <c r="BQ235" s="2" t="n"/>
      <c r="BR235" s="2" t="n"/>
      <c r="BS235" s="2" t="n"/>
      <c r="BT235" s="2" t="n"/>
      <c r="BU235" s="2" t="n"/>
      <c r="BV235" s="2" t="n"/>
      <c r="BW235" s="2" t="n"/>
      <c r="BX235" s="2" t="n"/>
      <c r="BY235" s="2" t="n"/>
      <c r="BZ235" s="2" t="n"/>
      <c r="CA235" s="2" t="n"/>
      <c r="CB235" s="2" t="n"/>
      <c r="CC235" s="2" t="n"/>
    </row>
    <row r="236">
      <c r="A236" s="2" t="n"/>
      <c r="B236" s="2" t="n"/>
      <c r="C236" s="2" t="n"/>
      <c r="D236" s="2" t="n"/>
      <c r="E236" s="2" t="n"/>
      <c r="F236" s="2" t="n"/>
      <c r="G236" s="2" t="n"/>
      <c r="H236" s="2" t="n"/>
      <c r="I236" s="2" t="n"/>
      <c r="J236" s="2" t="n"/>
      <c r="K236" s="3" t="n"/>
      <c r="L236" s="3" t="n"/>
      <c r="M236" s="4" t="n"/>
      <c r="N236" s="4" t="n"/>
      <c r="O236" s="4" t="n"/>
      <c r="P236" s="4" t="n"/>
      <c r="Q236" s="4" t="n"/>
      <c r="R236" s="4" t="n"/>
      <c r="S236" s="4" t="n"/>
      <c r="T236" s="4" t="n"/>
      <c r="U236" s="4" t="n"/>
      <c r="V236" s="4" t="n"/>
      <c r="W236" s="4" t="n"/>
      <c r="X236" s="4" t="n"/>
      <c r="Y236" s="4" t="n"/>
      <c r="Z236" s="4" t="n"/>
      <c r="AA236" s="4" t="n"/>
      <c r="AB236" s="4" t="n"/>
      <c r="AC236" s="4" t="n"/>
      <c r="AD236" s="4" t="n"/>
      <c r="AE236" s="4" t="n"/>
      <c r="AF236" s="4" t="n"/>
      <c r="AG236" s="4" t="n"/>
      <c r="AH236" s="4" t="n"/>
      <c r="AI236" s="4" t="n"/>
      <c r="AJ236" s="4" t="n"/>
      <c r="AK236" s="4" t="n"/>
      <c r="AL236" s="4" t="n"/>
      <c r="AM236" s="4" t="n"/>
      <c r="AN236" s="4" t="n"/>
      <c r="AO236" s="4" t="n"/>
      <c r="AP236" s="4" t="n"/>
      <c r="AQ236" s="4" t="n"/>
      <c r="AR236" s="4" t="n"/>
      <c r="AS236" s="4" t="n"/>
      <c r="AT236" s="4" t="n"/>
      <c r="AU236" s="4" t="n"/>
      <c r="AV236" s="4" t="n"/>
      <c r="AW236" s="4" t="n"/>
      <c r="AX236" s="4" t="n"/>
      <c r="AY236" s="4" t="n"/>
      <c r="AZ236" s="4" t="n"/>
      <c r="BA236" s="4" t="n"/>
      <c r="BB236" s="4" t="n"/>
      <c r="BC236" s="4" t="n"/>
      <c r="BD236" s="4" t="n"/>
      <c r="BE236" s="4" t="n"/>
      <c r="BF236" s="4" t="n"/>
      <c r="BG236" s="4" t="n"/>
      <c r="BH236" s="4" t="n"/>
      <c r="BI236" s="4" t="n"/>
      <c r="BJ236" s="4" t="n"/>
      <c r="BK236" s="3" t="n"/>
      <c r="BL236" s="3" t="n"/>
      <c r="BM236" s="3" t="n"/>
      <c r="BN236" s="3" t="n"/>
      <c r="BO236" s="3" t="n"/>
      <c r="BP236" s="3" t="n"/>
      <c r="BQ236" s="2" t="n"/>
      <c r="BR236" s="2" t="n"/>
      <c r="BS236" s="2" t="n"/>
      <c r="BT236" s="2" t="n"/>
      <c r="BU236" s="2" t="n"/>
      <c r="BV236" s="2" t="n"/>
      <c r="BW236" s="2" t="n"/>
      <c r="BX236" s="2" t="n"/>
      <c r="BY236" s="2" t="n"/>
      <c r="BZ236" s="2" t="n"/>
      <c r="CA236" s="2" t="n"/>
      <c r="CB236" s="2" t="n"/>
      <c r="CC236" s="2" t="n"/>
    </row>
    <row r="237">
      <c r="A237" s="2" t="n"/>
      <c r="B237" s="2" t="n"/>
      <c r="C237" s="2" t="n"/>
      <c r="D237" s="2" t="n"/>
      <c r="E237" s="2" t="n"/>
      <c r="F237" s="2" t="n"/>
      <c r="G237" s="2" t="n"/>
      <c r="H237" s="2" t="n"/>
      <c r="I237" s="2" t="n"/>
      <c r="J237" s="2" t="n"/>
      <c r="K237" s="3" t="n"/>
      <c r="L237" s="3" t="n"/>
      <c r="M237" s="4" t="n"/>
      <c r="N237" s="4" t="n"/>
      <c r="O237" s="4" t="n"/>
      <c r="P237" s="4" t="n"/>
      <c r="Q237" s="4" t="n"/>
      <c r="R237" s="4" t="n"/>
      <c r="S237" s="4" t="n"/>
      <c r="T237" s="4" t="n"/>
      <c r="U237" s="4" t="n"/>
      <c r="V237" s="4" t="n"/>
      <c r="W237" s="4" t="n"/>
      <c r="X237" s="4" t="n"/>
      <c r="Y237" s="4" t="n"/>
      <c r="Z237" s="4" t="n"/>
      <c r="AA237" s="4" t="n"/>
      <c r="AB237" s="4" t="n"/>
      <c r="AC237" s="4" t="n"/>
      <c r="AD237" s="4" t="n"/>
      <c r="AE237" s="4" t="n"/>
      <c r="AF237" s="4" t="n"/>
      <c r="AG237" s="4" t="n"/>
      <c r="AH237" s="4" t="n"/>
      <c r="AI237" s="4" t="n"/>
      <c r="AJ237" s="4" t="n"/>
      <c r="AK237" s="4" t="n"/>
      <c r="AL237" s="4" t="n"/>
      <c r="AM237" s="4" t="n"/>
      <c r="AN237" s="4" t="n"/>
      <c r="AO237" s="4" t="n"/>
      <c r="AP237" s="4" t="n"/>
      <c r="AQ237" s="4" t="n"/>
      <c r="AR237" s="4" t="n"/>
      <c r="AS237" s="4" t="n"/>
      <c r="AT237" s="4" t="n"/>
      <c r="AU237" s="4" t="n"/>
      <c r="AV237" s="4" t="n"/>
      <c r="AW237" s="4" t="n"/>
      <c r="AX237" s="4" t="n"/>
      <c r="AY237" s="4" t="n"/>
      <c r="AZ237" s="4" t="n"/>
      <c r="BA237" s="4" t="n"/>
      <c r="BB237" s="4" t="n"/>
      <c r="BC237" s="4" t="n"/>
      <c r="BD237" s="4" t="n"/>
      <c r="BE237" s="4" t="n"/>
      <c r="BF237" s="4" t="n"/>
      <c r="BG237" s="4" t="n"/>
      <c r="BH237" s="4" t="n"/>
      <c r="BI237" s="4" t="n"/>
      <c r="BJ237" s="4" t="n"/>
      <c r="BK237" s="3" t="n"/>
      <c r="BL237" s="3" t="n"/>
      <c r="BM237" s="3" t="n"/>
      <c r="BN237" s="3" t="n"/>
      <c r="BO237" s="3" t="n"/>
      <c r="BP237" s="3" t="n"/>
      <c r="BQ237" s="2" t="n"/>
      <c r="BR237" s="2" t="n"/>
      <c r="BS237" s="2" t="n"/>
      <c r="BT237" s="2" t="n"/>
      <c r="BU237" s="2" t="n"/>
      <c r="BV237" s="2" t="n"/>
      <c r="BW237" s="2" t="n"/>
      <c r="BX237" s="2" t="n"/>
      <c r="BY237" s="2" t="n"/>
      <c r="BZ237" s="2" t="n"/>
      <c r="CA237" s="2" t="n"/>
      <c r="CB237" s="2" t="n"/>
      <c r="CC237" s="2" t="n"/>
    </row>
    <row r="238">
      <c r="A238" s="2" t="n"/>
      <c r="B238" s="2" t="n"/>
      <c r="C238" s="2" t="n"/>
      <c r="D238" s="2" t="n"/>
      <c r="E238" s="2" t="n"/>
      <c r="F238" s="2" t="n"/>
      <c r="G238" s="2" t="n"/>
      <c r="H238" s="2" t="n"/>
      <c r="I238" s="2" t="n"/>
      <c r="J238" s="2" t="n"/>
      <c r="K238" s="3" t="n"/>
      <c r="L238" s="3" t="n"/>
      <c r="M238" s="4" t="n"/>
      <c r="N238" s="4" t="n"/>
      <c r="O238" s="4" t="n"/>
      <c r="P238" s="4" t="n"/>
      <c r="Q238" s="4" t="n"/>
      <c r="R238" s="4" t="n"/>
      <c r="S238" s="4" t="n"/>
      <c r="T238" s="4" t="n"/>
      <c r="U238" s="4" t="n"/>
      <c r="V238" s="4" t="n"/>
      <c r="W238" s="4" t="n"/>
      <c r="X238" s="4" t="n"/>
      <c r="Y238" s="4" t="n"/>
      <c r="Z238" s="4" t="n"/>
      <c r="AA238" s="4" t="n"/>
      <c r="AB238" s="4" t="n"/>
      <c r="AC238" s="4" t="n"/>
      <c r="AD238" s="4" t="n"/>
      <c r="AE238" s="4" t="n"/>
      <c r="AF238" s="4" t="n"/>
      <c r="AG238" s="4" t="n"/>
      <c r="AH238" s="4" t="n"/>
      <c r="AI238" s="4" t="n"/>
      <c r="AJ238" s="4" t="n"/>
      <c r="AK238" s="4" t="n"/>
      <c r="AL238" s="4" t="n"/>
      <c r="AM238" s="4" t="n"/>
      <c r="AN238" s="4" t="n"/>
      <c r="AO238" s="4" t="n"/>
      <c r="AP238" s="4" t="n"/>
      <c r="AQ238" s="4" t="n"/>
      <c r="AR238" s="4" t="n"/>
      <c r="AS238" s="4" t="n"/>
      <c r="AT238" s="4" t="n"/>
      <c r="AU238" s="4" t="n"/>
      <c r="AV238" s="4" t="n"/>
      <c r="AW238" s="4" t="n"/>
      <c r="AX238" s="4" t="n"/>
      <c r="AY238" s="4" t="n"/>
      <c r="AZ238" s="4" t="n"/>
      <c r="BA238" s="4" t="n"/>
      <c r="BB238" s="4" t="n"/>
      <c r="BC238" s="4" t="n"/>
      <c r="BD238" s="4" t="n"/>
      <c r="BE238" s="4" t="n"/>
      <c r="BF238" s="4" t="n"/>
      <c r="BG238" s="4" t="n"/>
      <c r="BH238" s="4" t="n"/>
      <c r="BI238" s="4" t="n"/>
      <c r="BJ238" s="4" t="n"/>
      <c r="BK238" s="3" t="n"/>
      <c r="BL238" s="3" t="n"/>
      <c r="BM238" s="3" t="n"/>
      <c r="BN238" s="3" t="n"/>
      <c r="BO238" s="3" t="n"/>
      <c r="BP238" s="3" t="n"/>
      <c r="BQ238" s="2" t="n"/>
      <c r="BR238" s="2" t="n"/>
      <c r="BS238" s="2" t="n"/>
      <c r="BT238" s="2" t="n"/>
      <c r="BU238" s="2" t="n"/>
      <c r="BV238" s="2" t="n"/>
      <c r="BW238" s="2" t="n"/>
      <c r="BX238" s="2" t="n"/>
      <c r="BY238" s="2" t="n"/>
      <c r="BZ238" s="2" t="n"/>
      <c r="CA238" s="2" t="n"/>
      <c r="CB238" s="2" t="n"/>
      <c r="CC238" s="2" t="n"/>
    </row>
    <row r="239">
      <c r="A239" s="2" t="n"/>
      <c r="B239" s="2" t="n"/>
      <c r="C239" s="2" t="n"/>
      <c r="D239" s="2" t="n"/>
      <c r="E239" s="2" t="n"/>
      <c r="F239" s="2" t="n"/>
      <c r="G239" s="2" t="n"/>
      <c r="H239" s="2" t="n"/>
      <c r="I239" s="2" t="n"/>
      <c r="J239" s="2" t="n"/>
      <c r="K239" s="3" t="n"/>
      <c r="L239" s="3" t="n"/>
      <c r="M239" s="4" t="n"/>
      <c r="N239" s="4" t="n"/>
      <c r="O239" s="4" t="n"/>
      <c r="P239" s="4" t="n"/>
      <c r="Q239" s="4" t="n"/>
      <c r="R239" s="4" t="n"/>
      <c r="S239" s="4" t="n"/>
      <c r="T239" s="4" t="n"/>
      <c r="U239" s="4" t="n"/>
      <c r="V239" s="4" t="n"/>
      <c r="W239" s="4" t="n"/>
      <c r="X239" s="4" t="n"/>
      <c r="Y239" s="4" t="n"/>
      <c r="Z239" s="4" t="n"/>
      <c r="AA239" s="4" t="n"/>
      <c r="AB239" s="4" t="n"/>
      <c r="AC239" s="4" t="n"/>
      <c r="AD239" s="4" t="n"/>
      <c r="AE239" s="4" t="n"/>
      <c r="AF239" s="4" t="n"/>
      <c r="AG239" s="4" t="n"/>
      <c r="AH239" s="4" t="n"/>
      <c r="AI239" s="4" t="n"/>
      <c r="AJ239" s="4" t="n"/>
      <c r="AK239" s="4" t="n"/>
      <c r="AL239" s="4" t="n"/>
      <c r="AM239" s="4" t="n"/>
      <c r="AN239" s="4" t="n"/>
      <c r="AO239" s="4" t="n"/>
      <c r="AP239" s="4" t="n"/>
      <c r="AQ239" s="4" t="n"/>
      <c r="AR239" s="4" t="n"/>
      <c r="AS239" s="4" t="n"/>
      <c r="AT239" s="4" t="n"/>
      <c r="AU239" s="4" t="n"/>
      <c r="AV239" s="4" t="n"/>
      <c r="AW239" s="4" t="n"/>
      <c r="AX239" s="4" t="n"/>
      <c r="AY239" s="4" t="n"/>
      <c r="AZ239" s="4" t="n"/>
      <c r="BA239" s="4" t="n"/>
      <c r="BB239" s="4" t="n"/>
      <c r="BC239" s="4" t="n"/>
      <c r="BD239" s="4" t="n"/>
      <c r="BE239" s="4" t="n"/>
      <c r="BF239" s="4" t="n"/>
      <c r="BG239" s="4" t="n"/>
      <c r="BH239" s="4" t="n"/>
      <c r="BI239" s="4" t="n"/>
      <c r="BJ239" s="4" t="n"/>
      <c r="BK239" s="3" t="n"/>
      <c r="BL239" s="3" t="n"/>
      <c r="BM239" s="3" t="n"/>
      <c r="BN239" s="3" t="n"/>
      <c r="BO239" s="3" t="n"/>
      <c r="BP239" s="3" t="n"/>
      <c r="BQ239" s="2" t="n"/>
      <c r="BR239" s="2" t="n"/>
      <c r="BS239" s="2" t="n"/>
      <c r="BT239" s="2" t="n"/>
      <c r="BU239" s="2" t="n"/>
      <c r="BV239" s="2" t="n"/>
      <c r="BW239" s="2" t="n"/>
      <c r="BX239" s="2" t="n"/>
      <c r="BY239" s="2" t="n"/>
      <c r="BZ239" s="2" t="n"/>
      <c r="CA239" s="2" t="n"/>
      <c r="CB239" s="2" t="n"/>
      <c r="CC239" s="2" t="n"/>
    </row>
    <row r="240">
      <c r="A240" s="2" t="n"/>
      <c r="B240" s="2" t="n"/>
      <c r="C240" s="2" t="n"/>
      <c r="D240" s="2" t="n"/>
      <c r="E240" s="2" t="n"/>
      <c r="F240" s="2" t="n"/>
      <c r="G240" s="2" t="n"/>
      <c r="H240" s="2" t="n"/>
      <c r="I240" s="2" t="n"/>
      <c r="J240" s="2" t="n"/>
      <c r="K240" s="3" t="n"/>
      <c r="L240" s="3" t="n"/>
      <c r="M240" s="4" t="n"/>
      <c r="N240" s="4" t="n"/>
      <c r="O240" s="4" t="n"/>
      <c r="P240" s="4" t="n"/>
      <c r="Q240" s="4" t="n"/>
      <c r="R240" s="4" t="n"/>
      <c r="S240" s="4" t="n"/>
      <c r="T240" s="4" t="n"/>
      <c r="U240" s="4" t="n"/>
      <c r="V240" s="4" t="n"/>
      <c r="W240" s="4" t="n"/>
      <c r="X240" s="4" t="n"/>
      <c r="Y240" s="4" t="n"/>
      <c r="Z240" s="4" t="n"/>
      <c r="AA240" s="4" t="n"/>
      <c r="AB240" s="4" t="n"/>
      <c r="AC240" s="4" t="n"/>
      <c r="AD240" s="4" t="n"/>
      <c r="AE240" s="4" t="n"/>
      <c r="AF240" s="4" t="n"/>
      <c r="AG240" s="4" t="n"/>
      <c r="AH240" s="4" t="n"/>
      <c r="AI240" s="4" t="n"/>
      <c r="AJ240" s="4" t="n"/>
      <c r="AK240" s="4" t="n"/>
      <c r="AL240" s="4" t="n"/>
      <c r="AM240" s="4" t="n"/>
      <c r="AN240" s="4" t="n"/>
      <c r="AO240" s="4" t="n"/>
      <c r="AP240" s="4" t="n"/>
      <c r="AQ240" s="4" t="n"/>
      <c r="AR240" s="4" t="n"/>
      <c r="AS240" s="4" t="n"/>
      <c r="AT240" s="4" t="n"/>
      <c r="AU240" s="4" t="n"/>
      <c r="AV240" s="4" t="n"/>
      <c r="AW240" s="4" t="n"/>
      <c r="AX240" s="4" t="n"/>
      <c r="AY240" s="4" t="n"/>
      <c r="AZ240" s="4" t="n"/>
      <c r="BA240" s="4" t="n"/>
      <c r="BB240" s="4" t="n"/>
      <c r="BC240" s="4" t="n"/>
      <c r="BD240" s="4" t="n"/>
      <c r="BE240" s="4" t="n"/>
      <c r="BF240" s="4" t="n"/>
      <c r="BG240" s="4" t="n"/>
      <c r="BH240" s="4" t="n"/>
      <c r="BI240" s="4" t="n"/>
      <c r="BJ240" s="4" t="n"/>
      <c r="BK240" s="3" t="n"/>
      <c r="BL240" s="3" t="n"/>
      <c r="BM240" s="3" t="n"/>
      <c r="BN240" s="3" t="n"/>
      <c r="BO240" s="3" t="n"/>
      <c r="BP240" s="3" t="n"/>
      <c r="BQ240" s="2" t="n"/>
      <c r="BR240" s="2" t="n"/>
      <c r="BS240" s="2" t="n"/>
      <c r="BT240" s="2" t="n"/>
      <c r="BU240" s="2" t="n"/>
      <c r="BV240" s="2" t="n"/>
      <c r="BW240" s="2" t="n"/>
      <c r="BX240" s="2" t="n"/>
      <c r="BY240" s="2" t="n"/>
      <c r="BZ240" s="2" t="n"/>
      <c r="CA240" s="2" t="n"/>
      <c r="CB240" s="2" t="n"/>
      <c r="CC240" s="2" t="n"/>
    </row>
    <row r="241">
      <c r="A241" s="2" t="n"/>
      <c r="B241" s="2" t="n"/>
      <c r="C241" s="2" t="n"/>
      <c r="D241" s="2" t="n"/>
      <c r="E241" s="2" t="n"/>
      <c r="F241" s="2" t="n"/>
      <c r="G241" s="2" t="n"/>
      <c r="H241" s="2" t="n"/>
      <c r="I241" s="2" t="n"/>
      <c r="J241" s="2" t="n"/>
      <c r="K241" s="3" t="n"/>
      <c r="L241" s="3" t="n"/>
      <c r="M241" s="4" t="n"/>
      <c r="N241" s="4" t="n"/>
      <c r="O241" s="4" t="n"/>
      <c r="P241" s="4" t="n"/>
      <c r="Q241" s="4" t="n"/>
      <c r="R241" s="4" t="n"/>
      <c r="S241" s="4" t="n"/>
      <c r="T241" s="4" t="n"/>
      <c r="U241" s="4" t="n"/>
      <c r="V241" s="4" t="n"/>
      <c r="W241" s="4" t="n"/>
      <c r="X241" s="4" t="n"/>
      <c r="Y241" s="4" t="n"/>
      <c r="Z241" s="4" t="n"/>
      <c r="AA241" s="4" t="n"/>
      <c r="AB241" s="4" t="n"/>
      <c r="AC241" s="4" t="n"/>
      <c r="AD241" s="4" t="n"/>
      <c r="AE241" s="4" t="n"/>
      <c r="AF241" s="4" t="n"/>
      <c r="AG241" s="4" t="n"/>
      <c r="AH241" s="4" t="n"/>
      <c r="AI241" s="4" t="n"/>
      <c r="AJ241" s="4" t="n"/>
      <c r="AK241" s="4" t="n"/>
      <c r="AL241" s="4" t="n"/>
      <c r="AM241" s="4" t="n"/>
      <c r="AN241" s="4" t="n"/>
      <c r="AO241" s="4" t="n"/>
      <c r="AP241" s="4" t="n"/>
      <c r="AQ241" s="4" t="n"/>
      <c r="AR241" s="4" t="n"/>
      <c r="AS241" s="4" t="n"/>
      <c r="AT241" s="4" t="n"/>
      <c r="AU241" s="4" t="n"/>
      <c r="AV241" s="4" t="n"/>
      <c r="AW241" s="4" t="n"/>
      <c r="AX241" s="4" t="n"/>
      <c r="AY241" s="4" t="n"/>
      <c r="AZ241" s="4" t="n"/>
      <c r="BA241" s="4" t="n"/>
      <c r="BB241" s="4" t="n"/>
      <c r="BC241" s="4" t="n"/>
      <c r="BD241" s="4" t="n"/>
      <c r="BE241" s="4" t="n"/>
      <c r="BF241" s="4" t="n"/>
      <c r="BG241" s="4" t="n"/>
      <c r="BH241" s="4" t="n"/>
      <c r="BI241" s="4" t="n"/>
      <c r="BJ241" s="4" t="n"/>
      <c r="BK241" s="3" t="n"/>
      <c r="BL241" s="3" t="n"/>
      <c r="BM241" s="3" t="n"/>
      <c r="BN241" s="3" t="n"/>
      <c r="BO241" s="3" t="n"/>
      <c r="BP241" s="3" t="n"/>
      <c r="BQ241" s="2" t="n"/>
      <c r="BR241" s="2" t="n"/>
      <c r="BS241" s="2" t="n"/>
      <c r="BT241" s="2" t="n"/>
      <c r="BU241" s="2" t="n"/>
      <c r="BV241" s="2" t="n"/>
      <c r="BW241" s="2" t="n"/>
      <c r="BX241" s="2" t="n"/>
      <c r="BY241" s="2" t="n"/>
      <c r="BZ241" s="2" t="n"/>
      <c r="CA241" s="2" t="n"/>
      <c r="CB241" s="2" t="n"/>
      <c r="CC241" s="2" t="n"/>
    </row>
    <row r="242">
      <c r="A242" s="2" t="n"/>
      <c r="B242" s="2" t="n"/>
      <c r="C242" s="2" t="n"/>
      <c r="D242" s="2" t="n"/>
      <c r="E242" s="2" t="n"/>
      <c r="F242" s="2" t="n"/>
      <c r="G242" s="2" t="n"/>
      <c r="H242" s="2" t="n"/>
      <c r="I242" s="2" t="n"/>
      <c r="J242" s="2" t="n"/>
      <c r="K242" s="3" t="n"/>
      <c r="L242" s="3" t="n"/>
      <c r="M242" s="4" t="n"/>
      <c r="N242" s="4" t="n"/>
      <c r="O242" s="4" t="n"/>
      <c r="P242" s="4" t="n"/>
      <c r="Q242" s="4" t="n"/>
      <c r="R242" s="4" t="n"/>
      <c r="S242" s="4" t="n"/>
      <c r="T242" s="4" t="n"/>
      <c r="U242" s="4" t="n"/>
      <c r="V242" s="4" t="n"/>
      <c r="W242" s="4" t="n"/>
      <c r="X242" s="4" t="n"/>
      <c r="Y242" s="4" t="n"/>
      <c r="Z242" s="4" t="n"/>
      <c r="AA242" s="4" t="n"/>
      <c r="AB242" s="4" t="n"/>
      <c r="AC242" s="4" t="n"/>
      <c r="AD242" s="4" t="n"/>
      <c r="AE242" s="4" t="n"/>
      <c r="AF242" s="4" t="n"/>
      <c r="AG242" s="4" t="n"/>
      <c r="AH242" s="4" t="n"/>
      <c r="AI242" s="4" t="n"/>
      <c r="AJ242" s="4" t="n"/>
      <c r="AK242" s="4" t="n"/>
      <c r="AL242" s="4" t="n"/>
      <c r="AM242" s="4" t="n"/>
      <c r="AN242" s="4" t="n"/>
      <c r="AO242" s="4" t="n"/>
      <c r="AP242" s="4" t="n"/>
      <c r="AQ242" s="4" t="n"/>
      <c r="AR242" s="4" t="n"/>
      <c r="AS242" s="4" t="n"/>
      <c r="AT242" s="4" t="n"/>
      <c r="AU242" s="4" t="n"/>
      <c r="AV242" s="4" t="n"/>
      <c r="AW242" s="4" t="n"/>
      <c r="AX242" s="4" t="n"/>
      <c r="AY242" s="4" t="n"/>
      <c r="AZ242" s="4" t="n"/>
      <c r="BA242" s="4" t="n"/>
      <c r="BB242" s="4" t="n"/>
      <c r="BC242" s="4" t="n"/>
      <c r="BD242" s="4" t="n"/>
      <c r="BE242" s="4" t="n"/>
      <c r="BF242" s="4" t="n"/>
      <c r="BG242" s="4" t="n"/>
      <c r="BH242" s="4" t="n"/>
      <c r="BI242" s="4" t="n"/>
      <c r="BJ242" s="4" t="n"/>
      <c r="BK242" s="3" t="n"/>
      <c r="BL242" s="3" t="n"/>
      <c r="BM242" s="3" t="n"/>
      <c r="BN242" s="3" t="n"/>
      <c r="BO242" s="3" t="n"/>
      <c r="BP242" s="3" t="n"/>
      <c r="BQ242" s="2" t="n"/>
      <c r="BR242" s="2" t="n"/>
      <c r="BS242" s="2" t="n"/>
      <c r="BT242" s="2" t="n"/>
      <c r="BU242" s="2" t="n"/>
      <c r="BV242" s="2" t="n"/>
      <c r="BW242" s="2" t="n"/>
      <c r="BX242" s="2" t="n"/>
      <c r="BY242" s="2" t="n"/>
      <c r="BZ242" s="2" t="n"/>
      <c r="CA242" s="2" t="n"/>
      <c r="CB242" s="2" t="n"/>
      <c r="CC242" s="2" t="n"/>
    </row>
    <row r="243">
      <c r="A243" s="2" t="n"/>
      <c r="B243" s="2" t="n"/>
      <c r="C243" s="2" t="n"/>
      <c r="D243" s="2" t="n"/>
      <c r="E243" s="2" t="n"/>
      <c r="F243" s="2" t="n"/>
      <c r="G243" s="2" t="n"/>
      <c r="H243" s="2" t="n"/>
      <c r="I243" s="2" t="n"/>
      <c r="J243" s="2" t="n"/>
      <c r="K243" s="3" t="n"/>
      <c r="L243" s="3" t="n"/>
      <c r="M243" s="4" t="n"/>
      <c r="N243" s="4" t="n"/>
      <c r="O243" s="4" t="n"/>
      <c r="P243" s="4" t="n"/>
      <c r="Q243" s="4" t="n"/>
      <c r="R243" s="4" t="n"/>
      <c r="S243" s="4" t="n"/>
      <c r="T243" s="4" t="n"/>
      <c r="U243" s="4" t="n"/>
      <c r="V243" s="4" t="n"/>
      <c r="W243" s="4" t="n"/>
      <c r="X243" s="4" t="n"/>
      <c r="Y243" s="4" t="n"/>
      <c r="Z243" s="4" t="n"/>
      <c r="AA243" s="4" t="n"/>
      <c r="AB243" s="4" t="n"/>
      <c r="AC243" s="4" t="n"/>
      <c r="AD243" s="4" t="n"/>
      <c r="AE243" s="4" t="n"/>
      <c r="AF243" s="4" t="n"/>
      <c r="AG243" s="4" t="n"/>
      <c r="AH243" s="4" t="n"/>
      <c r="AI243" s="4" t="n"/>
      <c r="AJ243" s="4" t="n"/>
      <c r="AK243" s="4" t="n"/>
      <c r="AL243" s="4" t="n"/>
      <c r="AM243" s="4" t="n"/>
      <c r="AN243" s="4" t="n"/>
      <c r="AO243" s="4" t="n"/>
      <c r="AP243" s="4" t="n"/>
      <c r="AQ243" s="4" t="n"/>
      <c r="AR243" s="4" t="n"/>
      <c r="AS243" s="4" t="n"/>
      <c r="AT243" s="4" t="n"/>
      <c r="AU243" s="4" t="n"/>
      <c r="AV243" s="4" t="n"/>
      <c r="AW243" s="4" t="n"/>
      <c r="AX243" s="4" t="n"/>
      <c r="AY243" s="4" t="n"/>
      <c r="AZ243" s="4" t="n"/>
      <c r="BA243" s="4" t="n"/>
      <c r="BB243" s="4" t="n"/>
      <c r="BC243" s="4" t="n"/>
      <c r="BD243" s="4" t="n"/>
      <c r="BE243" s="4" t="n"/>
      <c r="BF243" s="4" t="n"/>
      <c r="BG243" s="4" t="n"/>
      <c r="BH243" s="4" t="n"/>
      <c r="BI243" s="4" t="n"/>
      <c r="BJ243" s="4" t="n"/>
      <c r="BK243" s="3" t="n"/>
      <c r="BL243" s="3" t="n"/>
      <c r="BM243" s="3" t="n"/>
      <c r="BN243" s="3" t="n"/>
      <c r="BO243" s="3" t="n"/>
      <c r="BP243" s="3" t="n"/>
      <c r="BQ243" s="2" t="n"/>
      <c r="BR243" s="2" t="n"/>
      <c r="BS243" s="2" t="n"/>
      <c r="BT243" s="2" t="n"/>
      <c r="BU243" s="2" t="n"/>
      <c r="BV243" s="2" t="n"/>
      <c r="BW243" s="2" t="n"/>
      <c r="BX243" s="2" t="n"/>
      <c r="BY243" s="2" t="n"/>
      <c r="BZ243" s="2" t="n"/>
      <c r="CA243" s="2" t="n"/>
      <c r="CB243" s="2" t="n"/>
      <c r="CC243" s="2" t="n"/>
    </row>
    <row r="244">
      <c r="A244" s="2" t="n"/>
      <c r="B244" s="2" t="n"/>
      <c r="C244" s="2" t="n"/>
      <c r="D244" s="2" t="n"/>
      <c r="E244" s="2" t="n"/>
      <c r="F244" s="2" t="n"/>
      <c r="G244" s="2" t="n"/>
      <c r="H244" s="2" t="n"/>
      <c r="I244" s="2" t="n"/>
      <c r="J244" s="2" t="n"/>
      <c r="K244" s="3" t="n"/>
      <c r="L244" s="3" t="n"/>
      <c r="M244" s="4" t="n"/>
      <c r="N244" s="4" t="n"/>
      <c r="O244" s="4" t="n"/>
      <c r="P244" s="4" t="n"/>
      <c r="Q244" s="4" t="n"/>
      <c r="R244" s="4" t="n"/>
      <c r="S244" s="4" t="n"/>
      <c r="T244" s="4" t="n"/>
      <c r="U244" s="4" t="n"/>
      <c r="V244" s="4" t="n"/>
      <c r="W244" s="4" t="n"/>
      <c r="X244" s="4" t="n"/>
      <c r="Y244" s="4" t="n"/>
      <c r="Z244" s="4" t="n"/>
      <c r="AA244" s="4" t="n"/>
      <c r="AB244" s="4" t="n"/>
      <c r="AC244" s="4" t="n"/>
      <c r="AD244" s="4" t="n"/>
      <c r="AE244" s="4" t="n"/>
      <c r="AF244" s="4" t="n"/>
      <c r="AG244" s="4" t="n"/>
      <c r="AH244" s="4" t="n"/>
      <c r="AI244" s="4" t="n"/>
      <c r="AJ244" s="4" t="n"/>
      <c r="AK244" s="4" t="n"/>
      <c r="AL244" s="4" t="n"/>
      <c r="AM244" s="4" t="n"/>
      <c r="AN244" s="4" t="n"/>
      <c r="AO244" s="4" t="n"/>
      <c r="AP244" s="4" t="n"/>
      <c r="AQ244" s="4" t="n"/>
      <c r="AR244" s="4" t="n"/>
      <c r="AS244" s="4" t="n"/>
      <c r="AT244" s="4" t="n"/>
      <c r="AU244" s="4" t="n"/>
      <c r="AV244" s="4" t="n"/>
      <c r="AW244" s="4" t="n"/>
      <c r="AX244" s="4" t="n"/>
      <c r="AY244" s="4" t="n"/>
      <c r="AZ244" s="4" t="n"/>
      <c r="BA244" s="4" t="n"/>
      <c r="BB244" s="4" t="n"/>
      <c r="BC244" s="4" t="n"/>
      <c r="BD244" s="4" t="n"/>
      <c r="BE244" s="4" t="n"/>
      <c r="BF244" s="4" t="n"/>
      <c r="BG244" s="4" t="n"/>
      <c r="BH244" s="4" t="n"/>
      <c r="BI244" s="4" t="n"/>
      <c r="BJ244" s="4" t="n"/>
      <c r="BK244" s="3" t="n"/>
      <c r="BL244" s="3" t="n"/>
      <c r="BM244" s="3" t="n"/>
      <c r="BN244" s="3" t="n"/>
      <c r="BO244" s="3" t="n"/>
      <c r="BP244" s="3" t="n"/>
      <c r="BQ244" s="2" t="n"/>
      <c r="BR244" s="2" t="n"/>
      <c r="BS244" s="2" t="n"/>
      <c r="BT244" s="2" t="n"/>
      <c r="BU244" s="2" t="n"/>
      <c r="BV244" s="2" t="n"/>
      <c r="BW244" s="2" t="n"/>
      <c r="BX244" s="2" t="n"/>
      <c r="BY244" s="2" t="n"/>
      <c r="BZ244" s="2" t="n"/>
      <c r="CA244" s="2" t="n"/>
      <c r="CB244" s="2" t="n"/>
      <c r="CC244" s="2" t="n"/>
    </row>
    <row r="245">
      <c r="A245" s="2" t="n"/>
      <c r="B245" s="2" t="n"/>
      <c r="C245" s="2" t="n"/>
      <c r="D245" s="2" t="n"/>
      <c r="E245" s="2" t="n"/>
      <c r="F245" s="2" t="n"/>
      <c r="G245" s="2" t="n"/>
      <c r="H245" s="2" t="n"/>
      <c r="I245" s="2" t="n"/>
      <c r="J245" s="2" t="n"/>
      <c r="K245" s="3" t="n"/>
      <c r="L245" s="3" t="n"/>
      <c r="M245" s="4" t="n"/>
      <c r="N245" s="4" t="n"/>
      <c r="O245" s="4" t="n"/>
      <c r="P245" s="4" t="n"/>
      <c r="Q245" s="4" t="n"/>
      <c r="R245" s="4" t="n"/>
      <c r="S245" s="4" t="n"/>
      <c r="T245" s="4" t="n"/>
      <c r="U245" s="4" t="n"/>
      <c r="V245" s="4" t="n"/>
      <c r="W245" s="4" t="n"/>
      <c r="X245" s="4" t="n"/>
      <c r="Y245" s="4" t="n"/>
      <c r="Z245" s="4" t="n"/>
      <c r="AA245" s="4" t="n"/>
      <c r="AB245" s="4" t="n"/>
      <c r="AC245" s="4" t="n"/>
      <c r="AD245" s="4" t="n"/>
      <c r="AE245" s="4" t="n"/>
      <c r="AF245" s="4" t="n"/>
      <c r="AG245" s="4" t="n"/>
      <c r="AH245" s="4" t="n"/>
      <c r="AI245" s="4" t="n"/>
      <c r="AJ245" s="4" t="n"/>
      <c r="AK245" s="4" t="n"/>
      <c r="AL245" s="4" t="n"/>
      <c r="AM245" s="4" t="n"/>
      <c r="AN245" s="4" t="n"/>
      <c r="AO245" s="4" t="n"/>
      <c r="AP245" s="4" t="n"/>
      <c r="AQ245" s="4" t="n"/>
      <c r="AR245" s="4" t="n"/>
      <c r="AS245" s="4" t="n"/>
      <c r="AT245" s="4" t="n"/>
      <c r="AU245" s="4" t="n"/>
      <c r="AV245" s="4" t="n"/>
      <c r="AW245" s="4" t="n"/>
      <c r="AX245" s="4" t="n"/>
      <c r="AY245" s="4" t="n"/>
      <c r="AZ245" s="4" t="n"/>
      <c r="BA245" s="4" t="n"/>
      <c r="BB245" s="4" t="n"/>
      <c r="BC245" s="4" t="n"/>
      <c r="BD245" s="4" t="n"/>
      <c r="BE245" s="4" t="n"/>
      <c r="BF245" s="4" t="n"/>
      <c r="BG245" s="4" t="n"/>
      <c r="BH245" s="4" t="n"/>
      <c r="BI245" s="4" t="n"/>
      <c r="BJ245" s="4" t="n"/>
      <c r="BK245" s="3" t="n"/>
      <c r="BL245" s="3" t="n"/>
      <c r="BM245" s="3" t="n"/>
      <c r="BN245" s="3" t="n"/>
      <c r="BO245" s="3" t="n"/>
      <c r="BP245" s="3" t="n"/>
      <c r="BQ245" s="2" t="n"/>
      <c r="BR245" s="2" t="n"/>
      <c r="BS245" s="2" t="n"/>
      <c r="BT245" s="2" t="n"/>
      <c r="BU245" s="2" t="n"/>
      <c r="BV245" s="2" t="n"/>
      <c r="BW245" s="2" t="n"/>
      <c r="BX245" s="2" t="n"/>
      <c r="BY245" s="2" t="n"/>
      <c r="BZ245" s="2" t="n"/>
      <c r="CA245" s="2" t="n"/>
      <c r="CB245" s="2" t="n"/>
      <c r="CC245" s="2" t="n"/>
    </row>
    <row r="246">
      <c r="A246" s="2" t="n"/>
      <c r="B246" s="2" t="n"/>
      <c r="C246" s="2" t="n"/>
      <c r="D246" s="2" t="n"/>
      <c r="E246" s="2" t="n"/>
      <c r="F246" s="2" t="n"/>
      <c r="G246" s="2" t="n"/>
      <c r="H246" s="2" t="n"/>
      <c r="I246" s="2" t="n"/>
      <c r="J246" s="2" t="n"/>
      <c r="K246" s="3" t="n"/>
      <c r="L246" s="3" t="n"/>
      <c r="M246" s="4" t="n"/>
      <c r="N246" s="4" t="n"/>
      <c r="O246" s="4" t="n"/>
      <c r="P246" s="4" t="n"/>
      <c r="Q246" s="4" t="n"/>
      <c r="R246" s="4" t="n"/>
      <c r="S246" s="4" t="n"/>
      <c r="T246" s="4" t="n"/>
      <c r="U246" s="4" t="n"/>
      <c r="V246" s="4" t="n"/>
      <c r="W246" s="4" t="n"/>
      <c r="X246" s="4" t="n"/>
      <c r="Y246" s="4" t="n"/>
      <c r="Z246" s="4" t="n"/>
      <c r="AA246" s="4" t="n"/>
      <c r="AB246" s="4" t="n"/>
      <c r="AC246" s="4" t="n"/>
      <c r="AD246" s="4" t="n"/>
      <c r="AE246" s="4" t="n"/>
      <c r="AF246" s="4" t="n"/>
      <c r="AG246" s="4" t="n"/>
      <c r="AH246" s="4" t="n"/>
      <c r="AI246" s="4" t="n"/>
      <c r="AJ246" s="4" t="n"/>
      <c r="AK246" s="4" t="n"/>
      <c r="AL246" s="4" t="n"/>
      <c r="AM246" s="4" t="n"/>
      <c r="AN246" s="4" t="n"/>
      <c r="AO246" s="4" t="n"/>
      <c r="AP246" s="4" t="n"/>
      <c r="AQ246" s="4" t="n"/>
      <c r="AR246" s="4" t="n"/>
      <c r="AS246" s="4" t="n"/>
      <c r="AT246" s="4" t="n"/>
      <c r="AU246" s="4" t="n"/>
      <c r="AV246" s="4" t="n"/>
      <c r="AW246" s="4" t="n"/>
      <c r="AX246" s="4" t="n"/>
      <c r="AY246" s="4" t="n"/>
      <c r="AZ246" s="4" t="n"/>
      <c r="BA246" s="4" t="n"/>
      <c r="BB246" s="4" t="n"/>
      <c r="BC246" s="4" t="n"/>
      <c r="BD246" s="4" t="n"/>
      <c r="BE246" s="4" t="n"/>
      <c r="BF246" s="4" t="n"/>
      <c r="BG246" s="4" t="n"/>
      <c r="BH246" s="4" t="n"/>
      <c r="BI246" s="4" t="n"/>
      <c r="BJ246" s="4" t="n"/>
      <c r="BK246" s="3" t="n"/>
      <c r="BL246" s="3" t="n"/>
      <c r="BM246" s="3" t="n"/>
      <c r="BN246" s="3" t="n"/>
      <c r="BO246" s="3" t="n"/>
      <c r="BP246" s="3" t="n"/>
      <c r="BQ246" s="2" t="n"/>
      <c r="BR246" s="2" t="n"/>
      <c r="BS246" s="2" t="n"/>
      <c r="BT246" s="2" t="n"/>
      <c r="BU246" s="2" t="n"/>
      <c r="BV246" s="2" t="n"/>
      <c r="BW246" s="2" t="n"/>
      <c r="BX246" s="2" t="n"/>
      <c r="BY246" s="2" t="n"/>
      <c r="BZ246" s="2" t="n"/>
      <c r="CA246" s="2" t="n"/>
      <c r="CB246" s="2" t="n"/>
      <c r="CC246" s="2" t="n"/>
    </row>
    <row r="247">
      <c r="A247" s="2" t="n"/>
      <c r="B247" s="2" t="n"/>
      <c r="C247" s="2" t="n"/>
      <c r="D247" s="2" t="n"/>
      <c r="E247" s="2" t="n"/>
      <c r="F247" s="2" t="n"/>
      <c r="G247" s="2" t="n"/>
      <c r="H247" s="2" t="n"/>
      <c r="I247" s="2" t="n"/>
      <c r="J247" s="2" t="n"/>
      <c r="K247" s="3" t="n"/>
      <c r="L247" s="3" t="n"/>
      <c r="M247" s="4" t="n"/>
      <c r="N247" s="4" t="n"/>
      <c r="O247" s="4" t="n"/>
      <c r="P247" s="4" t="n"/>
      <c r="Q247" s="4" t="n"/>
      <c r="R247" s="4" t="n"/>
      <c r="S247" s="4" t="n"/>
      <c r="T247" s="4" t="n"/>
      <c r="U247" s="4" t="n"/>
      <c r="V247" s="4" t="n"/>
      <c r="W247" s="4" t="n"/>
      <c r="X247" s="4" t="n"/>
      <c r="Y247" s="4" t="n"/>
      <c r="Z247" s="4" t="n"/>
      <c r="AA247" s="4" t="n"/>
      <c r="AB247" s="4" t="n"/>
      <c r="AC247" s="4" t="n"/>
      <c r="AD247" s="4" t="n"/>
      <c r="AE247" s="4" t="n"/>
      <c r="AF247" s="4" t="n"/>
      <c r="AG247" s="4" t="n"/>
      <c r="AH247" s="4" t="n"/>
      <c r="AI247" s="4" t="n"/>
      <c r="AJ247" s="4" t="n"/>
      <c r="AK247" s="4" t="n"/>
      <c r="AL247" s="4" t="n"/>
      <c r="AM247" s="4" t="n"/>
      <c r="AN247" s="4" t="n"/>
      <c r="AO247" s="4" t="n"/>
      <c r="AP247" s="4" t="n"/>
      <c r="AQ247" s="4" t="n"/>
      <c r="AR247" s="4" t="n"/>
      <c r="AS247" s="4" t="n"/>
      <c r="AT247" s="4" t="n"/>
      <c r="AU247" s="4" t="n"/>
      <c r="AV247" s="4" t="n"/>
      <c r="AW247" s="4" t="n"/>
      <c r="AX247" s="4" t="n"/>
      <c r="AY247" s="4" t="n"/>
      <c r="AZ247" s="4" t="n"/>
      <c r="BA247" s="4" t="n"/>
      <c r="BB247" s="4" t="n"/>
      <c r="BC247" s="4" t="n"/>
      <c r="BD247" s="4" t="n"/>
      <c r="BE247" s="4" t="n"/>
      <c r="BF247" s="4" t="n"/>
      <c r="BG247" s="4" t="n"/>
      <c r="BH247" s="4" t="n"/>
      <c r="BI247" s="4" t="n"/>
      <c r="BJ247" s="4" t="n"/>
      <c r="BK247" s="3" t="n"/>
      <c r="BL247" s="3" t="n"/>
      <c r="BM247" s="3" t="n"/>
      <c r="BN247" s="3" t="n"/>
      <c r="BO247" s="3" t="n"/>
      <c r="BP247" s="3" t="n"/>
      <c r="BQ247" s="2" t="n"/>
      <c r="BR247" s="2" t="n"/>
      <c r="BS247" s="2" t="n"/>
      <c r="BT247" s="2" t="n"/>
      <c r="BU247" s="2" t="n"/>
      <c r="BV247" s="2" t="n"/>
      <c r="BW247" s="2" t="n"/>
      <c r="BX247" s="2" t="n"/>
      <c r="BY247" s="2" t="n"/>
      <c r="BZ247" s="2" t="n"/>
      <c r="CA247" s="2" t="n"/>
      <c r="CB247" s="2" t="n"/>
      <c r="CC247" s="2" t="n"/>
    </row>
    <row r="248">
      <c r="A248" s="2" t="n"/>
      <c r="B248" s="2" t="n"/>
      <c r="C248" s="2" t="n"/>
      <c r="D248" s="2" t="n"/>
      <c r="E248" s="2" t="n"/>
      <c r="F248" s="2" t="n"/>
      <c r="G248" s="2" t="n"/>
      <c r="H248" s="2" t="n"/>
      <c r="I248" s="2" t="n"/>
      <c r="J248" s="2" t="n"/>
      <c r="K248" s="3" t="n"/>
      <c r="L248" s="3" t="n"/>
      <c r="M248" s="4" t="n"/>
      <c r="N248" s="4" t="n"/>
      <c r="O248" s="4" t="n"/>
      <c r="P248" s="4" t="n"/>
      <c r="Q248" s="4" t="n"/>
      <c r="R248" s="4" t="n"/>
      <c r="S248" s="4" t="n"/>
      <c r="T248" s="4" t="n"/>
      <c r="U248" s="4" t="n"/>
      <c r="V248" s="4" t="n"/>
      <c r="W248" s="4" t="n"/>
      <c r="X248" s="4" t="n"/>
      <c r="Y248" s="4" t="n"/>
      <c r="Z248" s="4" t="n"/>
      <c r="AA248" s="4" t="n"/>
      <c r="AB248" s="4" t="n"/>
      <c r="AC248" s="4" t="n"/>
      <c r="AD248" s="4" t="n"/>
      <c r="AE248" s="4" t="n"/>
      <c r="AF248" s="4" t="n"/>
      <c r="AG248" s="4" t="n"/>
      <c r="AH248" s="4" t="n"/>
      <c r="AI248" s="4" t="n"/>
      <c r="AJ248" s="4" t="n"/>
      <c r="AK248" s="4" t="n"/>
      <c r="AL248" s="4" t="n"/>
      <c r="AM248" s="4" t="n"/>
      <c r="AN248" s="4" t="n"/>
      <c r="AO248" s="4" t="n"/>
      <c r="AP248" s="4" t="n"/>
      <c r="AQ248" s="4" t="n"/>
      <c r="AR248" s="4" t="n"/>
      <c r="AS248" s="4" t="n"/>
      <c r="AT248" s="4" t="n"/>
      <c r="AU248" s="4" t="n"/>
      <c r="AV248" s="4" t="n"/>
      <c r="AW248" s="4" t="n"/>
      <c r="AX248" s="4" t="n"/>
      <c r="AY248" s="4" t="n"/>
      <c r="AZ248" s="4" t="n"/>
      <c r="BA248" s="4" t="n"/>
      <c r="BB248" s="4" t="n"/>
      <c r="BC248" s="4" t="n"/>
      <c r="BD248" s="4" t="n"/>
      <c r="BE248" s="4" t="n"/>
      <c r="BF248" s="4" t="n"/>
      <c r="BG248" s="4" t="n"/>
      <c r="BH248" s="4" t="n"/>
      <c r="BI248" s="4" t="n"/>
      <c r="BJ248" s="4" t="n"/>
      <c r="BK248" s="3" t="n"/>
      <c r="BL248" s="3" t="n"/>
      <c r="BM248" s="3" t="n"/>
      <c r="BN248" s="3" t="n"/>
      <c r="BO248" s="3" t="n"/>
      <c r="BP248" s="3" t="n"/>
      <c r="BQ248" s="2" t="n"/>
      <c r="BR248" s="2" t="n"/>
      <c r="BS248" s="2" t="n"/>
      <c r="BT248" s="2" t="n"/>
      <c r="BU248" s="2" t="n"/>
      <c r="BV248" s="2" t="n"/>
      <c r="BW248" s="2" t="n"/>
      <c r="BX248" s="2" t="n"/>
      <c r="BY248" s="2" t="n"/>
      <c r="BZ248" s="2" t="n"/>
      <c r="CA248" s="2" t="n"/>
      <c r="CB248" s="2" t="n"/>
      <c r="CC248" s="2" t="n"/>
    </row>
    <row r="249">
      <c r="A249" s="2" t="n"/>
      <c r="B249" s="2" t="n"/>
      <c r="C249" s="2" t="n"/>
      <c r="D249" s="2" t="n"/>
      <c r="E249" s="2" t="n"/>
      <c r="F249" s="2" t="n"/>
      <c r="G249" s="2" t="n"/>
      <c r="H249" s="2" t="n"/>
      <c r="I249" s="2" t="n"/>
      <c r="J249" s="2" t="n"/>
      <c r="K249" s="3" t="n"/>
      <c r="L249" s="3" t="n"/>
      <c r="M249" s="4" t="n"/>
      <c r="N249" s="4" t="n"/>
      <c r="O249" s="4" t="n"/>
      <c r="P249" s="4" t="n"/>
      <c r="Q249" s="4" t="n"/>
      <c r="R249" s="4" t="n"/>
      <c r="S249" s="4" t="n"/>
      <c r="T249" s="4" t="n"/>
      <c r="U249" s="4" t="n"/>
      <c r="V249" s="4" t="n"/>
      <c r="W249" s="4" t="n"/>
      <c r="X249" s="4" t="n"/>
      <c r="Y249" s="4" t="n"/>
      <c r="Z249" s="4" t="n"/>
      <c r="AA249" s="4" t="n"/>
      <c r="AB249" s="4" t="n"/>
      <c r="AC249" s="4" t="n"/>
      <c r="AD249" s="4" t="n"/>
      <c r="AE249" s="4" t="n"/>
      <c r="AF249" s="4" t="n"/>
      <c r="AG249" s="4" t="n"/>
      <c r="AH249" s="4" t="n"/>
      <c r="AI249" s="4" t="n"/>
      <c r="AJ249" s="4" t="n"/>
      <c r="AK249" s="4" t="n"/>
      <c r="AL249" s="4" t="n"/>
      <c r="AM249" s="4" t="n"/>
      <c r="AN249" s="4" t="n"/>
      <c r="AO249" s="4" t="n"/>
      <c r="AP249" s="4" t="n"/>
      <c r="AQ249" s="4" t="n"/>
      <c r="AR249" s="4" t="n"/>
      <c r="AS249" s="4" t="n"/>
      <c r="AT249" s="4" t="n"/>
      <c r="AU249" s="4" t="n"/>
      <c r="AV249" s="4" t="n"/>
      <c r="AW249" s="4" t="n"/>
      <c r="AX249" s="4" t="n"/>
      <c r="AY249" s="4" t="n"/>
      <c r="AZ249" s="4" t="n"/>
      <c r="BA249" s="4" t="n"/>
      <c r="BB249" s="4" t="n"/>
      <c r="BC249" s="4" t="n"/>
      <c r="BD249" s="4" t="n"/>
      <c r="BE249" s="4" t="n"/>
      <c r="BF249" s="4" t="n"/>
      <c r="BG249" s="4" t="n"/>
      <c r="BH249" s="4" t="n"/>
      <c r="BI249" s="4" t="n"/>
      <c r="BJ249" s="4" t="n"/>
      <c r="BK249" s="3" t="n"/>
      <c r="BL249" s="3" t="n"/>
      <c r="BM249" s="3" t="n"/>
      <c r="BN249" s="3" t="n"/>
      <c r="BO249" s="3" t="n"/>
      <c r="BP249" s="3" t="n"/>
      <c r="BQ249" s="2" t="n"/>
      <c r="BR249" s="2" t="n"/>
      <c r="BS249" s="2" t="n"/>
      <c r="BT249" s="2" t="n"/>
      <c r="BU249" s="2" t="n"/>
      <c r="BV249" s="2" t="n"/>
      <c r="BW249" s="2" t="n"/>
      <c r="BX249" s="2" t="n"/>
      <c r="BY249" s="2" t="n"/>
      <c r="BZ249" s="2" t="n"/>
      <c r="CA249" s="2" t="n"/>
      <c r="CB249" s="2" t="n"/>
      <c r="CC249" s="2" t="n"/>
    </row>
    <row r="250">
      <c r="A250" s="2" t="n"/>
      <c r="B250" s="2" t="n"/>
      <c r="C250" s="2" t="n"/>
      <c r="D250" s="2" t="n"/>
      <c r="E250" s="2" t="n"/>
      <c r="F250" s="2" t="n"/>
      <c r="G250" s="2" t="n"/>
      <c r="H250" s="2" t="n"/>
      <c r="I250" s="2" t="n"/>
      <c r="J250" s="2" t="n"/>
      <c r="K250" s="3" t="n"/>
      <c r="L250" s="3" t="n"/>
      <c r="M250" s="4" t="n"/>
      <c r="N250" s="4" t="n"/>
      <c r="O250" s="4" t="n"/>
      <c r="P250" s="4" t="n"/>
      <c r="Q250" s="4" t="n"/>
      <c r="R250" s="4" t="n"/>
      <c r="S250" s="4" t="n"/>
      <c r="T250" s="4" t="n"/>
      <c r="U250" s="4" t="n"/>
      <c r="V250" s="4" t="n"/>
      <c r="W250" s="4" t="n"/>
      <c r="X250" s="4" t="n"/>
      <c r="Y250" s="4" t="n"/>
      <c r="Z250" s="4" t="n"/>
      <c r="AA250" s="4" t="n"/>
      <c r="AB250" s="4" t="n"/>
      <c r="AC250" s="4" t="n"/>
      <c r="AD250" s="4" t="n"/>
      <c r="AE250" s="4" t="n"/>
      <c r="AF250" s="4" t="n"/>
      <c r="AG250" s="4" t="n"/>
      <c r="AH250" s="4" t="n"/>
      <c r="AI250" s="4" t="n"/>
      <c r="AJ250" s="4" t="n"/>
      <c r="AK250" s="4" t="n"/>
      <c r="AL250" s="4" t="n"/>
      <c r="AM250" s="4" t="n"/>
      <c r="AN250" s="4" t="n"/>
      <c r="AO250" s="4" t="n"/>
      <c r="AP250" s="4" t="n"/>
      <c r="AQ250" s="4" t="n"/>
      <c r="AR250" s="4" t="n"/>
      <c r="AS250" s="4" t="n"/>
      <c r="AT250" s="4" t="n"/>
      <c r="AU250" s="4" t="n"/>
      <c r="AV250" s="4" t="n"/>
      <c r="AW250" s="4" t="n"/>
      <c r="AX250" s="4" t="n"/>
      <c r="AY250" s="4" t="n"/>
      <c r="AZ250" s="4" t="n"/>
      <c r="BA250" s="4" t="n"/>
      <c r="BB250" s="4" t="n"/>
      <c r="BC250" s="4" t="n"/>
      <c r="BD250" s="4" t="n"/>
      <c r="BE250" s="4" t="n"/>
      <c r="BF250" s="4" t="n"/>
      <c r="BG250" s="4" t="n"/>
      <c r="BH250" s="4" t="n"/>
      <c r="BI250" s="4" t="n"/>
      <c r="BJ250" s="4" t="n"/>
      <c r="BK250" s="3" t="n"/>
      <c r="BL250" s="3" t="n"/>
      <c r="BM250" s="3" t="n"/>
      <c r="BN250" s="3" t="n"/>
      <c r="BO250" s="3" t="n"/>
      <c r="BP250" s="3" t="n"/>
      <c r="BQ250" s="2" t="n"/>
      <c r="BR250" s="2" t="n"/>
      <c r="BS250" s="2" t="n"/>
      <c r="BT250" s="2" t="n"/>
      <c r="BU250" s="2" t="n"/>
      <c r="BV250" s="2" t="n"/>
      <c r="BW250" s="2" t="n"/>
      <c r="BX250" s="2" t="n"/>
      <c r="BY250" s="2" t="n"/>
      <c r="BZ250" s="2" t="n"/>
      <c r="CA250" s="2" t="n"/>
      <c r="CB250" s="2" t="n"/>
      <c r="CC250" s="2" t="n"/>
    </row>
    <row r="251">
      <c r="A251" s="2" t="n"/>
      <c r="B251" s="2" t="n"/>
      <c r="C251" s="2" t="n"/>
      <c r="D251" s="2" t="n"/>
      <c r="E251" s="2" t="n"/>
      <c r="F251" s="2" t="n"/>
      <c r="G251" s="2" t="n"/>
      <c r="H251" s="2" t="n"/>
      <c r="I251" s="2" t="n"/>
      <c r="J251" s="2" t="n"/>
      <c r="K251" s="3" t="n"/>
      <c r="L251" s="3" t="n"/>
      <c r="M251" s="4" t="n"/>
      <c r="N251" s="4" t="n"/>
      <c r="O251" s="4" t="n"/>
      <c r="P251" s="4" t="n"/>
      <c r="Q251" s="4" t="n"/>
      <c r="R251" s="4" t="n"/>
      <c r="S251" s="4" t="n"/>
      <c r="T251" s="4" t="n"/>
      <c r="U251" s="4" t="n"/>
      <c r="V251" s="4" t="n"/>
      <c r="W251" s="4" t="n"/>
      <c r="X251" s="4" t="n"/>
      <c r="Y251" s="4" t="n"/>
      <c r="Z251" s="4" t="n"/>
      <c r="AA251" s="4" t="n"/>
      <c r="AB251" s="4" t="n"/>
      <c r="AC251" s="4" t="n"/>
      <c r="AD251" s="4" t="n"/>
      <c r="AE251" s="4" t="n"/>
      <c r="AF251" s="4" t="n"/>
      <c r="AG251" s="4" t="n"/>
      <c r="AH251" s="4" t="n"/>
      <c r="AI251" s="4" t="n"/>
      <c r="AJ251" s="4" t="n"/>
      <c r="AK251" s="4" t="n"/>
      <c r="AL251" s="4" t="n"/>
      <c r="AM251" s="4" t="n"/>
      <c r="AN251" s="4" t="n"/>
      <c r="AO251" s="4" t="n"/>
      <c r="AP251" s="4" t="n"/>
      <c r="AQ251" s="4" t="n"/>
      <c r="AR251" s="4" t="n"/>
      <c r="AS251" s="4" t="n"/>
      <c r="AT251" s="4" t="n"/>
      <c r="AU251" s="4" t="n"/>
      <c r="AV251" s="4" t="n"/>
      <c r="AW251" s="4" t="n"/>
      <c r="AX251" s="4" t="n"/>
      <c r="AY251" s="4" t="n"/>
      <c r="AZ251" s="4" t="n"/>
      <c r="BA251" s="4" t="n"/>
      <c r="BB251" s="4" t="n"/>
      <c r="BC251" s="4" t="n"/>
      <c r="BD251" s="4" t="n"/>
      <c r="BE251" s="4" t="n"/>
      <c r="BF251" s="4" t="n"/>
      <c r="BG251" s="4" t="n"/>
      <c r="BH251" s="4" t="n"/>
      <c r="BI251" s="4" t="n"/>
      <c r="BJ251" s="4" t="n"/>
      <c r="BK251" s="3" t="n"/>
      <c r="BL251" s="3" t="n"/>
      <c r="BM251" s="3" t="n"/>
      <c r="BN251" s="3" t="n"/>
      <c r="BO251" s="3" t="n"/>
      <c r="BP251" s="3" t="n"/>
      <c r="BQ251" s="2" t="n"/>
      <c r="BR251" s="2" t="n"/>
      <c r="BS251" s="2" t="n"/>
      <c r="BT251" s="2" t="n"/>
      <c r="BU251" s="2" t="n"/>
      <c r="BV251" s="2" t="n"/>
      <c r="BW251" s="2" t="n"/>
      <c r="BX251" s="2" t="n"/>
      <c r="BY251" s="2" t="n"/>
      <c r="BZ251" s="2" t="n"/>
      <c r="CA251" s="2" t="n"/>
      <c r="CB251" s="2" t="n"/>
      <c r="CC251" s="2" t="n"/>
    </row>
    <row r="252">
      <c r="A252" s="2" t="n"/>
      <c r="B252" s="2" t="n"/>
      <c r="C252" s="2" t="n"/>
      <c r="D252" s="2" t="n"/>
      <c r="E252" s="2" t="n"/>
      <c r="F252" s="2" t="n"/>
      <c r="G252" s="2" t="n"/>
      <c r="H252" s="2" t="n"/>
      <c r="I252" s="2" t="n"/>
      <c r="J252" s="2" t="n"/>
      <c r="K252" s="3" t="n"/>
      <c r="L252" s="3" t="n"/>
      <c r="M252" s="4" t="n"/>
      <c r="N252" s="4" t="n"/>
      <c r="O252" s="4" t="n"/>
      <c r="P252" s="4" t="n"/>
      <c r="Q252" s="4" t="n"/>
      <c r="R252" s="4" t="n"/>
      <c r="S252" s="4" t="n"/>
      <c r="T252" s="4" t="n"/>
      <c r="U252" s="4" t="n"/>
      <c r="V252" s="4" t="n"/>
      <c r="W252" s="4" t="n"/>
      <c r="X252" s="4" t="n"/>
      <c r="Y252" s="4" t="n"/>
      <c r="Z252" s="4" t="n"/>
      <c r="AA252" s="4" t="n"/>
      <c r="AB252" s="4" t="n"/>
      <c r="AC252" s="4" t="n"/>
      <c r="AD252" s="4" t="n"/>
      <c r="AE252" s="4" t="n"/>
      <c r="AF252" s="4" t="n"/>
      <c r="AG252" s="4" t="n"/>
      <c r="AH252" s="4" t="n"/>
      <c r="AI252" s="4" t="n"/>
      <c r="AJ252" s="4" t="n"/>
      <c r="AK252" s="4" t="n"/>
      <c r="AL252" s="4" t="n"/>
      <c r="AM252" s="4" t="n"/>
      <c r="AN252" s="4" t="n"/>
      <c r="AO252" s="4" t="n"/>
      <c r="AP252" s="4" t="n"/>
      <c r="AQ252" s="4" t="n"/>
      <c r="AR252" s="4" t="n"/>
      <c r="AS252" s="4" t="n"/>
      <c r="AT252" s="4" t="n"/>
      <c r="AU252" s="4" t="n"/>
      <c r="AV252" s="4" t="n"/>
      <c r="AW252" s="4" t="n"/>
      <c r="AX252" s="4" t="n"/>
      <c r="AY252" s="4" t="n"/>
      <c r="AZ252" s="4" t="n"/>
      <c r="BA252" s="4" t="n"/>
      <c r="BB252" s="4" t="n"/>
      <c r="BC252" s="4" t="n"/>
      <c r="BD252" s="4" t="n"/>
      <c r="BE252" s="4" t="n"/>
      <c r="BF252" s="4" t="n"/>
      <c r="BG252" s="4" t="n"/>
      <c r="BH252" s="4" t="n"/>
      <c r="BI252" s="4" t="n"/>
      <c r="BJ252" s="4" t="n"/>
      <c r="BK252" s="3" t="n"/>
      <c r="BL252" s="3" t="n"/>
      <c r="BM252" s="3" t="n"/>
      <c r="BN252" s="3" t="n"/>
      <c r="BO252" s="3" t="n"/>
      <c r="BP252" s="3" t="n"/>
      <c r="BQ252" s="2" t="n"/>
      <c r="BR252" s="2" t="n"/>
      <c r="BS252" s="2" t="n"/>
      <c r="BT252" s="2" t="n"/>
      <c r="BU252" s="2" t="n"/>
      <c r="BV252" s="2" t="n"/>
      <c r="BW252" s="2" t="n"/>
      <c r="BX252" s="2" t="n"/>
      <c r="BY252" s="2" t="n"/>
      <c r="BZ252" s="2" t="n"/>
      <c r="CA252" s="2" t="n"/>
      <c r="CB252" s="2" t="n"/>
      <c r="CC252" s="2" t="n"/>
    </row>
    <row r="253">
      <c r="A253" s="2" t="n"/>
      <c r="B253" s="2" t="n"/>
      <c r="C253" s="2" t="n"/>
      <c r="D253" s="2" t="n"/>
      <c r="E253" s="2" t="n"/>
      <c r="F253" s="2" t="n"/>
      <c r="G253" s="2" t="n"/>
      <c r="H253" s="2" t="n"/>
      <c r="I253" s="2" t="n"/>
      <c r="J253" s="2" t="n"/>
      <c r="K253" s="3" t="n"/>
      <c r="L253" s="3" t="n"/>
      <c r="M253" s="4" t="n"/>
      <c r="N253" s="4" t="n"/>
      <c r="O253" s="4" t="n"/>
      <c r="P253" s="4" t="n"/>
      <c r="Q253" s="4" t="n"/>
      <c r="R253" s="4" t="n"/>
      <c r="S253" s="4" t="n"/>
      <c r="T253" s="4" t="n"/>
      <c r="U253" s="4" t="n"/>
      <c r="V253" s="4" t="n"/>
      <c r="W253" s="4" t="n"/>
      <c r="X253" s="4" t="n"/>
      <c r="Y253" s="4" t="n"/>
      <c r="Z253" s="4" t="n"/>
      <c r="AA253" s="4" t="n"/>
      <c r="AB253" s="4" t="n"/>
      <c r="AC253" s="4" t="n"/>
      <c r="AD253" s="4" t="n"/>
      <c r="AE253" s="4" t="n"/>
      <c r="AF253" s="4" t="n"/>
      <c r="AG253" s="4" t="n"/>
      <c r="AH253" s="4" t="n"/>
      <c r="AI253" s="4" t="n"/>
      <c r="AJ253" s="4" t="n"/>
      <c r="AK253" s="4" t="n"/>
      <c r="AL253" s="4" t="n"/>
      <c r="AM253" s="4" t="n"/>
      <c r="AN253" s="4" t="n"/>
      <c r="AO253" s="4" t="n"/>
      <c r="AP253" s="4" t="n"/>
      <c r="AQ253" s="4" t="n"/>
      <c r="AR253" s="4" t="n"/>
      <c r="AS253" s="4" t="n"/>
      <c r="AT253" s="4" t="n"/>
      <c r="AU253" s="4" t="n"/>
      <c r="AV253" s="4" t="n"/>
      <c r="AW253" s="4" t="n"/>
      <c r="AX253" s="4" t="n"/>
      <c r="AY253" s="4" t="n"/>
      <c r="AZ253" s="4" t="n"/>
      <c r="BA253" s="4" t="n"/>
      <c r="BB253" s="4" t="n"/>
      <c r="BC253" s="4" t="n"/>
      <c r="BD253" s="4" t="n"/>
      <c r="BE253" s="4" t="n"/>
      <c r="BF253" s="4" t="n"/>
      <c r="BG253" s="4" t="n"/>
      <c r="BH253" s="4" t="n"/>
      <c r="BI253" s="4" t="n"/>
      <c r="BJ253" s="4" t="n"/>
      <c r="BK253" s="3" t="n"/>
      <c r="BL253" s="3" t="n"/>
      <c r="BM253" s="3" t="n"/>
      <c r="BN253" s="3" t="n"/>
      <c r="BO253" s="3" t="n"/>
      <c r="BP253" s="3" t="n"/>
      <c r="BQ253" s="2" t="n"/>
      <c r="BR253" s="2" t="n"/>
      <c r="BS253" s="2" t="n"/>
      <c r="BT253" s="2" t="n"/>
      <c r="BU253" s="2" t="n"/>
      <c r="BV253" s="2" t="n"/>
      <c r="BW253" s="2" t="n"/>
      <c r="BX253" s="2" t="n"/>
      <c r="BY253" s="2" t="n"/>
      <c r="BZ253" s="2" t="n"/>
      <c r="CA253" s="2" t="n"/>
      <c r="CB253" s="2" t="n"/>
      <c r="CC253" s="2" t="n"/>
    </row>
    <row r="254">
      <c r="A254" s="2" t="n"/>
      <c r="B254" s="2" t="n"/>
      <c r="C254" s="2" t="n"/>
      <c r="D254" s="2" t="n"/>
      <c r="E254" s="2" t="n"/>
      <c r="F254" s="2" t="n"/>
      <c r="G254" s="2" t="n"/>
      <c r="H254" s="2" t="n"/>
      <c r="I254" s="2" t="n"/>
      <c r="J254" s="2" t="n"/>
      <c r="K254" s="3" t="n"/>
      <c r="L254" s="3" t="n"/>
      <c r="M254" s="4" t="n"/>
      <c r="N254" s="4" t="n"/>
      <c r="O254" s="4" t="n"/>
      <c r="P254" s="4" t="n"/>
      <c r="Q254" s="4" t="n"/>
      <c r="R254" s="4" t="n"/>
      <c r="S254" s="4" t="n"/>
      <c r="T254" s="4" t="n"/>
      <c r="U254" s="4" t="n"/>
      <c r="V254" s="4" t="n"/>
      <c r="W254" s="4" t="n"/>
      <c r="X254" s="4" t="n"/>
      <c r="Y254" s="4" t="n"/>
      <c r="Z254" s="4" t="n"/>
      <c r="AA254" s="4" t="n"/>
      <c r="AB254" s="4" t="n"/>
      <c r="AC254" s="4" t="n"/>
      <c r="AD254" s="4" t="n"/>
      <c r="AE254" s="4" t="n"/>
      <c r="AF254" s="4" t="n"/>
      <c r="AG254" s="4" t="n"/>
      <c r="AH254" s="4" t="n"/>
      <c r="AI254" s="4" t="n"/>
      <c r="AJ254" s="4" t="n"/>
      <c r="AK254" s="4" t="n"/>
      <c r="AL254" s="4" t="n"/>
      <c r="AM254" s="4" t="n"/>
      <c r="AN254" s="4" t="n"/>
      <c r="AO254" s="4" t="n"/>
      <c r="AP254" s="4" t="n"/>
      <c r="AQ254" s="4" t="n"/>
      <c r="AR254" s="4" t="n"/>
      <c r="AS254" s="4" t="n"/>
      <c r="AT254" s="4" t="n"/>
      <c r="AU254" s="4" t="n"/>
      <c r="AV254" s="4" t="n"/>
      <c r="AW254" s="4" t="n"/>
      <c r="AX254" s="4" t="n"/>
      <c r="AY254" s="4" t="n"/>
      <c r="AZ254" s="4" t="n"/>
      <c r="BA254" s="4" t="n"/>
      <c r="BB254" s="4" t="n"/>
      <c r="BC254" s="4" t="n"/>
      <c r="BD254" s="4" t="n"/>
      <c r="BE254" s="4" t="n"/>
      <c r="BF254" s="4" t="n"/>
      <c r="BG254" s="4" t="n"/>
      <c r="BH254" s="4" t="n"/>
      <c r="BI254" s="4" t="n"/>
      <c r="BJ254" s="4" t="n"/>
      <c r="BK254" s="3" t="n"/>
      <c r="BL254" s="3" t="n"/>
      <c r="BM254" s="3" t="n"/>
      <c r="BN254" s="3" t="n"/>
      <c r="BO254" s="3" t="n"/>
      <c r="BP254" s="3" t="n"/>
      <c r="BQ254" s="2" t="n"/>
      <c r="BR254" s="2" t="n"/>
      <c r="BS254" s="2" t="n"/>
      <c r="BT254" s="2" t="n"/>
      <c r="BU254" s="2" t="n"/>
      <c r="BV254" s="2" t="n"/>
      <c r="BW254" s="2" t="n"/>
      <c r="BX254" s="2" t="n"/>
      <c r="BY254" s="2" t="n"/>
      <c r="BZ254" s="2" t="n"/>
      <c r="CA254" s="2" t="n"/>
      <c r="CB254" s="2" t="n"/>
      <c r="CC254" s="2" t="n"/>
    </row>
    <row r="255">
      <c r="A255" s="2" t="n"/>
      <c r="B255" s="2" t="n"/>
      <c r="C255" s="2" t="n"/>
      <c r="D255" s="2" t="n"/>
      <c r="E255" s="2" t="n"/>
      <c r="F255" s="2" t="n"/>
      <c r="G255" s="2" t="n"/>
      <c r="H255" s="2" t="n"/>
      <c r="I255" s="2" t="n"/>
      <c r="J255" s="2" t="n"/>
      <c r="K255" s="3" t="n"/>
      <c r="L255" s="3" t="n"/>
      <c r="M255" s="4" t="n"/>
      <c r="N255" s="4" t="n"/>
      <c r="O255" s="4" t="n"/>
      <c r="P255" s="4" t="n"/>
      <c r="Q255" s="4" t="n"/>
      <c r="R255" s="4" t="n"/>
      <c r="S255" s="4" t="n"/>
      <c r="T255" s="4" t="n"/>
      <c r="U255" s="4" t="n"/>
      <c r="V255" s="4" t="n"/>
      <c r="W255" s="4" t="n"/>
      <c r="X255" s="4" t="n"/>
      <c r="Y255" s="4" t="n"/>
      <c r="Z255" s="4" t="n"/>
      <c r="AA255" s="4" t="n"/>
      <c r="AB255" s="4" t="n"/>
      <c r="AC255" s="4" t="n"/>
      <c r="AD255" s="4" t="n"/>
      <c r="AE255" s="4" t="n"/>
      <c r="AF255" s="4" t="n"/>
      <c r="AG255" s="4" t="n"/>
      <c r="AH255" s="4" t="n"/>
      <c r="AI255" s="4" t="n"/>
      <c r="AJ255" s="4" t="n"/>
      <c r="AK255" s="4" t="n"/>
      <c r="AL255" s="4" t="n"/>
      <c r="AM255" s="4" t="n"/>
      <c r="AN255" s="4" t="n"/>
      <c r="AO255" s="4" t="n"/>
      <c r="AP255" s="4" t="n"/>
      <c r="AQ255" s="4" t="n"/>
      <c r="AR255" s="4" t="n"/>
      <c r="AS255" s="4" t="n"/>
      <c r="AT255" s="4" t="n"/>
      <c r="AU255" s="4" t="n"/>
      <c r="AV255" s="4" t="n"/>
      <c r="AW255" s="4" t="n"/>
      <c r="AX255" s="4" t="n"/>
      <c r="AY255" s="4" t="n"/>
      <c r="AZ255" s="4" t="n"/>
      <c r="BA255" s="4" t="n"/>
      <c r="BB255" s="4" t="n"/>
      <c r="BC255" s="4" t="n"/>
      <c r="BD255" s="4" t="n"/>
      <c r="BE255" s="4" t="n"/>
      <c r="BF255" s="4" t="n"/>
      <c r="BG255" s="4" t="n"/>
      <c r="BH255" s="4" t="n"/>
      <c r="BI255" s="4" t="n"/>
      <c r="BJ255" s="4" t="n"/>
      <c r="BK255" s="3" t="n"/>
      <c r="BL255" s="3" t="n"/>
      <c r="BM255" s="3" t="n"/>
      <c r="BN255" s="3" t="n"/>
      <c r="BO255" s="3" t="n"/>
      <c r="BP255" s="3" t="n"/>
      <c r="BQ255" s="2" t="n"/>
      <c r="BR255" s="2" t="n"/>
      <c r="BS255" s="2" t="n"/>
      <c r="BT255" s="2" t="n"/>
      <c r="BU255" s="2" t="n"/>
      <c r="BV255" s="2" t="n"/>
      <c r="BW255" s="2" t="n"/>
      <c r="BX255" s="2" t="n"/>
      <c r="BY255" s="2" t="n"/>
      <c r="BZ255" s="2" t="n"/>
      <c r="CA255" s="2" t="n"/>
      <c r="CB255" s="2" t="n"/>
      <c r="CC255" s="2" t="n"/>
    </row>
    <row r="256">
      <c r="A256" s="2" t="n"/>
      <c r="B256" s="2" t="n"/>
      <c r="C256" s="2" t="n"/>
      <c r="D256" s="2" t="n"/>
      <c r="E256" s="2" t="n"/>
      <c r="F256" s="2" t="n"/>
      <c r="G256" s="2" t="n"/>
      <c r="H256" s="2" t="n"/>
      <c r="I256" s="2" t="n"/>
      <c r="J256" s="2" t="n"/>
      <c r="K256" s="3" t="n"/>
      <c r="L256" s="3" t="n"/>
      <c r="M256" s="4" t="n"/>
      <c r="N256" s="4" t="n"/>
      <c r="O256" s="4" t="n"/>
      <c r="P256" s="4" t="n"/>
      <c r="Q256" s="4" t="n"/>
      <c r="R256" s="4" t="n"/>
      <c r="S256" s="4" t="n"/>
      <c r="T256" s="4" t="n"/>
      <c r="U256" s="4" t="n"/>
      <c r="V256" s="4" t="n"/>
      <c r="W256" s="4" t="n"/>
      <c r="X256" s="4" t="n"/>
      <c r="Y256" s="4" t="n"/>
      <c r="Z256" s="4" t="n"/>
      <c r="AA256" s="4" t="n"/>
      <c r="AB256" s="4" t="n"/>
      <c r="AC256" s="4" t="n"/>
      <c r="AD256" s="4" t="n"/>
      <c r="AE256" s="4" t="n"/>
      <c r="AF256" s="4" t="n"/>
      <c r="AG256" s="4" t="n"/>
      <c r="AH256" s="4" t="n"/>
      <c r="AI256" s="4" t="n"/>
      <c r="AJ256" s="4" t="n"/>
      <c r="AK256" s="4" t="n"/>
      <c r="AL256" s="4" t="n"/>
      <c r="AM256" s="4" t="n"/>
      <c r="AN256" s="4" t="n"/>
      <c r="AO256" s="4" t="n"/>
      <c r="AP256" s="4" t="n"/>
      <c r="AQ256" s="4" t="n"/>
      <c r="AR256" s="4" t="n"/>
      <c r="AS256" s="4" t="n"/>
      <c r="AT256" s="4" t="n"/>
      <c r="AU256" s="4" t="n"/>
      <c r="AV256" s="4" t="n"/>
      <c r="AW256" s="4" t="n"/>
      <c r="AX256" s="4" t="n"/>
      <c r="AY256" s="4" t="n"/>
      <c r="AZ256" s="4" t="n"/>
      <c r="BA256" s="4" t="n"/>
      <c r="BB256" s="4" t="n"/>
      <c r="BC256" s="4" t="n"/>
      <c r="BD256" s="4" t="n"/>
      <c r="BE256" s="4" t="n"/>
      <c r="BF256" s="4" t="n"/>
      <c r="BG256" s="4" t="n"/>
      <c r="BH256" s="4" t="n"/>
      <c r="BI256" s="4" t="n"/>
      <c r="BJ256" s="4" t="n"/>
      <c r="BK256" s="3" t="n"/>
      <c r="BL256" s="3" t="n"/>
      <c r="BM256" s="3" t="n"/>
      <c r="BN256" s="3" t="n"/>
      <c r="BO256" s="3" t="n"/>
      <c r="BP256" s="3" t="n"/>
      <c r="BQ256" s="2" t="n"/>
      <c r="BR256" s="2" t="n"/>
      <c r="BS256" s="2" t="n"/>
      <c r="BT256" s="2" t="n"/>
      <c r="BU256" s="2" t="n"/>
      <c r="BV256" s="2" t="n"/>
      <c r="BW256" s="2" t="n"/>
      <c r="BX256" s="2" t="n"/>
      <c r="BY256" s="2" t="n"/>
      <c r="BZ256" s="2" t="n"/>
      <c r="CA256" s="2" t="n"/>
      <c r="CB256" s="2" t="n"/>
      <c r="CC256" s="2" t="n"/>
    </row>
    <row r="257">
      <c r="A257" s="2" t="n"/>
      <c r="B257" s="2" t="n"/>
      <c r="C257" s="2" t="n"/>
      <c r="D257" s="2" t="n"/>
      <c r="E257" s="2" t="n"/>
      <c r="F257" s="2" t="n"/>
      <c r="G257" s="2" t="n"/>
      <c r="H257" s="2" t="n"/>
      <c r="I257" s="2" t="n"/>
      <c r="J257" s="2" t="n"/>
      <c r="K257" s="3" t="n"/>
      <c r="L257" s="3" t="n"/>
      <c r="M257" s="4" t="n"/>
      <c r="N257" s="4" t="n"/>
      <c r="O257" s="4" t="n"/>
      <c r="P257" s="4" t="n"/>
      <c r="Q257" s="4" t="n"/>
      <c r="R257" s="4" t="n"/>
      <c r="S257" s="4" t="n"/>
      <c r="T257" s="4" t="n"/>
      <c r="U257" s="4" t="n"/>
      <c r="V257" s="4" t="n"/>
      <c r="W257" s="4" t="n"/>
      <c r="X257" s="4" t="n"/>
      <c r="Y257" s="4" t="n"/>
      <c r="Z257" s="4" t="n"/>
      <c r="AA257" s="4" t="n"/>
      <c r="AB257" s="4" t="n"/>
      <c r="AC257" s="4" t="n"/>
      <c r="AD257" s="4" t="n"/>
      <c r="AE257" s="4" t="n"/>
      <c r="AF257" s="4" t="n"/>
      <c r="AG257" s="4" t="n"/>
      <c r="AH257" s="4" t="n"/>
      <c r="AI257" s="4" t="n"/>
      <c r="AJ257" s="4" t="n"/>
      <c r="AK257" s="4" t="n"/>
      <c r="AL257" s="4" t="n"/>
      <c r="AM257" s="4" t="n"/>
      <c r="AN257" s="4" t="n"/>
      <c r="AO257" s="4" t="n"/>
      <c r="AP257" s="4" t="n"/>
      <c r="AQ257" s="4" t="n"/>
      <c r="AR257" s="4" t="n"/>
      <c r="AS257" s="4" t="n"/>
      <c r="AT257" s="4" t="n"/>
      <c r="AU257" s="4" t="n"/>
      <c r="AV257" s="4" t="n"/>
      <c r="AW257" s="4" t="n"/>
      <c r="AX257" s="4" t="n"/>
      <c r="AY257" s="4" t="n"/>
      <c r="AZ257" s="4" t="n"/>
      <c r="BA257" s="4" t="n"/>
      <c r="BB257" s="4" t="n"/>
      <c r="BC257" s="4" t="n"/>
      <c r="BD257" s="4" t="n"/>
      <c r="BE257" s="4" t="n"/>
      <c r="BF257" s="4" t="n"/>
      <c r="BG257" s="4" t="n"/>
      <c r="BH257" s="4" t="n"/>
      <c r="BI257" s="4" t="n"/>
      <c r="BJ257" s="4" t="n"/>
      <c r="BK257" s="3" t="n"/>
      <c r="BL257" s="3" t="n"/>
      <c r="BM257" s="3" t="n"/>
      <c r="BN257" s="3" t="n"/>
      <c r="BO257" s="3" t="n"/>
      <c r="BP257" s="3" t="n"/>
      <c r="BQ257" s="2" t="n"/>
      <c r="BR257" s="2" t="n"/>
      <c r="BS257" s="2" t="n"/>
      <c r="BT257" s="2" t="n"/>
      <c r="BU257" s="2" t="n"/>
      <c r="BV257" s="2" t="n"/>
      <c r="BW257" s="2" t="n"/>
      <c r="BX257" s="2" t="n"/>
      <c r="BY257" s="2" t="n"/>
      <c r="BZ257" s="2" t="n"/>
      <c r="CA257" s="2" t="n"/>
      <c r="CB257" s="2" t="n"/>
      <c r="CC257" s="2" t="n"/>
    </row>
    <row r="258">
      <c r="A258" s="2" t="n"/>
      <c r="B258" s="2" t="n"/>
      <c r="C258" s="2" t="n"/>
      <c r="D258" s="2" t="n"/>
      <c r="E258" s="2" t="n"/>
      <c r="F258" s="2" t="n"/>
      <c r="G258" s="2" t="n"/>
      <c r="H258" s="2" t="n"/>
      <c r="I258" s="2" t="n"/>
      <c r="J258" s="2" t="n"/>
      <c r="K258" s="3" t="n"/>
      <c r="L258" s="3" t="n"/>
      <c r="M258" s="4" t="n"/>
      <c r="N258" s="4" t="n"/>
      <c r="O258" s="4" t="n"/>
      <c r="P258" s="4" t="n"/>
      <c r="Q258" s="4" t="n"/>
      <c r="R258" s="4" t="n"/>
      <c r="S258" s="4" t="n"/>
      <c r="T258" s="4" t="n"/>
      <c r="U258" s="4" t="n"/>
      <c r="V258" s="4" t="n"/>
      <c r="W258" s="4" t="n"/>
      <c r="X258" s="4" t="n"/>
      <c r="Y258" s="4" t="n"/>
      <c r="Z258" s="4" t="n"/>
      <c r="AA258" s="4" t="n"/>
      <c r="AB258" s="4" t="n"/>
      <c r="AC258" s="4" t="n"/>
      <c r="AD258" s="4" t="n"/>
      <c r="AE258" s="4" t="n"/>
      <c r="AF258" s="4" t="n"/>
      <c r="AG258" s="4" t="n"/>
      <c r="AH258" s="4" t="n"/>
      <c r="AI258" s="4" t="n"/>
      <c r="AJ258" s="4" t="n"/>
      <c r="AK258" s="4" t="n"/>
      <c r="AL258" s="4" t="n"/>
      <c r="AM258" s="4" t="n"/>
      <c r="AN258" s="4" t="n"/>
      <c r="AO258" s="4" t="n"/>
      <c r="AP258" s="4" t="n"/>
      <c r="AQ258" s="4" t="n"/>
      <c r="AR258" s="4" t="n"/>
      <c r="AS258" s="4" t="n"/>
      <c r="AT258" s="4" t="n"/>
      <c r="AU258" s="4" t="n"/>
      <c r="AV258" s="4" t="n"/>
      <c r="AW258" s="4" t="n"/>
      <c r="AX258" s="4" t="n"/>
      <c r="AY258" s="4" t="n"/>
      <c r="AZ258" s="4" t="n"/>
      <c r="BA258" s="4" t="n"/>
      <c r="BB258" s="4" t="n"/>
      <c r="BC258" s="4" t="n"/>
      <c r="BD258" s="4" t="n"/>
      <c r="BE258" s="4" t="n"/>
      <c r="BF258" s="4" t="n"/>
      <c r="BG258" s="4" t="n"/>
      <c r="BH258" s="4" t="n"/>
      <c r="BI258" s="4" t="n"/>
      <c r="BJ258" s="4" t="n"/>
      <c r="BK258" s="3" t="n"/>
      <c r="BL258" s="3" t="n"/>
      <c r="BM258" s="3" t="n"/>
      <c r="BN258" s="3" t="n"/>
      <c r="BO258" s="3" t="n"/>
      <c r="BP258" s="3" t="n"/>
      <c r="BQ258" s="2" t="n"/>
      <c r="BR258" s="2" t="n"/>
      <c r="BS258" s="2" t="n"/>
      <c r="BT258" s="2" t="n"/>
      <c r="BU258" s="2" t="n"/>
      <c r="BV258" s="2" t="n"/>
      <c r="BW258" s="2" t="n"/>
      <c r="BX258" s="2" t="n"/>
      <c r="BY258" s="2" t="n"/>
      <c r="BZ258" s="2" t="n"/>
      <c r="CA258" s="2" t="n"/>
      <c r="CB258" s="2" t="n"/>
      <c r="CC258" s="2" t="n"/>
    </row>
    <row r="259">
      <c r="A259" s="2" t="n"/>
      <c r="B259" s="2" t="n"/>
      <c r="C259" s="2" t="n"/>
      <c r="D259" s="2" t="n"/>
      <c r="E259" s="2" t="n"/>
      <c r="F259" s="2" t="n"/>
      <c r="G259" s="2" t="n"/>
      <c r="H259" s="2" t="n"/>
      <c r="I259" s="2" t="n"/>
      <c r="J259" s="2" t="n"/>
      <c r="K259" s="3" t="n"/>
      <c r="L259" s="3" t="n"/>
      <c r="M259" s="4" t="n"/>
      <c r="N259" s="4" t="n"/>
      <c r="O259" s="4" t="n"/>
      <c r="P259" s="4" t="n"/>
      <c r="Q259" s="4" t="n"/>
      <c r="R259" s="4" t="n"/>
      <c r="S259" s="4" t="n"/>
      <c r="T259" s="4" t="n"/>
      <c r="U259" s="4" t="n"/>
      <c r="V259" s="4" t="n"/>
      <c r="W259" s="4" t="n"/>
      <c r="X259" s="4" t="n"/>
      <c r="Y259" s="4" t="n"/>
      <c r="Z259" s="4" t="n"/>
      <c r="AA259" s="4" t="n"/>
      <c r="AB259" s="4" t="n"/>
      <c r="AC259" s="4" t="n"/>
      <c r="AD259" s="4" t="n"/>
      <c r="AE259" s="4" t="n"/>
      <c r="AF259" s="4" t="n"/>
      <c r="AG259" s="4" t="n"/>
      <c r="AH259" s="4" t="n"/>
      <c r="AI259" s="4" t="n"/>
      <c r="AJ259" s="4" t="n"/>
      <c r="AK259" s="4" t="n"/>
      <c r="AL259" s="4" t="n"/>
      <c r="AM259" s="4" t="n"/>
      <c r="AN259" s="4" t="n"/>
      <c r="AO259" s="4" t="n"/>
      <c r="AP259" s="4" t="n"/>
      <c r="AQ259" s="4" t="n"/>
      <c r="AR259" s="4" t="n"/>
      <c r="AS259" s="4" t="n"/>
      <c r="AT259" s="4" t="n"/>
      <c r="AU259" s="4" t="n"/>
      <c r="AV259" s="4" t="n"/>
      <c r="AW259" s="4" t="n"/>
      <c r="AX259" s="4" t="n"/>
      <c r="AY259" s="4" t="n"/>
      <c r="AZ259" s="4" t="n"/>
      <c r="BA259" s="4" t="n"/>
      <c r="BB259" s="4" t="n"/>
      <c r="BC259" s="4" t="n"/>
      <c r="BD259" s="4" t="n"/>
      <c r="BE259" s="4" t="n"/>
      <c r="BF259" s="4" t="n"/>
      <c r="BG259" s="4" t="n"/>
      <c r="BH259" s="4" t="n"/>
      <c r="BI259" s="4" t="n"/>
      <c r="BJ259" s="4" t="n"/>
      <c r="BK259" s="3" t="n"/>
      <c r="BL259" s="3" t="n"/>
      <c r="BM259" s="3" t="n"/>
      <c r="BN259" s="3" t="n"/>
      <c r="BO259" s="3" t="n"/>
      <c r="BP259" s="3" t="n"/>
      <c r="BQ259" s="2" t="n"/>
      <c r="BR259" s="2" t="n"/>
      <c r="BS259" s="2" t="n"/>
      <c r="BT259" s="2" t="n"/>
      <c r="BU259" s="2" t="n"/>
      <c r="BV259" s="2" t="n"/>
      <c r="BW259" s="2" t="n"/>
      <c r="BX259" s="2" t="n"/>
      <c r="BY259" s="2" t="n"/>
      <c r="BZ259" s="2" t="n"/>
      <c r="CA259" s="2" t="n"/>
      <c r="CB259" s="2" t="n"/>
      <c r="CC259" s="2" t="n"/>
    </row>
    <row r="260">
      <c r="A260" s="2" t="n"/>
      <c r="B260" s="2" t="n"/>
      <c r="C260" s="2" t="n"/>
      <c r="D260" s="2" t="n"/>
      <c r="E260" s="2" t="n"/>
      <c r="F260" s="2" t="n"/>
      <c r="G260" s="2" t="n"/>
      <c r="H260" s="2" t="n"/>
      <c r="I260" s="2" t="n"/>
      <c r="J260" s="2" t="n"/>
      <c r="K260" s="3" t="n"/>
      <c r="L260" s="3" t="n"/>
      <c r="M260" s="4" t="n"/>
      <c r="N260" s="4" t="n"/>
      <c r="O260" s="4" t="n"/>
      <c r="P260" s="4" t="n"/>
      <c r="Q260" s="4" t="n"/>
      <c r="R260" s="4" t="n"/>
      <c r="S260" s="4" t="n"/>
      <c r="T260" s="4" t="n"/>
      <c r="U260" s="4" t="n"/>
      <c r="V260" s="4" t="n"/>
      <c r="W260" s="4" t="n"/>
      <c r="X260" s="4" t="n"/>
      <c r="Y260" s="4" t="n"/>
      <c r="Z260" s="4" t="n"/>
      <c r="AA260" s="4" t="n"/>
      <c r="AB260" s="4" t="n"/>
      <c r="AC260" s="4" t="n"/>
      <c r="AD260" s="4" t="n"/>
      <c r="AE260" s="4" t="n"/>
      <c r="AF260" s="4" t="n"/>
      <c r="AG260" s="4" t="n"/>
      <c r="AH260" s="4" t="n"/>
      <c r="AI260" s="4" t="n"/>
      <c r="AJ260" s="4" t="n"/>
      <c r="AK260" s="4" t="n"/>
      <c r="AL260" s="4" t="n"/>
      <c r="AM260" s="4" t="n"/>
      <c r="AN260" s="4" t="n"/>
      <c r="AO260" s="4" t="n"/>
      <c r="AP260" s="4" t="n"/>
      <c r="AQ260" s="4" t="n"/>
      <c r="AR260" s="4" t="n"/>
      <c r="AS260" s="4" t="n"/>
      <c r="AT260" s="4" t="n"/>
      <c r="AU260" s="4" t="n"/>
      <c r="AV260" s="4" t="n"/>
      <c r="AW260" s="4" t="n"/>
      <c r="AX260" s="4" t="n"/>
      <c r="AY260" s="4" t="n"/>
      <c r="AZ260" s="4" t="n"/>
      <c r="BA260" s="4" t="n"/>
      <c r="BB260" s="4" t="n"/>
      <c r="BC260" s="4" t="n"/>
      <c r="BD260" s="4" t="n"/>
      <c r="BE260" s="4" t="n"/>
      <c r="BF260" s="4" t="n"/>
      <c r="BG260" s="4" t="n"/>
      <c r="BH260" s="4" t="n"/>
      <c r="BI260" s="4" t="n"/>
      <c r="BJ260" s="4" t="n"/>
      <c r="BK260" s="3" t="n"/>
      <c r="BL260" s="3" t="n"/>
      <c r="BM260" s="3" t="n"/>
      <c r="BN260" s="3" t="n"/>
      <c r="BO260" s="3" t="n"/>
      <c r="BP260" s="3" t="n"/>
      <c r="BQ260" s="2" t="n"/>
      <c r="BR260" s="2" t="n"/>
      <c r="BS260" s="2" t="n"/>
      <c r="BT260" s="2" t="n"/>
      <c r="BU260" s="2" t="n"/>
      <c r="BV260" s="2" t="n"/>
      <c r="BW260" s="2" t="n"/>
      <c r="BX260" s="2" t="n"/>
      <c r="BY260" s="2" t="n"/>
      <c r="BZ260" s="2" t="n"/>
      <c r="CA260" s="2" t="n"/>
      <c r="CB260" s="2" t="n"/>
      <c r="CC260" s="2" t="n"/>
    </row>
    <row r="261">
      <c r="A261" s="2" t="n"/>
      <c r="B261" s="2" t="n"/>
      <c r="C261" s="2" t="n"/>
      <c r="D261" s="2" t="n"/>
      <c r="E261" s="2" t="n"/>
      <c r="F261" s="2" t="n"/>
      <c r="G261" s="2" t="n"/>
      <c r="H261" s="2" t="n"/>
      <c r="I261" s="2" t="n"/>
      <c r="J261" s="2" t="n"/>
      <c r="K261" s="3" t="n"/>
      <c r="L261" s="3" t="n"/>
      <c r="M261" s="4" t="n"/>
      <c r="N261" s="4" t="n"/>
      <c r="O261" s="4" t="n"/>
      <c r="P261" s="4" t="n"/>
      <c r="Q261" s="4" t="n"/>
      <c r="R261" s="4" t="n"/>
      <c r="S261" s="4" t="n"/>
      <c r="T261" s="4" t="n"/>
      <c r="U261" s="4" t="n"/>
      <c r="V261" s="4" t="n"/>
      <c r="W261" s="4" t="n"/>
      <c r="X261" s="4" t="n"/>
      <c r="Y261" s="4" t="n"/>
      <c r="Z261" s="4" t="n"/>
      <c r="AA261" s="4" t="n"/>
      <c r="AB261" s="4" t="n"/>
      <c r="AC261" s="4" t="n"/>
      <c r="AD261" s="4" t="n"/>
      <c r="AE261" s="4" t="n"/>
      <c r="AF261" s="4" t="n"/>
      <c r="AG261" s="4" t="n"/>
      <c r="AH261" s="4" t="n"/>
      <c r="AI261" s="4" t="n"/>
      <c r="AJ261" s="4" t="n"/>
      <c r="AK261" s="4" t="n"/>
      <c r="AL261" s="4" t="n"/>
      <c r="AM261" s="4" t="n"/>
      <c r="AN261" s="4" t="n"/>
      <c r="AO261" s="4" t="n"/>
      <c r="AP261" s="4" t="n"/>
      <c r="AQ261" s="4" t="n"/>
      <c r="AR261" s="4" t="n"/>
      <c r="AS261" s="4" t="n"/>
      <c r="AT261" s="4" t="n"/>
      <c r="AU261" s="4" t="n"/>
      <c r="AV261" s="4" t="n"/>
      <c r="AW261" s="4" t="n"/>
      <c r="AX261" s="4" t="n"/>
      <c r="AY261" s="4" t="n"/>
      <c r="AZ261" s="4" t="n"/>
      <c r="BA261" s="4" t="n"/>
      <c r="BB261" s="4" t="n"/>
      <c r="BC261" s="4" t="n"/>
      <c r="BD261" s="4" t="n"/>
      <c r="BE261" s="4" t="n"/>
      <c r="BF261" s="4" t="n"/>
      <c r="BG261" s="4" t="n"/>
      <c r="BH261" s="4" t="n"/>
      <c r="BI261" s="4" t="n"/>
      <c r="BJ261" s="4" t="n"/>
      <c r="BK261" s="3" t="n"/>
      <c r="BL261" s="3" t="n"/>
      <c r="BM261" s="3" t="n"/>
      <c r="BN261" s="3" t="n"/>
      <c r="BO261" s="3" t="n"/>
      <c r="BP261" s="3" t="n"/>
      <c r="BQ261" s="2" t="n"/>
      <c r="BR261" s="2" t="n"/>
      <c r="BS261" s="2" t="n"/>
      <c r="BT261" s="2" t="n"/>
      <c r="BU261" s="2" t="n"/>
      <c r="BV261" s="2" t="n"/>
      <c r="BW261" s="2" t="n"/>
      <c r="BX261" s="2" t="n"/>
      <c r="BY261" s="2" t="n"/>
      <c r="BZ261" s="2" t="n"/>
      <c r="CA261" s="2" t="n"/>
      <c r="CB261" s="2" t="n"/>
      <c r="CC261" s="2" t="n"/>
    </row>
    <row r="262">
      <c r="A262" s="2" t="n"/>
      <c r="B262" s="2" t="n"/>
      <c r="C262" s="2" t="n"/>
      <c r="D262" s="2" t="n"/>
      <c r="E262" s="2" t="n"/>
      <c r="F262" s="2" t="n"/>
      <c r="G262" s="2" t="n"/>
      <c r="H262" s="2" t="n"/>
      <c r="I262" s="2" t="n"/>
      <c r="J262" s="2" t="n"/>
      <c r="K262" s="3" t="n"/>
      <c r="L262" s="3" t="n"/>
      <c r="M262" s="4" t="n"/>
      <c r="N262" s="4" t="n"/>
      <c r="O262" s="4" t="n"/>
      <c r="P262" s="4" t="n"/>
      <c r="Q262" s="4" t="n"/>
      <c r="R262" s="4" t="n"/>
      <c r="S262" s="4" t="n"/>
      <c r="T262" s="4" t="n"/>
      <c r="U262" s="4" t="n"/>
      <c r="V262" s="4" t="n"/>
      <c r="W262" s="4" t="n"/>
      <c r="X262" s="4" t="n"/>
      <c r="Y262" s="4" t="n"/>
      <c r="Z262" s="4" t="n"/>
      <c r="AA262" s="4" t="n"/>
      <c r="AB262" s="4" t="n"/>
      <c r="AC262" s="4" t="n"/>
      <c r="AD262" s="4" t="n"/>
      <c r="AE262" s="4" t="n"/>
      <c r="AF262" s="4" t="n"/>
      <c r="AG262" s="4" t="n"/>
      <c r="AH262" s="4" t="n"/>
      <c r="AI262" s="4" t="n"/>
      <c r="AJ262" s="4" t="n"/>
      <c r="AK262" s="4" t="n"/>
      <c r="AL262" s="4" t="n"/>
      <c r="AM262" s="4" t="n"/>
      <c r="AN262" s="4" t="n"/>
      <c r="AO262" s="4" t="n"/>
      <c r="AP262" s="4" t="n"/>
      <c r="AQ262" s="4" t="n"/>
      <c r="AR262" s="4" t="n"/>
      <c r="AS262" s="4" t="n"/>
      <c r="AT262" s="4" t="n"/>
      <c r="AU262" s="4" t="n"/>
      <c r="AV262" s="4" t="n"/>
      <c r="AW262" s="4" t="n"/>
      <c r="AX262" s="4" t="n"/>
      <c r="AY262" s="4" t="n"/>
      <c r="AZ262" s="4" t="n"/>
      <c r="BA262" s="4" t="n"/>
      <c r="BB262" s="4" t="n"/>
      <c r="BC262" s="4" t="n"/>
      <c r="BD262" s="4" t="n"/>
      <c r="BE262" s="4" t="n"/>
      <c r="BF262" s="4" t="n"/>
      <c r="BG262" s="4" t="n"/>
      <c r="BH262" s="4" t="n"/>
      <c r="BI262" s="4" t="n"/>
      <c r="BJ262" s="4" t="n"/>
      <c r="BK262" s="3" t="n"/>
      <c r="BL262" s="3" t="n"/>
      <c r="BM262" s="3" t="n"/>
      <c r="BN262" s="3" t="n"/>
      <c r="BO262" s="3" t="n"/>
      <c r="BP262" s="3" t="n"/>
      <c r="BQ262" s="2" t="n"/>
      <c r="BR262" s="2" t="n"/>
      <c r="BS262" s="2" t="n"/>
      <c r="BT262" s="2" t="n"/>
      <c r="BU262" s="2" t="n"/>
      <c r="BV262" s="2" t="n"/>
      <c r="BW262" s="2" t="n"/>
      <c r="BX262" s="2" t="n"/>
      <c r="BY262" s="2" t="n"/>
      <c r="BZ262" s="2" t="n"/>
      <c r="CA262" s="2" t="n"/>
      <c r="CB262" s="2" t="n"/>
      <c r="CC262" s="2" t="n"/>
    </row>
    <row r="263">
      <c r="A263" s="2" t="n"/>
      <c r="B263" s="2" t="n"/>
      <c r="C263" s="2" t="n"/>
      <c r="D263" s="2" t="n"/>
      <c r="E263" s="2" t="n"/>
      <c r="F263" s="2" t="n"/>
      <c r="G263" s="2" t="n"/>
      <c r="H263" s="2" t="n"/>
      <c r="I263" s="2" t="n"/>
      <c r="J263" s="2" t="n"/>
      <c r="K263" s="3" t="n"/>
      <c r="L263" s="3" t="n"/>
      <c r="M263" s="4" t="n"/>
      <c r="N263" s="4" t="n"/>
      <c r="O263" s="4" t="n"/>
      <c r="P263" s="4" t="n"/>
      <c r="Q263" s="4" t="n"/>
      <c r="R263" s="4" t="n"/>
      <c r="S263" s="4" t="n"/>
      <c r="T263" s="4" t="n"/>
      <c r="U263" s="4" t="n"/>
      <c r="V263" s="4" t="n"/>
      <c r="W263" s="4" t="n"/>
      <c r="X263" s="4" t="n"/>
      <c r="Y263" s="4" t="n"/>
      <c r="Z263" s="4" t="n"/>
      <c r="AA263" s="4" t="n"/>
      <c r="AB263" s="4" t="n"/>
      <c r="AC263" s="4" t="n"/>
      <c r="AD263" s="4" t="n"/>
      <c r="AE263" s="4" t="n"/>
      <c r="AF263" s="4" t="n"/>
      <c r="AG263" s="4" t="n"/>
      <c r="AH263" s="4" t="n"/>
      <c r="AI263" s="4" t="n"/>
      <c r="AJ263" s="4" t="n"/>
      <c r="AK263" s="4" t="n"/>
      <c r="AL263" s="4" t="n"/>
      <c r="AM263" s="4" t="n"/>
      <c r="AN263" s="4" t="n"/>
      <c r="AO263" s="4" t="n"/>
      <c r="AP263" s="4" t="n"/>
      <c r="AQ263" s="4" t="n"/>
      <c r="AR263" s="4" t="n"/>
      <c r="AS263" s="4" t="n"/>
      <c r="AT263" s="4" t="n"/>
      <c r="AU263" s="4" t="n"/>
      <c r="AV263" s="4" t="n"/>
      <c r="AW263" s="4" t="n"/>
      <c r="AX263" s="4" t="n"/>
      <c r="AY263" s="4" t="n"/>
      <c r="AZ263" s="4" t="n"/>
      <c r="BA263" s="4" t="n"/>
      <c r="BB263" s="4" t="n"/>
      <c r="BC263" s="4" t="n"/>
      <c r="BD263" s="4" t="n"/>
      <c r="BE263" s="4" t="n"/>
      <c r="BF263" s="4" t="n"/>
      <c r="BG263" s="4" t="n"/>
      <c r="BH263" s="4" t="n"/>
      <c r="BI263" s="4" t="n"/>
      <c r="BJ263" s="4" t="n"/>
      <c r="BK263" s="3" t="n"/>
      <c r="BL263" s="3" t="n"/>
      <c r="BM263" s="3" t="n"/>
      <c r="BN263" s="3" t="n"/>
      <c r="BO263" s="3" t="n"/>
      <c r="BP263" s="3" t="n"/>
      <c r="BQ263" s="2" t="n"/>
      <c r="BR263" s="2" t="n"/>
      <c r="BS263" s="2" t="n"/>
      <c r="BT263" s="2" t="n"/>
      <c r="BU263" s="2" t="n"/>
      <c r="BV263" s="2" t="n"/>
      <c r="BW263" s="2" t="n"/>
      <c r="BX263" s="2" t="n"/>
      <c r="BY263" s="2" t="n"/>
      <c r="BZ263" s="2" t="n"/>
      <c r="CA263" s="2" t="n"/>
      <c r="CB263" s="2" t="n"/>
      <c r="CC263" s="2" t="n"/>
    </row>
    <row r="264">
      <c r="A264" s="2" t="n"/>
      <c r="B264" s="2" t="n"/>
      <c r="C264" s="2" t="n"/>
      <c r="D264" s="2" t="n"/>
      <c r="E264" s="2" t="n"/>
      <c r="F264" s="2" t="n"/>
      <c r="G264" s="2" t="n"/>
      <c r="H264" s="2" t="n"/>
      <c r="I264" s="2" t="n"/>
      <c r="J264" s="2" t="n"/>
      <c r="K264" s="3" t="n"/>
      <c r="L264" s="3" t="n"/>
      <c r="M264" s="4" t="n"/>
      <c r="N264" s="4" t="n"/>
      <c r="O264" s="4" t="n"/>
      <c r="P264" s="4" t="n"/>
      <c r="Q264" s="4" t="n"/>
      <c r="R264" s="4" t="n"/>
      <c r="S264" s="4" t="n"/>
      <c r="T264" s="4" t="n"/>
      <c r="U264" s="4" t="n"/>
      <c r="V264" s="4" t="n"/>
      <c r="W264" s="4" t="n"/>
      <c r="X264" s="4" t="n"/>
      <c r="Y264" s="4" t="n"/>
      <c r="Z264" s="4" t="n"/>
      <c r="AA264" s="4" t="n"/>
      <c r="AB264" s="4" t="n"/>
      <c r="AC264" s="4" t="n"/>
      <c r="AD264" s="4" t="n"/>
      <c r="AE264" s="4" t="n"/>
      <c r="AF264" s="4" t="n"/>
      <c r="AG264" s="4" t="n"/>
      <c r="AH264" s="4" t="n"/>
      <c r="AI264" s="4" t="n"/>
      <c r="AJ264" s="4" t="n"/>
      <c r="AK264" s="4" t="n"/>
      <c r="AL264" s="4" t="n"/>
      <c r="AM264" s="4" t="n"/>
      <c r="AN264" s="4" t="n"/>
      <c r="AO264" s="4" t="n"/>
      <c r="AP264" s="4" t="n"/>
      <c r="AQ264" s="4" t="n"/>
      <c r="AR264" s="4" t="n"/>
      <c r="AS264" s="4" t="n"/>
      <c r="AT264" s="4" t="n"/>
      <c r="AU264" s="4" t="n"/>
      <c r="AV264" s="4" t="n"/>
      <c r="AW264" s="4" t="n"/>
      <c r="AX264" s="4" t="n"/>
      <c r="AY264" s="4" t="n"/>
      <c r="AZ264" s="4" t="n"/>
      <c r="BA264" s="4" t="n"/>
      <c r="BB264" s="4" t="n"/>
      <c r="BC264" s="4" t="n"/>
      <c r="BD264" s="4" t="n"/>
      <c r="BE264" s="4" t="n"/>
      <c r="BF264" s="4" t="n"/>
      <c r="BG264" s="4" t="n"/>
      <c r="BH264" s="4" t="n"/>
      <c r="BI264" s="4" t="n"/>
      <c r="BJ264" s="4" t="n"/>
      <c r="BK264" s="3" t="n"/>
      <c r="BL264" s="3" t="n"/>
      <c r="BM264" s="3" t="n"/>
      <c r="BN264" s="3" t="n"/>
      <c r="BO264" s="3" t="n"/>
      <c r="BP264" s="3" t="n"/>
      <c r="BQ264" s="2" t="n"/>
      <c r="BR264" s="2" t="n"/>
      <c r="BS264" s="2" t="n"/>
      <c r="BT264" s="2" t="n"/>
      <c r="BU264" s="2" t="n"/>
      <c r="BV264" s="2" t="n"/>
      <c r="BW264" s="2" t="n"/>
      <c r="BX264" s="2" t="n"/>
      <c r="BY264" s="2" t="n"/>
      <c r="BZ264" s="2" t="n"/>
      <c r="CA264" s="2" t="n"/>
      <c r="CB264" s="2" t="n"/>
      <c r="CC264" s="2" t="n"/>
    </row>
    <row r="265">
      <c r="A265" s="2" t="n"/>
      <c r="B265" s="2" t="n"/>
      <c r="C265" s="2" t="n"/>
      <c r="D265" s="2" t="n"/>
      <c r="E265" s="2" t="n"/>
      <c r="F265" s="2" t="n"/>
      <c r="G265" s="2" t="n"/>
      <c r="H265" s="2" t="n"/>
      <c r="I265" s="2" t="n"/>
      <c r="J265" s="2" t="n"/>
      <c r="K265" s="3" t="n"/>
      <c r="L265" s="3" t="n"/>
      <c r="M265" s="4" t="n"/>
      <c r="N265" s="4" t="n"/>
      <c r="O265" s="4" t="n"/>
      <c r="P265" s="4" t="n"/>
      <c r="Q265" s="4" t="n"/>
      <c r="R265" s="4" t="n"/>
      <c r="S265" s="4" t="n"/>
      <c r="T265" s="4" t="n"/>
      <c r="U265" s="4" t="n"/>
      <c r="V265" s="4" t="n"/>
      <c r="W265" s="4" t="n"/>
      <c r="X265" s="4" t="n"/>
      <c r="Y265" s="4" t="n"/>
      <c r="Z265" s="4" t="n"/>
      <c r="AA265" s="4" t="n"/>
      <c r="AB265" s="4" t="n"/>
      <c r="AC265" s="4" t="n"/>
      <c r="AD265" s="4" t="n"/>
      <c r="AE265" s="4" t="n"/>
      <c r="AF265" s="4" t="n"/>
      <c r="AG265" s="4" t="n"/>
      <c r="AH265" s="4" t="n"/>
      <c r="AI265" s="4" t="n"/>
      <c r="AJ265" s="4" t="n"/>
      <c r="AK265" s="4" t="n"/>
      <c r="AL265" s="4" t="n"/>
      <c r="AM265" s="4" t="n"/>
      <c r="AN265" s="4" t="n"/>
      <c r="AO265" s="4" t="n"/>
      <c r="AP265" s="4" t="n"/>
      <c r="AQ265" s="4" t="n"/>
      <c r="AR265" s="4" t="n"/>
      <c r="AS265" s="4" t="n"/>
      <c r="AT265" s="4" t="n"/>
      <c r="AU265" s="4" t="n"/>
      <c r="AV265" s="4" t="n"/>
      <c r="AW265" s="4" t="n"/>
      <c r="AX265" s="4" t="n"/>
      <c r="AY265" s="4" t="n"/>
      <c r="AZ265" s="4" t="n"/>
      <c r="BA265" s="4" t="n"/>
      <c r="BB265" s="4" t="n"/>
      <c r="BC265" s="4" t="n"/>
      <c r="BD265" s="4" t="n"/>
      <c r="BE265" s="4" t="n"/>
      <c r="BF265" s="4" t="n"/>
      <c r="BG265" s="4" t="n"/>
      <c r="BH265" s="4" t="n"/>
      <c r="BI265" s="4" t="n"/>
      <c r="BJ265" s="4" t="n"/>
      <c r="BK265" s="3" t="n"/>
      <c r="BL265" s="3" t="n"/>
      <c r="BM265" s="3" t="n"/>
      <c r="BN265" s="3" t="n"/>
      <c r="BO265" s="3" t="n"/>
      <c r="BP265" s="3" t="n"/>
      <c r="BQ265" s="2" t="n"/>
      <c r="BR265" s="2" t="n"/>
      <c r="BS265" s="2" t="n"/>
      <c r="BT265" s="2" t="n"/>
      <c r="BU265" s="2" t="n"/>
      <c r="BV265" s="2" t="n"/>
      <c r="BW265" s="2" t="n"/>
      <c r="BX265" s="2" t="n"/>
      <c r="BY265" s="2" t="n"/>
      <c r="BZ265" s="2" t="n"/>
      <c r="CA265" s="2" t="n"/>
      <c r="CB265" s="2" t="n"/>
      <c r="CC265" s="2" t="n"/>
    </row>
    <row r="266">
      <c r="A266" s="2" t="n"/>
      <c r="B266" s="2" t="n"/>
      <c r="C266" s="2" t="n"/>
      <c r="D266" s="2" t="n"/>
      <c r="E266" s="2" t="n"/>
      <c r="F266" s="2" t="n"/>
      <c r="G266" s="2" t="n"/>
      <c r="H266" s="2" t="n"/>
      <c r="I266" s="2" t="n"/>
      <c r="J266" s="2" t="n"/>
      <c r="K266" s="3" t="n"/>
      <c r="L266" s="3" t="n"/>
      <c r="M266" s="4" t="n"/>
      <c r="N266" s="4" t="n"/>
      <c r="O266" s="4" t="n"/>
      <c r="P266" s="4" t="n"/>
      <c r="Q266" s="4" t="n"/>
      <c r="R266" s="4" t="n"/>
      <c r="S266" s="4" t="n"/>
      <c r="T266" s="4" t="n"/>
      <c r="U266" s="4" t="n"/>
      <c r="V266" s="4" t="n"/>
      <c r="W266" s="4" t="n"/>
      <c r="X266" s="4" t="n"/>
      <c r="Y266" s="4" t="n"/>
      <c r="Z266" s="4" t="n"/>
      <c r="AA266" s="4" t="n"/>
      <c r="AB266" s="4" t="n"/>
      <c r="AC266" s="4" t="n"/>
      <c r="AD266" s="4" t="n"/>
      <c r="AE266" s="4" t="n"/>
      <c r="AF266" s="4" t="n"/>
      <c r="AG266" s="4" t="n"/>
      <c r="AH266" s="4" t="n"/>
      <c r="AI266" s="4" t="n"/>
      <c r="AJ266" s="4" t="n"/>
      <c r="AK266" s="4" t="n"/>
      <c r="AL266" s="4" t="n"/>
      <c r="AM266" s="4" t="n"/>
      <c r="AN266" s="4" t="n"/>
      <c r="AO266" s="4" t="n"/>
      <c r="AP266" s="4" t="n"/>
      <c r="AQ266" s="4" t="n"/>
      <c r="AR266" s="4" t="n"/>
      <c r="AS266" s="4" t="n"/>
      <c r="AT266" s="4" t="n"/>
      <c r="AU266" s="4" t="n"/>
      <c r="AV266" s="4" t="n"/>
      <c r="AW266" s="4" t="n"/>
      <c r="AX266" s="4" t="n"/>
      <c r="AY266" s="4" t="n"/>
      <c r="AZ266" s="4" t="n"/>
      <c r="BA266" s="4" t="n"/>
      <c r="BB266" s="4" t="n"/>
      <c r="BC266" s="4" t="n"/>
      <c r="BD266" s="4" t="n"/>
      <c r="BE266" s="4" t="n"/>
      <c r="BF266" s="4" t="n"/>
      <c r="BG266" s="4" t="n"/>
      <c r="BH266" s="4" t="n"/>
      <c r="BI266" s="4" t="n"/>
      <c r="BJ266" s="4" t="n"/>
      <c r="BK266" s="3" t="n"/>
      <c r="BL266" s="3" t="n"/>
      <c r="BM266" s="3" t="n"/>
      <c r="BN266" s="3" t="n"/>
      <c r="BO266" s="3" t="n"/>
      <c r="BP266" s="3" t="n"/>
      <c r="BQ266" s="2" t="n"/>
      <c r="BR266" s="2" t="n"/>
      <c r="BS266" s="2" t="n"/>
      <c r="BT266" s="2" t="n"/>
      <c r="BU266" s="2" t="n"/>
      <c r="BV266" s="2" t="n"/>
      <c r="BW266" s="2" t="n"/>
      <c r="BX266" s="2" t="n"/>
      <c r="BY266" s="2" t="n"/>
      <c r="BZ266" s="2" t="n"/>
      <c r="CA266" s="2" t="n"/>
      <c r="CB266" s="2" t="n"/>
      <c r="CC266" s="2" t="n"/>
    </row>
    <row r="267">
      <c r="A267" s="2" t="n"/>
      <c r="B267" s="2" t="n"/>
      <c r="C267" s="2" t="n"/>
      <c r="D267" s="2" t="n"/>
      <c r="E267" s="2" t="n"/>
      <c r="F267" s="2" t="n"/>
      <c r="G267" s="2" t="n"/>
      <c r="H267" s="2" t="n"/>
      <c r="I267" s="2" t="n"/>
      <c r="J267" s="2" t="n"/>
      <c r="K267" s="3" t="n"/>
      <c r="L267" s="3" t="n"/>
      <c r="M267" s="4" t="n"/>
      <c r="N267" s="4" t="n"/>
      <c r="O267" s="4" t="n"/>
      <c r="P267" s="4" t="n"/>
      <c r="Q267" s="4" t="n"/>
      <c r="R267" s="4" t="n"/>
      <c r="S267" s="4" t="n"/>
      <c r="T267" s="4" t="n"/>
      <c r="U267" s="4" t="n"/>
      <c r="V267" s="4" t="n"/>
      <c r="W267" s="4" t="n"/>
      <c r="X267" s="4" t="n"/>
      <c r="Y267" s="4" t="n"/>
      <c r="Z267" s="4" t="n"/>
      <c r="AA267" s="4" t="n"/>
      <c r="AB267" s="4" t="n"/>
      <c r="AC267" s="4" t="n"/>
      <c r="AD267" s="4" t="n"/>
      <c r="AE267" s="4" t="n"/>
      <c r="AF267" s="4" t="n"/>
      <c r="AG267" s="4" t="n"/>
      <c r="AH267" s="4" t="n"/>
      <c r="AI267" s="4" t="n"/>
      <c r="AJ267" s="4" t="n"/>
      <c r="AK267" s="4" t="n"/>
      <c r="AL267" s="4" t="n"/>
      <c r="AM267" s="4" t="n"/>
      <c r="AN267" s="4" t="n"/>
      <c r="AO267" s="4" t="n"/>
      <c r="AP267" s="4" t="n"/>
      <c r="AQ267" s="4" t="n"/>
      <c r="AR267" s="4" t="n"/>
      <c r="AS267" s="4" t="n"/>
      <c r="AT267" s="4" t="n"/>
      <c r="AU267" s="4" t="n"/>
      <c r="AV267" s="4" t="n"/>
      <c r="AW267" s="4" t="n"/>
      <c r="AX267" s="4" t="n"/>
      <c r="AY267" s="4" t="n"/>
      <c r="AZ267" s="4" t="n"/>
      <c r="BA267" s="4" t="n"/>
      <c r="BB267" s="4" t="n"/>
      <c r="BC267" s="4" t="n"/>
      <c r="BD267" s="4" t="n"/>
      <c r="BE267" s="4" t="n"/>
      <c r="BF267" s="4" t="n"/>
      <c r="BG267" s="4" t="n"/>
      <c r="BH267" s="4" t="n"/>
      <c r="BI267" s="4" t="n"/>
      <c r="BJ267" s="4" t="n"/>
      <c r="BK267" s="3" t="n"/>
      <c r="BL267" s="3" t="n"/>
      <c r="BM267" s="3" t="n"/>
      <c r="BN267" s="3" t="n"/>
      <c r="BO267" s="3" t="n"/>
      <c r="BP267" s="3" t="n"/>
      <c r="BQ267" s="2" t="n"/>
      <c r="BR267" s="2" t="n"/>
      <c r="BS267" s="2" t="n"/>
      <c r="BT267" s="2" t="n"/>
      <c r="BU267" s="2" t="n"/>
      <c r="BV267" s="2" t="n"/>
      <c r="BW267" s="2" t="n"/>
      <c r="BX267" s="2" t="n"/>
      <c r="BY267" s="2" t="n"/>
      <c r="BZ267" s="2" t="n"/>
      <c r="CA267" s="2" t="n"/>
      <c r="CB267" s="2" t="n"/>
      <c r="CC267" s="2" t="n"/>
    </row>
    <row r="268">
      <c r="A268" s="2" t="n"/>
      <c r="B268" s="2" t="n"/>
      <c r="C268" s="2" t="n"/>
      <c r="D268" s="2" t="n"/>
      <c r="E268" s="2" t="n"/>
      <c r="F268" s="2" t="n"/>
      <c r="G268" s="2" t="n"/>
      <c r="H268" s="2" t="n"/>
      <c r="I268" s="2" t="n"/>
      <c r="J268" s="2" t="n"/>
      <c r="K268" s="3" t="n"/>
      <c r="L268" s="3" t="n"/>
      <c r="M268" s="4" t="n"/>
      <c r="N268" s="4" t="n"/>
      <c r="O268" s="4" t="n"/>
      <c r="P268" s="4" t="n"/>
      <c r="Q268" s="4" t="n"/>
      <c r="R268" s="4" t="n"/>
      <c r="S268" s="4" t="n"/>
      <c r="T268" s="4" t="n"/>
      <c r="U268" s="4" t="n"/>
      <c r="V268" s="4" t="n"/>
      <c r="W268" s="4" t="n"/>
      <c r="X268" s="4" t="n"/>
      <c r="Y268" s="4" t="n"/>
      <c r="Z268" s="4" t="n"/>
      <c r="AA268" s="4" t="n"/>
      <c r="AB268" s="4" t="n"/>
      <c r="AC268" s="4" t="n"/>
      <c r="AD268" s="4" t="n"/>
      <c r="AE268" s="4" t="n"/>
      <c r="AF268" s="4" t="n"/>
      <c r="AG268" s="4" t="n"/>
      <c r="AH268" s="4" t="n"/>
      <c r="AI268" s="4" t="n"/>
      <c r="AJ268" s="4" t="n"/>
      <c r="AK268" s="4" t="n"/>
      <c r="AL268" s="4" t="n"/>
      <c r="AM268" s="4" t="n"/>
      <c r="AN268" s="4" t="n"/>
      <c r="AO268" s="4" t="n"/>
      <c r="AP268" s="4" t="n"/>
      <c r="AQ268" s="4" t="n"/>
      <c r="AR268" s="4" t="n"/>
      <c r="AS268" s="4" t="n"/>
      <c r="AT268" s="4" t="n"/>
      <c r="AU268" s="4" t="n"/>
      <c r="AV268" s="4" t="n"/>
      <c r="AW268" s="4" t="n"/>
      <c r="AX268" s="4" t="n"/>
      <c r="AY268" s="4" t="n"/>
      <c r="AZ268" s="4" t="n"/>
      <c r="BA268" s="4" t="n"/>
      <c r="BB268" s="4" t="n"/>
      <c r="BC268" s="4" t="n"/>
      <c r="BD268" s="4" t="n"/>
      <c r="BE268" s="4" t="n"/>
      <c r="BF268" s="4" t="n"/>
      <c r="BG268" s="4" t="n"/>
      <c r="BH268" s="4" t="n"/>
      <c r="BI268" s="4" t="n"/>
      <c r="BJ268" s="4" t="n"/>
      <c r="BK268" s="3" t="n"/>
      <c r="BL268" s="3" t="n"/>
      <c r="BM268" s="3" t="n"/>
      <c r="BN268" s="3" t="n"/>
      <c r="BO268" s="3" t="n"/>
      <c r="BP268" s="3" t="n"/>
      <c r="BQ268" s="2" t="n"/>
      <c r="BR268" s="2" t="n"/>
      <c r="BS268" s="2" t="n"/>
      <c r="BT268" s="2" t="n"/>
      <c r="BU268" s="2" t="n"/>
      <c r="BV268" s="2" t="n"/>
      <c r="BW268" s="2" t="n"/>
      <c r="BX268" s="2" t="n"/>
      <c r="BY268" s="2" t="n"/>
      <c r="BZ268" s="2" t="n"/>
      <c r="CA268" s="2" t="n"/>
      <c r="CB268" s="2" t="n"/>
      <c r="CC268" s="2" t="n"/>
    </row>
    <row r="269">
      <c r="A269" s="2" t="n"/>
      <c r="B269" s="2" t="n"/>
      <c r="C269" s="2" t="n"/>
      <c r="D269" s="2" t="n"/>
      <c r="E269" s="2" t="n"/>
      <c r="F269" s="2" t="n"/>
      <c r="G269" s="2" t="n"/>
      <c r="H269" s="2" t="n"/>
      <c r="I269" s="2" t="n"/>
      <c r="J269" s="2" t="n"/>
      <c r="K269" s="3" t="n"/>
      <c r="L269" s="3" t="n"/>
      <c r="M269" s="4" t="n"/>
      <c r="N269" s="4" t="n"/>
      <c r="O269" s="4" t="n"/>
      <c r="P269" s="4" t="n"/>
      <c r="Q269" s="4" t="n"/>
      <c r="R269" s="4" t="n"/>
      <c r="S269" s="4" t="n"/>
      <c r="T269" s="4" t="n"/>
      <c r="U269" s="4" t="n"/>
      <c r="V269" s="4" t="n"/>
      <c r="W269" s="4" t="n"/>
      <c r="X269" s="4" t="n"/>
      <c r="Y269" s="4" t="n"/>
      <c r="Z269" s="4" t="n"/>
      <c r="AA269" s="4" t="n"/>
      <c r="AB269" s="4" t="n"/>
      <c r="AC269" s="4" t="n"/>
      <c r="AD269" s="4" t="n"/>
      <c r="AE269" s="4" t="n"/>
      <c r="AF269" s="4" t="n"/>
      <c r="AG269" s="4" t="n"/>
      <c r="AH269" s="4" t="n"/>
      <c r="AI269" s="4" t="n"/>
      <c r="AJ269" s="4" t="n"/>
      <c r="AK269" s="4" t="n"/>
      <c r="AL269" s="4" t="n"/>
      <c r="AM269" s="4" t="n"/>
      <c r="AN269" s="4" t="n"/>
      <c r="AO269" s="4" t="n"/>
      <c r="AP269" s="4" t="n"/>
      <c r="AQ269" s="4" t="n"/>
      <c r="AR269" s="4" t="n"/>
      <c r="AS269" s="4" t="n"/>
      <c r="AT269" s="4" t="n"/>
      <c r="AU269" s="4" t="n"/>
      <c r="AV269" s="4" t="n"/>
      <c r="AW269" s="4" t="n"/>
      <c r="AX269" s="4" t="n"/>
      <c r="AY269" s="4" t="n"/>
      <c r="AZ269" s="4" t="n"/>
      <c r="BA269" s="4" t="n"/>
      <c r="BB269" s="4" t="n"/>
      <c r="BC269" s="4" t="n"/>
      <c r="BD269" s="4" t="n"/>
      <c r="BE269" s="4" t="n"/>
      <c r="BF269" s="4" t="n"/>
      <c r="BG269" s="4" t="n"/>
      <c r="BH269" s="4" t="n"/>
      <c r="BI269" s="4" t="n"/>
      <c r="BJ269" s="4" t="n"/>
      <c r="BK269" s="3" t="n"/>
      <c r="BL269" s="3" t="n"/>
      <c r="BM269" s="3" t="n"/>
      <c r="BN269" s="3" t="n"/>
      <c r="BO269" s="3" t="n"/>
      <c r="BP269" s="3" t="n"/>
      <c r="BQ269" s="2" t="n"/>
      <c r="BR269" s="2" t="n"/>
      <c r="BS269" s="2" t="n"/>
      <c r="BT269" s="2" t="n"/>
      <c r="BU269" s="2" t="n"/>
      <c r="BV269" s="2" t="n"/>
      <c r="BW269" s="2" t="n"/>
      <c r="BX269" s="2" t="n"/>
      <c r="BY269" s="2" t="n"/>
      <c r="BZ269" s="2" t="n"/>
      <c r="CA269" s="2" t="n"/>
      <c r="CB269" s="2" t="n"/>
      <c r="CC269" s="2" t="n"/>
    </row>
    <row r="270">
      <c r="A270" s="2" t="n"/>
      <c r="B270" s="2" t="n"/>
      <c r="C270" s="2" t="n"/>
      <c r="D270" s="2" t="n"/>
      <c r="E270" s="2" t="n"/>
      <c r="F270" s="2" t="n"/>
      <c r="G270" s="2" t="n"/>
      <c r="H270" s="2" t="n"/>
      <c r="I270" s="2" t="n"/>
      <c r="J270" s="2" t="n"/>
      <c r="K270" s="3" t="n"/>
      <c r="L270" s="3" t="n"/>
      <c r="M270" s="4" t="n"/>
      <c r="N270" s="4" t="n"/>
      <c r="O270" s="4" t="n"/>
      <c r="P270" s="4" t="n"/>
      <c r="Q270" s="4" t="n"/>
      <c r="R270" s="4" t="n"/>
      <c r="S270" s="4" t="n"/>
      <c r="T270" s="4" t="n"/>
      <c r="U270" s="4" t="n"/>
      <c r="V270" s="4" t="n"/>
      <c r="W270" s="4" t="n"/>
      <c r="X270" s="4" t="n"/>
      <c r="Y270" s="4" t="n"/>
      <c r="Z270" s="4" t="n"/>
      <c r="AA270" s="4" t="n"/>
      <c r="AB270" s="4" t="n"/>
      <c r="AC270" s="4" t="n"/>
      <c r="AD270" s="4" t="n"/>
      <c r="AE270" s="4" t="n"/>
      <c r="AF270" s="4" t="n"/>
      <c r="AG270" s="4" t="n"/>
      <c r="AH270" s="4" t="n"/>
      <c r="AI270" s="4" t="n"/>
      <c r="AJ270" s="4" t="n"/>
      <c r="AK270" s="4" t="n"/>
      <c r="AL270" s="4" t="n"/>
      <c r="AM270" s="4" t="n"/>
      <c r="AN270" s="4" t="n"/>
      <c r="AO270" s="4" t="n"/>
      <c r="AP270" s="4" t="n"/>
      <c r="AQ270" s="4" t="n"/>
      <c r="AR270" s="4" t="n"/>
      <c r="AS270" s="4" t="n"/>
      <c r="AT270" s="4" t="n"/>
      <c r="AU270" s="4" t="n"/>
      <c r="AV270" s="4" t="n"/>
      <c r="AW270" s="4" t="n"/>
      <c r="AX270" s="4" t="n"/>
      <c r="AY270" s="4" t="n"/>
      <c r="AZ270" s="4" t="n"/>
      <c r="BA270" s="4" t="n"/>
      <c r="BB270" s="4" t="n"/>
      <c r="BC270" s="4" t="n"/>
      <c r="BD270" s="4" t="n"/>
      <c r="BE270" s="4" t="n"/>
      <c r="BF270" s="4" t="n"/>
      <c r="BG270" s="4" t="n"/>
      <c r="BH270" s="4" t="n"/>
      <c r="BI270" s="4" t="n"/>
      <c r="BJ270" s="4" t="n"/>
      <c r="BK270" s="3" t="n"/>
      <c r="BL270" s="3" t="n"/>
      <c r="BM270" s="3" t="n"/>
      <c r="BN270" s="3" t="n"/>
      <c r="BO270" s="3" t="n"/>
      <c r="BP270" s="3" t="n"/>
      <c r="BQ270" s="2" t="n"/>
      <c r="BR270" s="2" t="n"/>
      <c r="BS270" s="2" t="n"/>
      <c r="BT270" s="2" t="n"/>
      <c r="BU270" s="2" t="n"/>
      <c r="BV270" s="2" t="n"/>
      <c r="BW270" s="2" t="n"/>
      <c r="BX270" s="2" t="n"/>
      <c r="BY270" s="2" t="n"/>
      <c r="BZ270" s="2" t="n"/>
      <c r="CA270" s="2" t="n"/>
      <c r="CB270" s="2" t="n"/>
      <c r="CC270" s="2" t="n"/>
    </row>
    <row r="271">
      <c r="A271" s="2" t="n"/>
      <c r="B271" s="2" t="n"/>
      <c r="C271" s="2" t="n"/>
      <c r="D271" s="2" t="n"/>
      <c r="E271" s="2" t="n"/>
      <c r="F271" s="2" t="n"/>
      <c r="G271" s="2" t="n"/>
      <c r="H271" s="2" t="n"/>
      <c r="I271" s="2" t="n"/>
      <c r="J271" s="2" t="n"/>
      <c r="K271" s="3" t="n"/>
      <c r="L271" s="3" t="n"/>
      <c r="M271" s="4" t="n"/>
      <c r="N271" s="4" t="n"/>
      <c r="O271" s="4" t="n"/>
      <c r="P271" s="4" t="n"/>
      <c r="Q271" s="4" t="n"/>
      <c r="R271" s="4" t="n"/>
      <c r="S271" s="4" t="n"/>
      <c r="T271" s="4" t="n"/>
      <c r="U271" s="4" t="n"/>
      <c r="V271" s="4" t="n"/>
      <c r="W271" s="4" t="n"/>
      <c r="X271" s="4" t="n"/>
      <c r="Y271" s="4" t="n"/>
      <c r="Z271" s="4" t="n"/>
      <c r="AA271" s="4" t="n"/>
      <c r="AB271" s="4" t="n"/>
      <c r="AC271" s="4" t="n"/>
      <c r="AD271" s="4" t="n"/>
      <c r="AE271" s="4" t="n"/>
      <c r="AF271" s="4" t="n"/>
      <c r="AG271" s="4" t="n"/>
      <c r="AH271" s="4" t="n"/>
      <c r="AI271" s="4" t="n"/>
      <c r="AJ271" s="4" t="n"/>
      <c r="AK271" s="4" t="n"/>
      <c r="AL271" s="4" t="n"/>
      <c r="AM271" s="4" t="n"/>
      <c r="AN271" s="4" t="n"/>
      <c r="AO271" s="4" t="n"/>
      <c r="AP271" s="4" t="n"/>
      <c r="AQ271" s="4" t="n"/>
      <c r="AR271" s="4" t="n"/>
      <c r="AS271" s="4" t="n"/>
      <c r="AT271" s="4" t="n"/>
      <c r="AU271" s="4" t="n"/>
      <c r="AV271" s="4" t="n"/>
      <c r="AW271" s="4" t="n"/>
      <c r="AX271" s="4" t="n"/>
      <c r="AY271" s="4" t="n"/>
      <c r="AZ271" s="4" t="n"/>
      <c r="BA271" s="4" t="n"/>
      <c r="BB271" s="4" t="n"/>
      <c r="BC271" s="4" t="n"/>
      <c r="BD271" s="4" t="n"/>
      <c r="BE271" s="4" t="n"/>
      <c r="BF271" s="4" t="n"/>
      <c r="BG271" s="4" t="n"/>
      <c r="BH271" s="4" t="n"/>
      <c r="BI271" s="4" t="n"/>
      <c r="BJ271" s="4" t="n"/>
      <c r="BK271" s="3" t="n"/>
      <c r="BL271" s="3" t="n"/>
      <c r="BM271" s="3" t="n"/>
      <c r="BN271" s="3" t="n"/>
      <c r="BO271" s="3" t="n"/>
      <c r="BP271" s="3" t="n"/>
      <c r="BQ271" s="2" t="n"/>
      <c r="BR271" s="2" t="n"/>
      <c r="BS271" s="2" t="n"/>
      <c r="BT271" s="2" t="n"/>
      <c r="BU271" s="2" t="n"/>
      <c r="BV271" s="2" t="n"/>
      <c r="BW271" s="2" t="n"/>
      <c r="BX271" s="2" t="n"/>
      <c r="BY271" s="2" t="n"/>
      <c r="BZ271" s="2" t="n"/>
      <c r="CA271" s="2" t="n"/>
      <c r="CB271" s="2" t="n"/>
      <c r="CC271" s="2" t="n"/>
    </row>
    <row r="272">
      <c r="A272" s="2" t="n"/>
      <c r="B272" s="2" t="n"/>
      <c r="C272" s="2" t="n"/>
      <c r="D272" s="2" t="n"/>
      <c r="E272" s="2" t="n"/>
      <c r="F272" s="2" t="n"/>
      <c r="G272" s="2" t="n"/>
      <c r="H272" s="2" t="n"/>
      <c r="I272" s="2" t="n"/>
      <c r="J272" s="2" t="n"/>
      <c r="K272" s="3" t="n"/>
      <c r="L272" s="3" t="n"/>
      <c r="M272" s="4" t="n"/>
      <c r="N272" s="4" t="n"/>
      <c r="O272" s="4" t="n"/>
      <c r="P272" s="4" t="n"/>
      <c r="Q272" s="4" t="n"/>
      <c r="R272" s="4" t="n"/>
      <c r="S272" s="4" t="n"/>
      <c r="T272" s="4" t="n"/>
      <c r="U272" s="4" t="n"/>
      <c r="V272" s="4" t="n"/>
      <c r="W272" s="4" t="n"/>
      <c r="X272" s="4" t="n"/>
      <c r="Y272" s="4" t="n"/>
      <c r="Z272" s="4" t="n"/>
      <c r="AA272" s="4" t="n"/>
      <c r="AB272" s="4" t="n"/>
      <c r="AC272" s="4" t="n"/>
      <c r="AD272" s="4" t="n"/>
      <c r="AE272" s="4" t="n"/>
      <c r="AF272" s="4" t="n"/>
      <c r="AG272" s="4" t="n"/>
      <c r="AH272" s="4" t="n"/>
      <c r="AI272" s="4" t="n"/>
      <c r="AJ272" s="4" t="n"/>
      <c r="AK272" s="4" t="n"/>
      <c r="AL272" s="4" t="n"/>
      <c r="AM272" s="4" t="n"/>
      <c r="AN272" s="4" t="n"/>
      <c r="AO272" s="4" t="n"/>
      <c r="AP272" s="4" t="n"/>
      <c r="AQ272" s="4" t="n"/>
      <c r="AR272" s="4" t="n"/>
      <c r="AS272" s="4" t="n"/>
      <c r="AT272" s="4" t="n"/>
      <c r="AU272" s="4" t="n"/>
      <c r="AV272" s="4" t="n"/>
      <c r="AW272" s="4" t="n"/>
      <c r="AX272" s="4" t="n"/>
      <c r="AY272" s="4" t="n"/>
      <c r="AZ272" s="4" t="n"/>
      <c r="BA272" s="4" t="n"/>
      <c r="BB272" s="4" t="n"/>
      <c r="BC272" s="4" t="n"/>
      <c r="BD272" s="4" t="n"/>
      <c r="BE272" s="4" t="n"/>
      <c r="BF272" s="4" t="n"/>
      <c r="BG272" s="4" t="n"/>
      <c r="BH272" s="4" t="n"/>
      <c r="BI272" s="4" t="n"/>
      <c r="BJ272" s="4" t="n"/>
      <c r="BK272" s="3" t="n"/>
      <c r="BL272" s="3" t="n"/>
      <c r="BM272" s="3" t="n"/>
      <c r="BN272" s="3" t="n"/>
      <c r="BO272" s="3" t="n"/>
      <c r="BP272" s="3" t="n"/>
      <c r="BQ272" s="2" t="n"/>
      <c r="BR272" s="2" t="n"/>
      <c r="BS272" s="2" t="n"/>
      <c r="BT272" s="2" t="n"/>
      <c r="BU272" s="2" t="n"/>
      <c r="BV272" s="2" t="n"/>
      <c r="BW272" s="2" t="n"/>
      <c r="BX272" s="2" t="n"/>
      <c r="BY272" s="2" t="n"/>
      <c r="BZ272" s="2" t="n"/>
      <c r="CA272" s="2" t="n"/>
      <c r="CB272" s="2" t="n"/>
      <c r="CC272" s="2" t="n"/>
    </row>
    <row r="273">
      <c r="A273" s="2" t="n"/>
      <c r="B273" s="2" t="n"/>
      <c r="C273" s="2" t="n"/>
      <c r="D273" s="2" t="n"/>
      <c r="E273" s="2" t="n"/>
      <c r="F273" s="2" t="n"/>
      <c r="G273" s="2" t="n"/>
      <c r="H273" s="2" t="n"/>
      <c r="I273" s="2" t="n"/>
      <c r="J273" s="2" t="n"/>
      <c r="K273" s="3" t="n"/>
      <c r="L273" s="3" t="n"/>
      <c r="M273" s="4" t="n"/>
      <c r="N273" s="4" t="n"/>
      <c r="O273" s="4" t="n"/>
      <c r="P273" s="4" t="n"/>
      <c r="Q273" s="4" t="n"/>
      <c r="R273" s="4" t="n"/>
      <c r="S273" s="4" t="n"/>
      <c r="T273" s="4" t="n"/>
      <c r="U273" s="4" t="n"/>
      <c r="V273" s="4" t="n"/>
      <c r="W273" s="4" t="n"/>
      <c r="X273" s="4" t="n"/>
      <c r="Y273" s="4" t="n"/>
      <c r="Z273" s="4" t="n"/>
      <c r="AA273" s="4" t="n"/>
      <c r="AB273" s="4" t="n"/>
      <c r="AC273" s="4" t="n"/>
      <c r="AD273" s="4" t="n"/>
      <c r="AE273" s="4" t="n"/>
      <c r="AF273" s="4" t="n"/>
      <c r="AG273" s="4" t="n"/>
      <c r="AH273" s="4" t="n"/>
      <c r="AI273" s="4" t="n"/>
      <c r="AJ273" s="4" t="n"/>
      <c r="AK273" s="4" t="n"/>
      <c r="AL273" s="4" t="n"/>
      <c r="AM273" s="4" t="n"/>
      <c r="AN273" s="4" t="n"/>
      <c r="AO273" s="4" t="n"/>
      <c r="AP273" s="4" t="n"/>
      <c r="AQ273" s="4" t="n"/>
      <c r="AR273" s="4" t="n"/>
      <c r="AS273" s="4" t="n"/>
      <c r="AT273" s="4" t="n"/>
      <c r="AU273" s="4" t="n"/>
      <c r="AV273" s="4" t="n"/>
      <c r="AW273" s="4" t="n"/>
      <c r="AX273" s="4" t="n"/>
      <c r="AY273" s="4" t="n"/>
      <c r="AZ273" s="4" t="n"/>
      <c r="BA273" s="4" t="n"/>
      <c r="BB273" s="4" t="n"/>
      <c r="BC273" s="4" t="n"/>
      <c r="BD273" s="4" t="n"/>
      <c r="BE273" s="4" t="n"/>
      <c r="BF273" s="4" t="n"/>
      <c r="BG273" s="4" t="n"/>
      <c r="BH273" s="4" t="n"/>
      <c r="BI273" s="4" t="n"/>
      <c r="BJ273" s="4" t="n"/>
      <c r="BK273" s="3" t="n"/>
      <c r="BL273" s="3" t="n"/>
      <c r="BM273" s="3" t="n"/>
      <c r="BN273" s="3" t="n"/>
      <c r="BO273" s="3" t="n"/>
      <c r="BP273" s="3" t="n"/>
      <c r="BQ273" s="2" t="n"/>
      <c r="BR273" s="2" t="n"/>
      <c r="BS273" s="2" t="n"/>
      <c r="BT273" s="2" t="n"/>
      <c r="BU273" s="2" t="n"/>
      <c r="BV273" s="2" t="n"/>
      <c r="BW273" s="2" t="n"/>
      <c r="BX273" s="2" t="n"/>
      <c r="BY273" s="2" t="n"/>
      <c r="BZ273" s="2" t="n"/>
      <c r="CA273" s="2" t="n"/>
      <c r="CB273" s="2" t="n"/>
      <c r="CC273" s="2" t="n"/>
    </row>
    <row r="274">
      <c r="A274" s="2" t="n"/>
      <c r="B274" s="2" t="n"/>
      <c r="C274" s="2" t="n"/>
      <c r="D274" s="2" t="n"/>
      <c r="E274" s="2" t="n"/>
      <c r="F274" s="2" t="n"/>
      <c r="G274" s="2" t="n"/>
      <c r="H274" s="2" t="n"/>
      <c r="I274" s="2" t="n"/>
      <c r="J274" s="2" t="n"/>
      <c r="K274" s="3" t="n"/>
      <c r="L274" s="3" t="n"/>
      <c r="M274" s="4" t="n"/>
      <c r="N274" s="4" t="n"/>
      <c r="O274" s="4" t="n"/>
      <c r="P274" s="4" t="n"/>
      <c r="Q274" s="4" t="n"/>
      <c r="R274" s="4" t="n"/>
      <c r="S274" s="4" t="n"/>
      <c r="T274" s="4" t="n"/>
      <c r="U274" s="4" t="n"/>
      <c r="V274" s="4" t="n"/>
      <c r="W274" s="4" t="n"/>
      <c r="X274" s="4" t="n"/>
      <c r="Y274" s="4" t="n"/>
      <c r="Z274" s="4" t="n"/>
      <c r="AA274" s="4" t="n"/>
      <c r="AB274" s="4" t="n"/>
      <c r="AC274" s="4" t="n"/>
      <c r="AD274" s="4" t="n"/>
      <c r="AE274" s="4" t="n"/>
      <c r="AF274" s="4" t="n"/>
      <c r="AG274" s="4" t="n"/>
      <c r="AH274" s="4" t="n"/>
      <c r="AI274" s="4" t="n"/>
      <c r="AJ274" s="4" t="n"/>
      <c r="AK274" s="4" t="n"/>
      <c r="AL274" s="4" t="n"/>
      <c r="AM274" s="4" t="n"/>
      <c r="AN274" s="4" t="n"/>
      <c r="AO274" s="4" t="n"/>
      <c r="AP274" s="4" t="n"/>
      <c r="AQ274" s="4" t="n"/>
      <c r="AR274" s="4" t="n"/>
      <c r="AS274" s="4" t="n"/>
      <c r="AT274" s="4" t="n"/>
      <c r="AU274" s="4" t="n"/>
      <c r="AV274" s="4" t="n"/>
      <c r="AW274" s="4" t="n"/>
      <c r="AX274" s="4" t="n"/>
      <c r="AY274" s="4" t="n"/>
      <c r="AZ274" s="4" t="n"/>
      <c r="BA274" s="4" t="n"/>
      <c r="BB274" s="4" t="n"/>
      <c r="BC274" s="4" t="n"/>
      <c r="BD274" s="4" t="n"/>
      <c r="BE274" s="4" t="n"/>
      <c r="BF274" s="4" t="n"/>
      <c r="BG274" s="4" t="n"/>
      <c r="BH274" s="4" t="n"/>
      <c r="BI274" s="4" t="n"/>
      <c r="BJ274" s="4" t="n"/>
      <c r="BK274" s="3" t="n"/>
      <c r="BL274" s="3" t="n"/>
      <c r="BM274" s="3" t="n"/>
      <c r="BN274" s="3" t="n"/>
      <c r="BO274" s="3" t="n"/>
      <c r="BP274" s="3" t="n"/>
      <c r="BQ274" s="2" t="n"/>
      <c r="BR274" s="2" t="n"/>
      <c r="BS274" s="2" t="n"/>
      <c r="BT274" s="2" t="n"/>
      <c r="BU274" s="2" t="n"/>
      <c r="BV274" s="2" t="n"/>
      <c r="BW274" s="2" t="n"/>
      <c r="BX274" s="2" t="n"/>
      <c r="BY274" s="2" t="n"/>
      <c r="BZ274" s="2" t="n"/>
      <c r="CA274" s="2" t="n"/>
      <c r="CB274" s="2" t="n"/>
      <c r="CC274" s="2" t="n"/>
    </row>
    <row r="275">
      <c r="A275" s="2" t="n"/>
      <c r="B275" s="2" t="n"/>
      <c r="C275" s="2" t="n"/>
      <c r="D275" s="2" t="n"/>
      <c r="E275" s="2" t="n"/>
      <c r="F275" s="2" t="n"/>
      <c r="G275" s="2" t="n"/>
      <c r="H275" s="2" t="n"/>
      <c r="I275" s="2" t="n"/>
      <c r="J275" s="2" t="n"/>
      <c r="K275" s="3" t="n"/>
      <c r="L275" s="3" t="n"/>
      <c r="M275" s="4" t="n"/>
      <c r="N275" s="4" t="n"/>
      <c r="O275" s="4" t="n"/>
      <c r="P275" s="4" t="n"/>
      <c r="Q275" s="4" t="n"/>
      <c r="R275" s="4" t="n"/>
      <c r="S275" s="4" t="n"/>
      <c r="T275" s="4" t="n"/>
      <c r="U275" s="4" t="n"/>
      <c r="V275" s="4" t="n"/>
      <c r="W275" s="4" t="n"/>
      <c r="X275" s="4" t="n"/>
      <c r="Y275" s="4" t="n"/>
      <c r="Z275" s="4" t="n"/>
      <c r="AA275" s="4" t="n"/>
      <c r="AB275" s="4" t="n"/>
      <c r="AC275" s="4" t="n"/>
      <c r="AD275" s="4" t="n"/>
      <c r="AE275" s="4" t="n"/>
      <c r="AF275" s="4" t="n"/>
      <c r="AG275" s="4" t="n"/>
      <c r="AH275" s="4" t="n"/>
      <c r="AI275" s="4" t="n"/>
      <c r="AJ275" s="4" t="n"/>
      <c r="AK275" s="4" t="n"/>
      <c r="AL275" s="4" t="n"/>
      <c r="AM275" s="4" t="n"/>
      <c r="AN275" s="4" t="n"/>
      <c r="AO275" s="4" t="n"/>
      <c r="AP275" s="4" t="n"/>
      <c r="AQ275" s="4" t="n"/>
      <c r="AR275" s="4" t="n"/>
      <c r="AS275" s="4" t="n"/>
      <c r="AT275" s="4" t="n"/>
      <c r="AU275" s="4" t="n"/>
      <c r="AV275" s="4" t="n"/>
      <c r="AW275" s="4" t="n"/>
      <c r="AX275" s="4" t="n"/>
      <c r="AY275" s="4" t="n"/>
      <c r="AZ275" s="4" t="n"/>
      <c r="BA275" s="4" t="n"/>
      <c r="BB275" s="4" t="n"/>
      <c r="BC275" s="4" t="n"/>
      <c r="BD275" s="4" t="n"/>
      <c r="BE275" s="4" t="n"/>
      <c r="BF275" s="4" t="n"/>
      <c r="BG275" s="4" t="n"/>
      <c r="BH275" s="4" t="n"/>
      <c r="BI275" s="4" t="n"/>
      <c r="BJ275" s="4" t="n"/>
      <c r="BK275" s="3" t="n"/>
      <c r="BL275" s="3" t="n"/>
      <c r="BM275" s="3" t="n"/>
      <c r="BN275" s="3" t="n"/>
      <c r="BO275" s="3" t="n"/>
      <c r="BP275" s="3" t="n"/>
      <c r="BQ275" s="2" t="n"/>
      <c r="BR275" s="2" t="n"/>
      <c r="BS275" s="2" t="n"/>
      <c r="BT275" s="2" t="n"/>
      <c r="BU275" s="2" t="n"/>
      <c r="BV275" s="2" t="n"/>
      <c r="BW275" s="2" t="n"/>
      <c r="BX275" s="2" t="n"/>
      <c r="BY275" s="2" t="n"/>
      <c r="BZ275" s="2" t="n"/>
      <c r="CA275" s="2" t="n"/>
      <c r="CB275" s="2" t="n"/>
      <c r="CC275" s="2" t="n"/>
    </row>
    <row r="276">
      <c r="A276" s="2" t="n"/>
      <c r="B276" s="2" t="n"/>
      <c r="C276" s="2" t="n"/>
      <c r="D276" s="2" t="n"/>
      <c r="E276" s="2" t="n"/>
      <c r="F276" s="2" t="n"/>
      <c r="G276" s="2" t="n"/>
      <c r="H276" s="2" t="n"/>
      <c r="I276" s="2" t="n"/>
      <c r="J276" s="2" t="n"/>
      <c r="K276" s="3" t="n"/>
      <c r="L276" s="3" t="n"/>
      <c r="M276" s="4" t="n"/>
      <c r="N276" s="4" t="n"/>
      <c r="O276" s="4" t="n"/>
      <c r="P276" s="4" t="n"/>
      <c r="Q276" s="4" t="n"/>
      <c r="R276" s="4" t="n"/>
      <c r="S276" s="4" t="n"/>
      <c r="T276" s="4" t="n"/>
      <c r="U276" s="4" t="n"/>
      <c r="V276" s="4" t="n"/>
      <c r="W276" s="4" t="n"/>
      <c r="X276" s="4" t="n"/>
      <c r="Y276" s="4" t="n"/>
      <c r="Z276" s="4" t="n"/>
      <c r="AA276" s="4" t="n"/>
      <c r="AB276" s="4" t="n"/>
      <c r="AC276" s="4" t="n"/>
      <c r="AD276" s="4" t="n"/>
      <c r="AE276" s="4" t="n"/>
      <c r="AF276" s="4" t="n"/>
      <c r="AG276" s="4" t="n"/>
      <c r="AH276" s="4" t="n"/>
      <c r="AI276" s="4" t="n"/>
      <c r="AJ276" s="4" t="n"/>
      <c r="AK276" s="4" t="n"/>
      <c r="AL276" s="4" t="n"/>
      <c r="AM276" s="4" t="n"/>
      <c r="AN276" s="4" t="n"/>
      <c r="AO276" s="4" t="n"/>
      <c r="AP276" s="4" t="n"/>
      <c r="AQ276" s="4" t="n"/>
      <c r="AR276" s="4" t="n"/>
      <c r="AS276" s="4" t="n"/>
      <c r="AT276" s="4" t="n"/>
      <c r="AU276" s="4" t="n"/>
      <c r="AV276" s="4" t="n"/>
      <c r="AW276" s="4" t="n"/>
      <c r="AX276" s="4" t="n"/>
      <c r="AY276" s="4" t="n"/>
      <c r="AZ276" s="4" t="n"/>
      <c r="BA276" s="4" t="n"/>
      <c r="BB276" s="4" t="n"/>
      <c r="BC276" s="4" t="n"/>
      <c r="BD276" s="4" t="n"/>
      <c r="BE276" s="4" t="n"/>
      <c r="BF276" s="4" t="n"/>
      <c r="BG276" s="4" t="n"/>
      <c r="BH276" s="4" t="n"/>
      <c r="BI276" s="4" t="n"/>
      <c r="BJ276" s="4" t="n"/>
      <c r="BK276" s="3" t="n"/>
      <c r="BL276" s="3" t="n"/>
      <c r="BM276" s="3" t="n"/>
      <c r="BN276" s="3" t="n"/>
      <c r="BO276" s="3" t="n"/>
      <c r="BP276" s="3" t="n"/>
      <c r="BQ276" s="2" t="n"/>
      <c r="BR276" s="2" t="n"/>
      <c r="BS276" s="2" t="n"/>
      <c r="BT276" s="2" t="n"/>
      <c r="BU276" s="2" t="n"/>
      <c r="BV276" s="2" t="n"/>
      <c r="BW276" s="2" t="n"/>
      <c r="BX276" s="2" t="n"/>
      <c r="BY276" s="2" t="n"/>
      <c r="BZ276" s="2" t="n"/>
      <c r="CA276" s="2" t="n"/>
      <c r="CB276" s="2" t="n"/>
      <c r="CC276" s="2" t="n"/>
    </row>
    <row r="277">
      <c r="A277" s="2" t="n"/>
      <c r="B277" s="2" t="n"/>
      <c r="C277" s="2" t="n"/>
      <c r="D277" s="2" t="n"/>
      <c r="E277" s="2" t="n"/>
      <c r="F277" s="2" t="n"/>
      <c r="G277" s="2" t="n"/>
      <c r="H277" s="2" t="n"/>
      <c r="I277" s="2" t="n"/>
      <c r="J277" s="2" t="n"/>
      <c r="K277" s="3" t="n"/>
      <c r="L277" s="3" t="n"/>
      <c r="M277" s="4" t="n"/>
      <c r="N277" s="4" t="n"/>
      <c r="O277" s="4" t="n"/>
      <c r="P277" s="4" t="n"/>
      <c r="Q277" s="4" t="n"/>
      <c r="R277" s="4" t="n"/>
      <c r="S277" s="4" t="n"/>
      <c r="T277" s="4" t="n"/>
      <c r="U277" s="4" t="n"/>
      <c r="V277" s="4" t="n"/>
      <c r="W277" s="4" t="n"/>
      <c r="X277" s="4" t="n"/>
      <c r="Y277" s="4" t="n"/>
      <c r="Z277" s="4" t="n"/>
      <c r="AA277" s="4" t="n"/>
      <c r="AB277" s="4" t="n"/>
      <c r="AC277" s="4" t="n"/>
      <c r="AD277" s="4" t="n"/>
      <c r="AE277" s="4" t="n"/>
      <c r="AF277" s="4" t="n"/>
      <c r="AG277" s="4" t="n"/>
      <c r="AH277" s="4" t="n"/>
      <c r="AI277" s="4" t="n"/>
      <c r="AJ277" s="4" t="n"/>
      <c r="AK277" s="4" t="n"/>
      <c r="AL277" s="4" t="n"/>
      <c r="AM277" s="4" t="n"/>
      <c r="AN277" s="4" t="n"/>
      <c r="AO277" s="4" t="n"/>
      <c r="AP277" s="4" t="n"/>
      <c r="AQ277" s="4" t="n"/>
      <c r="AR277" s="4" t="n"/>
      <c r="AS277" s="4" t="n"/>
      <c r="AT277" s="4" t="n"/>
      <c r="AU277" s="4" t="n"/>
      <c r="AV277" s="4" t="n"/>
      <c r="AW277" s="4" t="n"/>
      <c r="AX277" s="4" t="n"/>
      <c r="AY277" s="4" t="n"/>
      <c r="AZ277" s="4" t="n"/>
      <c r="BA277" s="4" t="n"/>
      <c r="BB277" s="4" t="n"/>
      <c r="BC277" s="4" t="n"/>
      <c r="BD277" s="4" t="n"/>
      <c r="BE277" s="4" t="n"/>
      <c r="BF277" s="4" t="n"/>
      <c r="BG277" s="4" t="n"/>
      <c r="BH277" s="4" t="n"/>
      <c r="BI277" s="4" t="n"/>
      <c r="BJ277" s="4" t="n"/>
      <c r="BK277" s="3" t="n"/>
      <c r="BL277" s="3" t="n"/>
      <c r="BM277" s="3" t="n"/>
      <c r="BN277" s="3" t="n"/>
      <c r="BO277" s="3" t="n"/>
      <c r="BP277" s="3" t="n"/>
      <c r="BQ277" s="2" t="n"/>
      <c r="BR277" s="2" t="n"/>
      <c r="BS277" s="2" t="n"/>
      <c r="BT277" s="2" t="n"/>
      <c r="BU277" s="2" t="n"/>
      <c r="BV277" s="2" t="n"/>
      <c r="BW277" s="2" t="n"/>
      <c r="BX277" s="2" t="n"/>
      <c r="BY277" s="2" t="n"/>
      <c r="BZ277" s="2" t="n"/>
      <c r="CA277" s="2" t="n"/>
      <c r="CB277" s="2" t="n"/>
      <c r="CC277" s="2" t="n"/>
    </row>
    <row r="278">
      <c r="A278" s="2" t="n"/>
      <c r="B278" s="2" t="n"/>
      <c r="C278" s="2" t="n"/>
      <c r="D278" s="2" t="n"/>
      <c r="E278" s="2" t="n"/>
      <c r="F278" s="2" t="n"/>
      <c r="G278" s="2" t="n"/>
      <c r="H278" s="2" t="n"/>
      <c r="I278" s="2" t="n"/>
      <c r="J278" s="2" t="n"/>
      <c r="K278" s="3" t="n"/>
      <c r="L278" s="3" t="n"/>
      <c r="M278" s="4" t="n"/>
      <c r="N278" s="4" t="n"/>
      <c r="O278" s="4" t="n"/>
      <c r="P278" s="4" t="n"/>
      <c r="Q278" s="4" t="n"/>
      <c r="R278" s="4" t="n"/>
      <c r="S278" s="4" t="n"/>
      <c r="T278" s="4" t="n"/>
      <c r="U278" s="4" t="n"/>
      <c r="V278" s="4" t="n"/>
      <c r="W278" s="4" t="n"/>
      <c r="X278" s="4" t="n"/>
      <c r="Y278" s="4" t="n"/>
      <c r="Z278" s="4" t="n"/>
      <c r="AA278" s="4" t="n"/>
      <c r="AB278" s="4" t="n"/>
      <c r="AC278" s="4" t="n"/>
      <c r="AD278" s="4" t="n"/>
      <c r="AE278" s="4" t="n"/>
      <c r="AF278" s="4" t="n"/>
      <c r="AG278" s="4" t="n"/>
      <c r="AH278" s="4" t="n"/>
      <c r="AI278" s="4" t="n"/>
      <c r="AJ278" s="4" t="n"/>
      <c r="AK278" s="4" t="n"/>
      <c r="AL278" s="4" t="n"/>
      <c r="AM278" s="4" t="n"/>
      <c r="AN278" s="4" t="n"/>
      <c r="AO278" s="4" t="n"/>
      <c r="AP278" s="4" t="n"/>
      <c r="AQ278" s="4" t="n"/>
      <c r="AR278" s="4" t="n"/>
      <c r="AS278" s="4" t="n"/>
      <c r="AT278" s="4" t="n"/>
      <c r="AU278" s="4" t="n"/>
      <c r="AV278" s="4" t="n"/>
      <c r="AW278" s="4" t="n"/>
      <c r="AX278" s="4" t="n"/>
      <c r="AY278" s="4" t="n"/>
      <c r="AZ278" s="4" t="n"/>
      <c r="BA278" s="4" t="n"/>
      <c r="BB278" s="4" t="n"/>
      <c r="BC278" s="4" t="n"/>
      <c r="BD278" s="4" t="n"/>
      <c r="BE278" s="4" t="n"/>
      <c r="BF278" s="4" t="n"/>
      <c r="BG278" s="4" t="n"/>
      <c r="BH278" s="4" t="n"/>
      <c r="BI278" s="4" t="n"/>
      <c r="BJ278" s="4" t="n"/>
      <c r="BK278" s="3" t="n"/>
      <c r="BL278" s="3" t="n"/>
      <c r="BM278" s="3" t="n"/>
      <c r="BN278" s="3" t="n"/>
      <c r="BO278" s="3" t="n"/>
      <c r="BP278" s="3" t="n"/>
      <c r="BQ278" s="2" t="n"/>
      <c r="BR278" s="2" t="n"/>
      <c r="BS278" s="2" t="n"/>
      <c r="BT278" s="2" t="n"/>
      <c r="BU278" s="2" t="n"/>
      <c r="BV278" s="2" t="n"/>
      <c r="BW278" s="2" t="n"/>
      <c r="BX278" s="2" t="n"/>
      <c r="BY278" s="2" t="n"/>
      <c r="BZ278" s="2" t="n"/>
      <c r="CA278" s="2" t="n"/>
      <c r="CB278" s="2" t="n"/>
      <c r="CC278" s="2" t="n"/>
    </row>
    <row r="279">
      <c r="A279" s="2" t="n"/>
      <c r="B279" s="2" t="n"/>
      <c r="C279" s="2" t="n"/>
      <c r="D279" s="2" t="n"/>
      <c r="E279" s="2" t="n"/>
      <c r="F279" s="2" t="n"/>
      <c r="G279" s="2" t="n"/>
      <c r="H279" s="2" t="n"/>
      <c r="I279" s="2" t="n"/>
      <c r="J279" s="2" t="n"/>
      <c r="K279" s="3" t="n"/>
      <c r="L279" s="3" t="n"/>
      <c r="M279" s="4" t="n"/>
      <c r="N279" s="4" t="n"/>
      <c r="O279" s="4" t="n"/>
      <c r="P279" s="4" t="n"/>
      <c r="Q279" s="4" t="n"/>
      <c r="R279" s="4" t="n"/>
      <c r="S279" s="4" t="n"/>
      <c r="T279" s="4" t="n"/>
      <c r="U279" s="4" t="n"/>
      <c r="V279" s="4" t="n"/>
      <c r="W279" s="4" t="n"/>
      <c r="X279" s="4" t="n"/>
      <c r="Y279" s="4" t="n"/>
      <c r="Z279" s="4" t="n"/>
      <c r="AA279" s="4" t="n"/>
      <c r="AB279" s="4" t="n"/>
      <c r="AC279" s="4" t="n"/>
      <c r="AD279" s="4" t="n"/>
      <c r="AE279" s="4" t="n"/>
      <c r="AF279" s="4" t="n"/>
      <c r="AG279" s="4" t="n"/>
      <c r="AH279" s="4" t="n"/>
      <c r="AI279" s="4" t="n"/>
      <c r="AJ279" s="4" t="n"/>
      <c r="AK279" s="4" t="n"/>
      <c r="AL279" s="4" t="n"/>
      <c r="AM279" s="4" t="n"/>
      <c r="AN279" s="4" t="n"/>
      <c r="AO279" s="4" t="n"/>
      <c r="AP279" s="4" t="n"/>
      <c r="AQ279" s="4" t="n"/>
      <c r="AR279" s="4" t="n"/>
      <c r="AS279" s="4" t="n"/>
      <c r="AT279" s="4" t="n"/>
      <c r="AU279" s="4" t="n"/>
      <c r="AV279" s="4" t="n"/>
      <c r="AW279" s="4" t="n"/>
      <c r="AX279" s="4" t="n"/>
      <c r="AY279" s="4" t="n"/>
      <c r="AZ279" s="4" t="n"/>
      <c r="BA279" s="4" t="n"/>
      <c r="BB279" s="4" t="n"/>
      <c r="BC279" s="4" t="n"/>
      <c r="BD279" s="4" t="n"/>
      <c r="BE279" s="4" t="n"/>
      <c r="BF279" s="4" t="n"/>
      <c r="BG279" s="4" t="n"/>
      <c r="BH279" s="4" t="n"/>
      <c r="BI279" s="4" t="n"/>
      <c r="BJ279" s="4" t="n"/>
      <c r="BK279" s="3" t="n"/>
      <c r="BL279" s="3" t="n"/>
      <c r="BM279" s="3" t="n"/>
      <c r="BN279" s="3" t="n"/>
      <c r="BO279" s="3" t="n"/>
      <c r="BP279" s="3" t="n"/>
      <c r="BQ279" s="2" t="n"/>
      <c r="BR279" s="2" t="n"/>
      <c r="BS279" s="2" t="n"/>
      <c r="BT279" s="2" t="n"/>
      <c r="BU279" s="2" t="n"/>
      <c r="BV279" s="2" t="n"/>
      <c r="BW279" s="2" t="n"/>
      <c r="BX279" s="2" t="n"/>
      <c r="BY279" s="2" t="n"/>
      <c r="BZ279" s="2" t="n"/>
      <c r="CA279" s="2" t="n"/>
      <c r="CB279" s="2" t="n"/>
      <c r="CC279" s="2" t="n"/>
    </row>
    <row r="280">
      <c r="A280" s="2" t="n"/>
      <c r="B280" s="2" t="n"/>
      <c r="C280" s="2" t="n"/>
      <c r="D280" s="2" t="n"/>
      <c r="E280" s="2" t="n"/>
      <c r="F280" s="2" t="n"/>
      <c r="G280" s="2" t="n"/>
      <c r="H280" s="2" t="n"/>
      <c r="I280" s="2" t="n"/>
      <c r="J280" s="2" t="n"/>
      <c r="K280" s="3" t="n"/>
      <c r="L280" s="3" t="n"/>
      <c r="M280" s="4" t="n"/>
      <c r="N280" s="4" t="n"/>
      <c r="O280" s="4" t="n"/>
      <c r="P280" s="4" t="n"/>
      <c r="Q280" s="4" t="n"/>
      <c r="R280" s="4" t="n"/>
      <c r="S280" s="4" t="n"/>
      <c r="T280" s="4" t="n"/>
      <c r="U280" s="4" t="n"/>
      <c r="V280" s="4" t="n"/>
      <c r="W280" s="4" t="n"/>
      <c r="X280" s="4" t="n"/>
      <c r="Y280" s="4" t="n"/>
      <c r="Z280" s="4" t="n"/>
      <c r="AA280" s="4" t="n"/>
      <c r="AB280" s="4" t="n"/>
      <c r="AC280" s="4" t="n"/>
      <c r="AD280" s="4" t="n"/>
      <c r="AE280" s="4" t="n"/>
      <c r="AF280" s="4" t="n"/>
      <c r="AG280" s="4" t="n"/>
      <c r="AH280" s="4" t="n"/>
      <c r="AI280" s="4" t="n"/>
      <c r="AJ280" s="4" t="n"/>
      <c r="AK280" s="4" t="n"/>
      <c r="AL280" s="4" t="n"/>
      <c r="AM280" s="4" t="n"/>
      <c r="AN280" s="4" t="n"/>
      <c r="AO280" s="4" t="n"/>
      <c r="AP280" s="4" t="n"/>
      <c r="AQ280" s="4" t="n"/>
      <c r="AR280" s="4" t="n"/>
      <c r="AS280" s="4" t="n"/>
      <c r="AT280" s="4" t="n"/>
      <c r="AU280" s="4" t="n"/>
      <c r="AV280" s="4" t="n"/>
      <c r="AW280" s="4" t="n"/>
      <c r="AX280" s="4" t="n"/>
      <c r="AY280" s="4" t="n"/>
      <c r="AZ280" s="4" t="n"/>
      <c r="BA280" s="4" t="n"/>
      <c r="BB280" s="4" t="n"/>
      <c r="BC280" s="4" t="n"/>
      <c r="BD280" s="4" t="n"/>
      <c r="BE280" s="4" t="n"/>
      <c r="BF280" s="4" t="n"/>
      <c r="BG280" s="4" t="n"/>
      <c r="BH280" s="4" t="n"/>
      <c r="BI280" s="4" t="n"/>
      <c r="BJ280" s="4" t="n"/>
      <c r="BK280" s="3" t="n"/>
      <c r="BL280" s="3" t="n"/>
      <c r="BM280" s="3" t="n"/>
      <c r="BN280" s="3" t="n"/>
      <c r="BO280" s="3" t="n"/>
      <c r="BP280" s="3" t="n"/>
      <c r="BQ280" s="2" t="n"/>
      <c r="BR280" s="2" t="n"/>
      <c r="BS280" s="2" t="n"/>
      <c r="BT280" s="2" t="n"/>
      <c r="BU280" s="2" t="n"/>
      <c r="BV280" s="2" t="n"/>
      <c r="BW280" s="2" t="n"/>
      <c r="BX280" s="2" t="n"/>
      <c r="BY280" s="2" t="n"/>
      <c r="BZ280" s="2" t="n"/>
      <c r="CA280" s="2" t="n"/>
      <c r="CB280" s="2" t="n"/>
      <c r="CC280" s="2" t="n"/>
    </row>
    <row r="281">
      <c r="A281" s="2" t="n"/>
      <c r="B281" s="2" t="n"/>
      <c r="C281" s="2" t="n"/>
      <c r="D281" s="2" t="n"/>
      <c r="E281" s="2" t="n"/>
      <c r="F281" s="2" t="n"/>
      <c r="G281" s="2" t="n"/>
      <c r="H281" s="2" t="n"/>
      <c r="I281" s="2" t="n"/>
      <c r="J281" s="2" t="n"/>
      <c r="K281" s="3" t="n"/>
      <c r="L281" s="3" t="n"/>
      <c r="M281" s="4" t="n"/>
      <c r="N281" s="4" t="n"/>
      <c r="O281" s="4" t="n"/>
      <c r="P281" s="4" t="n"/>
      <c r="Q281" s="4" t="n"/>
      <c r="R281" s="4" t="n"/>
      <c r="S281" s="4" t="n"/>
      <c r="T281" s="4" t="n"/>
      <c r="U281" s="4" t="n"/>
      <c r="V281" s="4" t="n"/>
      <c r="W281" s="4" t="n"/>
      <c r="X281" s="4" t="n"/>
      <c r="Y281" s="4" t="n"/>
      <c r="Z281" s="4" t="n"/>
      <c r="AA281" s="4" t="n"/>
      <c r="AB281" s="4" t="n"/>
      <c r="AC281" s="4" t="n"/>
      <c r="AD281" s="4" t="n"/>
      <c r="AE281" s="4" t="n"/>
      <c r="AF281" s="4" t="n"/>
      <c r="AG281" s="4" t="n"/>
      <c r="AH281" s="4" t="n"/>
      <c r="AI281" s="4" t="n"/>
      <c r="AJ281" s="4" t="n"/>
      <c r="AK281" s="4" t="n"/>
      <c r="AL281" s="4" t="n"/>
      <c r="AM281" s="4" t="n"/>
      <c r="AN281" s="4" t="n"/>
      <c r="AO281" s="4" t="n"/>
      <c r="AP281" s="4" t="n"/>
      <c r="AQ281" s="4" t="n"/>
      <c r="AR281" s="4" t="n"/>
      <c r="AS281" s="4" t="n"/>
      <c r="AT281" s="4" t="n"/>
      <c r="AU281" s="4" t="n"/>
      <c r="AV281" s="4" t="n"/>
      <c r="AW281" s="4" t="n"/>
      <c r="AX281" s="4" t="n"/>
      <c r="AY281" s="4" t="n"/>
      <c r="AZ281" s="4" t="n"/>
      <c r="BA281" s="4" t="n"/>
      <c r="BB281" s="4" t="n"/>
      <c r="BC281" s="4" t="n"/>
      <c r="BD281" s="4" t="n"/>
      <c r="BE281" s="4" t="n"/>
      <c r="BF281" s="4" t="n"/>
      <c r="BG281" s="4" t="n"/>
      <c r="BH281" s="4" t="n"/>
      <c r="BI281" s="4" t="n"/>
      <c r="BJ281" s="4" t="n"/>
      <c r="BK281" s="3" t="n"/>
      <c r="BL281" s="3" t="n"/>
      <c r="BM281" s="3" t="n"/>
      <c r="BN281" s="3" t="n"/>
      <c r="BO281" s="3" t="n"/>
      <c r="BP281" s="3" t="n"/>
      <c r="BQ281" s="2" t="n"/>
      <c r="BR281" s="2" t="n"/>
      <c r="BS281" s="2" t="n"/>
      <c r="BT281" s="2" t="n"/>
      <c r="BU281" s="2" t="n"/>
      <c r="BV281" s="2" t="n"/>
      <c r="BW281" s="2" t="n"/>
      <c r="BX281" s="2" t="n"/>
      <c r="BY281" s="2" t="n"/>
      <c r="BZ281" s="2" t="n"/>
      <c r="CA281" s="2" t="n"/>
      <c r="CB281" s="2" t="n"/>
      <c r="CC281" s="2" t="n"/>
    </row>
    <row r="282">
      <c r="A282" s="2" t="n"/>
      <c r="B282" s="2" t="n"/>
      <c r="C282" s="2" t="n"/>
      <c r="D282" s="2" t="n"/>
      <c r="E282" s="2" t="n"/>
      <c r="F282" s="2" t="n"/>
      <c r="G282" s="2" t="n"/>
      <c r="H282" s="2" t="n"/>
      <c r="I282" s="2" t="n"/>
      <c r="J282" s="2" t="n"/>
      <c r="K282" s="3" t="n"/>
      <c r="L282" s="3" t="n"/>
      <c r="M282" s="4" t="n"/>
      <c r="N282" s="4" t="n"/>
      <c r="O282" s="4" t="n"/>
      <c r="P282" s="4" t="n"/>
      <c r="Q282" s="4" t="n"/>
      <c r="R282" s="4" t="n"/>
      <c r="S282" s="4" t="n"/>
      <c r="T282" s="4" t="n"/>
      <c r="U282" s="4" t="n"/>
      <c r="V282" s="4" t="n"/>
      <c r="W282" s="4" t="n"/>
      <c r="X282" s="4" t="n"/>
      <c r="Y282" s="4" t="n"/>
      <c r="Z282" s="4" t="n"/>
      <c r="AA282" s="4" t="n"/>
      <c r="AB282" s="4" t="n"/>
      <c r="AC282" s="4" t="n"/>
      <c r="AD282" s="4" t="n"/>
      <c r="AE282" s="4" t="n"/>
      <c r="AF282" s="4" t="n"/>
      <c r="AG282" s="4" t="n"/>
      <c r="AH282" s="4" t="n"/>
      <c r="AI282" s="4" t="n"/>
      <c r="AJ282" s="4" t="n"/>
      <c r="AK282" s="4" t="n"/>
      <c r="AL282" s="4" t="n"/>
      <c r="AM282" s="4" t="n"/>
      <c r="AN282" s="4" t="n"/>
      <c r="AO282" s="4" t="n"/>
      <c r="AP282" s="4" t="n"/>
      <c r="AQ282" s="4" t="n"/>
      <c r="AR282" s="4" t="n"/>
      <c r="AS282" s="4" t="n"/>
      <c r="AT282" s="4" t="n"/>
      <c r="AU282" s="4" t="n"/>
      <c r="AV282" s="4" t="n"/>
      <c r="AW282" s="4" t="n"/>
      <c r="AX282" s="4" t="n"/>
      <c r="AY282" s="4" t="n"/>
      <c r="AZ282" s="4" t="n"/>
      <c r="BA282" s="4" t="n"/>
      <c r="BB282" s="4" t="n"/>
      <c r="BC282" s="4" t="n"/>
      <c r="BD282" s="4" t="n"/>
      <c r="BE282" s="4" t="n"/>
      <c r="BF282" s="4" t="n"/>
      <c r="BG282" s="4" t="n"/>
      <c r="BH282" s="4" t="n"/>
      <c r="BI282" s="4" t="n"/>
      <c r="BJ282" s="4" t="n"/>
      <c r="BK282" s="3" t="n"/>
      <c r="BL282" s="3" t="n"/>
      <c r="BM282" s="3" t="n"/>
      <c r="BN282" s="3" t="n"/>
      <c r="BO282" s="3" t="n"/>
      <c r="BP282" s="3" t="n"/>
      <c r="BQ282" s="2" t="n"/>
      <c r="BR282" s="2" t="n"/>
      <c r="BS282" s="2" t="n"/>
      <c r="BT282" s="2" t="n"/>
      <c r="BU282" s="2" t="n"/>
      <c r="BV282" s="2" t="n"/>
      <c r="BW282" s="2" t="n"/>
      <c r="BX282" s="2" t="n"/>
      <c r="BY282" s="2" t="n"/>
      <c r="BZ282" s="2" t="n"/>
      <c r="CA282" s="2" t="n"/>
      <c r="CB282" s="2" t="n"/>
      <c r="CC282" s="2" t="n"/>
    </row>
    <row r="283">
      <c r="A283" s="2" t="n"/>
      <c r="B283" s="2" t="n"/>
      <c r="C283" s="2" t="n"/>
      <c r="D283" s="2" t="n"/>
      <c r="E283" s="2" t="n"/>
      <c r="F283" s="2" t="n"/>
      <c r="G283" s="2" t="n"/>
      <c r="H283" s="2" t="n"/>
      <c r="I283" s="2" t="n"/>
      <c r="J283" s="2" t="n"/>
      <c r="K283" s="3" t="n"/>
      <c r="L283" s="3" t="n"/>
      <c r="M283" s="4" t="n"/>
      <c r="N283" s="4" t="n"/>
      <c r="O283" s="4" t="n"/>
      <c r="P283" s="4" t="n"/>
      <c r="Q283" s="4" t="n"/>
      <c r="R283" s="4" t="n"/>
      <c r="S283" s="4" t="n"/>
      <c r="T283" s="4" t="n"/>
      <c r="U283" s="4" t="n"/>
      <c r="V283" s="4" t="n"/>
      <c r="W283" s="4" t="n"/>
      <c r="X283" s="4" t="n"/>
      <c r="Y283" s="4" t="n"/>
      <c r="Z283" s="4" t="n"/>
      <c r="AA283" s="4" t="n"/>
      <c r="AB283" s="4" t="n"/>
      <c r="AC283" s="4" t="n"/>
      <c r="AD283" s="4" t="n"/>
      <c r="AE283" s="4" t="n"/>
      <c r="AF283" s="4" t="n"/>
      <c r="AG283" s="4" t="n"/>
      <c r="AH283" s="4" t="n"/>
      <c r="AI283" s="4" t="n"/>
      <c r="AJ283" s="4" t="n"/>
      <c r="AK283" s="4" t="n"/>
      <c r="AL283" s="4" t="n"/>
      <c r="AM283" s="4" t="n"/>
      <c r="AN283" s="4" t="n"/>
      <c r="AO283" s="4" t="n"/>
      <c r="AP283" s="4" t="n"/>
      <c r="AQ283" s="4" t="n"/>
      <c r="AR283" s="4" t="n"/>
      <c r="AS283" s="4" t="n"/>
      <c r="AT283" s="4" t="n"/>
      <c r="AU283" s="4" t="n"/>
      <c r="AV283" s="4" t="n"/>
      <c r="AW283" s="4" t="n"/>
      <c r="AX283" s="4" t="n"/>
      <c r="AY283" s="4" t="n"/>
      <c r="AZ283" s="4" t="n"/>
      <c r="BA283" s="4" t="n"/>
      <c r="BB283" s="4" t="n"/>
      <c r="BC283" s="4" t="n"/>
      <c r="BD283" s="4" t="n"/>
      <c r="BE283" s="4" t="n"/>
      <c r="BF283" s="4" t="n"/>
      <c r="BG283" s="4" t="n"/>
      <c r="BH283" s="4" t="n"/>
      <c r="BI283" s="4" t="n"/>
      <c r="BJ283" s="4" t="n"/>
      <c r="BK283" s="3" t="n"/>
      <c r="BL283" s="3" t="n"/>
      <c r="BM283" s="3" t="n"/>
      <c r="BN283" s="3" t="n"/>
      <c r="BO283" s="3" t="n"/>
      <c r="BP283" s="3" t="n"/>
      <c r="BQ283" s="2" t="n"/>
      <c r="BR283" s="2" t="n"/>
      <c r="BS283" s="2" t="n"/>
      <c r="BT283" s="2" t="n"/>
      <c r="BU283" s="2" t="n"/>
      <c r="BV283" s="2" t="n"/>
      <c r="BW283" s="2" t="n"/>
      <c r="BX283" s="2" t="n"/>
      <c r="BY283" s="2" t="n"/>
      <c r="BZ283" s="2" t="n"/>
      <c r="CA283" s="2" t="n"/>
      <c r="CB283" s="2" t="n"/>
      <c r="CC283" s="2" t="n"/>
    </row>
    <row r="284">
      <c r="A284" s="2" t="n"/>
      <c r="B284" s="2" t="n"/>
      <c r="C284" s="2" t="n"/>
      <c r="D284" s="2" t="n"/>
      <c r="E284" s="2" t="n"/>
      <c r="F284" s="2" t="n"/>
      <c r="G284" s="2" t="n"/>
      <c r="H284" s="2" t="n"/>
      <c r="I284" s="2" t="n"/>
      <c r="J284" s="2" t="n"/>
      <c r="K284" s="3" t="n"/>
      <c r="L284" s="3" t="n"/>
      <c r="M284" s="4" t="n"/>
      <c r="N284" s="4" t="n"/>
      <c r="O284" s="4" t="n"/>
      <c r="P284" s="4" t="n"/>
      <c r="Q284" s="4" t="n"/>
      <c r="R284" s="4" t="n"/>
      <c r="S284" s="4" t="n"/>
      <c r="T284" s="4" t="n"/>
      <c r="U284" s="4" t="n"/>
      <c r="V284" s="4" t="n"/>
      <c r="W284" s="4" t="n"/>
      <c r="X284" s="4" t="n"/>
      <c r="Y284" s="4" t="n"/>
      <c r="Z284" s="4" t="n"/>
      <c r="AA284" s="4" t="n"/>
      <c r="AB284" s="4" t="n"/>
      <c r="AC284" s="4" t="n"/>
      <c r="AD284" s="4" t="n"/>
      <c r="AE284" s="4" t="n"/>
      <c r="AF284" s="4" t="n"/>
      <c r="AG284" s="4" t="n"/>
      <c r="AH284" s="4" t="n"/>
      <c r="AI284" s="4" t="n"/>
      <c r="AJ284" s="4" t="n"/>
      <c r="AK284" s="4" t="n"/>
      <c r="AL284" s="4" t="n"/>
      <c r="AM284" s="4" t="n"/>
      <c r="AN284" s="4" t="n"/>
      <c r="AO284" s="4" t="n"/>
      <c r="AP284" s="4" t="n"/>
      <c r="AQ284" s="4" t="n"/>
      <c r="AR284" s="4" t="n"/>
      <c r="AS284" s="4" t="n"/>
      <c r="AT284" s="4" t="n"/>
      <c r="AU284" s="4" t="n"/>
      <c r="AV284" s="4" t="n"/>
      <c r="AW284" s="4" t="n"/>
      <c r="AX284" s="4" t="n"/>
      <c r="AY284" s="4" t="n"/>
      <c r="AZ284" s="4" t="n"/>
      <c r="BA284" s="4" t="n"/>
      <c r="BB284" s="4" t="n"/>
      <c r="BC284" s="4" t="n"/>
      <c r="BD284" s="4" t="n"/>
      <c r="BE284" s="4" t="n"/>
      <c r="BF284" s="4" t="n"/>
      <c r="BG284" s="4" t="n"/>
      <c r="BH284" s="4" t="n"/>
      <c r="BI284" s="4" t="n"/>
      <c r="BJ284" s="4" t="n"/>
      <c r="BK284" s="3" t="n"/>
      <c r="BL284" s="3" t="n"/>
      <c r="BM284" s="3" t="n"/>
      <c r="BN284" s="3" t="n"/>
      <c r="BO284" s="3" t="n"/>
      <c r="BP284" s="3" t="n"/>
      <c r="BQ284" s="2" t="n"/>
      <c r="BR284" s="2" t="n"/>
      <c r="BS284" s="2" t="n"/>
      <c r="BT284" s="2" t="n"/>
      <c r="BU284" s="2" t="n"/>
      <c r="BV284" s="2" t="n"/>
      <c r="BW284" s="2" t="n"/>
      <c r="BX284" s="2" t="n"/>
      <c r="BY284" s="2" t="n"/>
      <c r="BZ284" s="2" t="n"/>
      <c r="CA284" s="2" t="n"/>
      <c r="CB284" s="2" t="n"/>
      <c r="CC284" s="2" t="n"/>
    </row>
    <row r="285">
      <c r="A285" s="2" t="n"/>
      <c r="B285" s="2" t="n"/>
      <c r="C285" s="2" t="n"/>
      <c r="D285" s="2" t="n"/>
      <c r="E285" s="2" t="n"/>
      <c r="F285" s="2" t="n"/>
      <c r="G285" s="2" t="n"/>
      <c r="H285" s="2" t="n"/>
      <c r="I285" s="2" t="n"/>
      <c r="J285" s="2" t="n"/>
      <c r="K285" s="3" t="n"/>
      <c r="L285" s="3" t="n"/>
      <c r="M285" s="4" t="n"/>
      <c r="N285" s="4" t="n"/>
      <c r="O285" s="4" t="n"/>
      <c r="P285" s="4" t="n"/>
      <c r="Q285" s="4" t="n"/>
      <c r="R285" s="4" t="n"/>
      <c r="S285" s="4" t="n"/>
      <c r="T285" s="4" t="n"/>
      <c r="U285" s="4" t="n"/>
      <c r="V285" s="4" t="n"/>
      <c r="W285" s="4" t="n"/>
      <c r="X285" s="4" t="n"/>
      <c r="Y285" s="4" t="n"/>
      <c r="Z285" s="4" t="n"/>
      <c r="AA285" s="4" t="n"/>
      <c r="AB285" s="4" t="n"/>
      <c r="AC285" s="4" t="n"/>
      <c r="AD285" s="4" t="n"/>
      <c r="AE285" s="4" t="n"/>
      <c r="AF285" s="4" t="n"/>
      <c r="AG285" s="4" t="n"/>
      <c r="AH285" s="4" t="n"/>
      <c r="AI285" s="4" t="n"/>
      <c r="AJ285" s="4" t="n"/>
      <c r="AK285" s="4" t="n"/>
      <c r="AL285" s="4" t="n"/>
      <c r="AM285" s="4" t="n"/>
      <c r="AN285" s="4" t="n"/>
      <c r="AO285" s="4" t="n"/>
      <c r="AP285" s="4" t="n"/>
      <c r="AQ285" s="4" t="n"/>
      <c r="AR285" s="4" t="n"/>
      <c r="AS285" s="4" t="n"/>
      <c r="AT285" s="4" t="n"/>
      <c r="AU285" s="4" t="n"/>
      <c r="AV285" s="4" t="n"/>
      <c r="AW285" s="4" t="n"/>
      <c r="AX285" s="4" t="n"/>
      <c r="AY285" s="4" t="n"/>
      <c r="AZ285" s="4" t="n"/>
      <c r="BA285" s="4" t="n"/>
      <c r="BB285" s="4" t="n"/>
      <c r="BC285" s="4" t="n"/>
      <c r="BD285" s="4" t="n"/>
      <c r="BE285" s="4" t="n"/>
      <c r="BF285" s="4" t="n"/>
      <c r="BG285" s="4" t="n"/>
      <c r="BH285" s="4" t="n"/>
      <c r="BI285" s="4" t="n"/>
      <c r="BJ285" s="4" t="n"/>
      <c r="BK285" s="3" t="n"/>
      <c r="BL285" s="3" t="n"/>
      <c r="BM285" s="3" t="n"/>
      <c r="BN285" s="3" t="n"/>
      <c r="BO285" s="3" t="n"/>
      <c r="BP285" s="3" t="n"/>
      <c r="BQ285" s="2" t="n"/>
      <c r="BR285" s="2" t="n"/>
      <c r="BS285" s="2" t="n"/>
      <c r="BT285" s="2" t="n"/>
      <c r="BU285" s="2" t="n"/>
      <c r="BV285" s="2" t="n"/>
      <c r="BW285" s="2" t="n"/>
      <c r="BX285" s="2" t="n"/>
      <c r="BY285" s="2" t="n"/>
      <c r="BZ285" s="2" t="n"/>
      <c r="CA285" s="2" t="n"/>
      <c r="CB285" s="2" t="n"/>
      <c r="CC285" s="2" t="n"/>
    </row>
    <row r="286">
      <c r="A286" s="2" t="n"/>
      <c r="B286" s="2" t="n"/>
      <c r="C286" s="2" t="n"/>
      <c r="D286" s="2" t="n"/>
      <c r="E286" s="2" t="n"/>
      <c r="F286" s="2" t="n"/>
      <c r="G286" s="2" t="n"/>
      <c r="H286" s="2" t="n"/>
      <c r="I286" s="2" t="n"/>
      <c r="J286" s="2" t="n"/>
      <c r="K286" s="3" t="n"/>
      <c r="L286" s="3" t="n"/>
      <c r="M286" s="4" t="n"/>
      <c r="N286" s="4" t="n"/>
      <c r="O286" s="4" t="n"/>
      <c r="P286" s="4" t="n"/>
      <c r="Q286" s="4" t="n"/>
      <c r="R286" s="4" t="n"/>
      <c r="S286" s="4" t="n"/>
      <c r="T286" s="4" t="n"/>
      <c r="U286" s="4" t="n"/>
      <c r="V286" s="4" t="n"/>
      <c r="W286" s="4" t="n"/>
      <c r="X286" s="4" t="n"/>
      <c r="Y286" s="4" t="n"/>
      <c r="Z286" s="4" t="n"/>
      <c r="AA286" s="4" t="n"/>
      <c r="AB286" s="4" t="n"/>
      <c r="AC286" s="4" t="n"/>
      <c r="AD286" s="4" t="n"/>
      <c r="AE286" s="4" t="n"/>
      <c r="AF286" s="4" t="n"/>
      <c r="AG286" s="4" t="n"/>
      <c r="AH286" s="4" t="n"/>
      <c r="AI286" s="4" t="n"/>
      <c r="AJ286" s="4" t="n"/>
      <c r="AK286" s="4" t="n"/>
      <c r="AL286" s="4" t="n"/>
      <c r="AM286" s="4" t="n"/>
      <c r="AN286" s="4" t="n"/>
      <c r="AO286" s="4" t="n"/>
      <c r="AP286" s="4" t="n"/>
      <c r="AQ286" s="4" t="n"/>
      <c r="AR286" s="4" t="n"/>
      <c r="AS286" s="4" t="n"/>
      <c r="AT286" s="4" t="n"/>
      <c r="AU286" s="4" t="n"/>
      <c r="AV286" s="4" t="n"/>
      <c r="AW286" s="4" t="n"/>
      <c r="AX286" s="4" t="n"/>
      <c r="AY286" s="4" t="n"/>
      <c r="AZ286" s="4" t="n"/>
      <c r="BA286" s="4" t="n"/>
      <c r="BB286" s="4" t="n"/>
      <c r="BC286" s="4" t="n"/>
      <c r="BD286" s="4" t="n"/>
      <c r="BE286" s="4" t="n"/>
      <c r="BF286" s="4" t="n"/>
      <c r="BG286" s="4" t="n"/>
      <c r="BH286" s="4" t="n"/>
      <c r="BI286" s="4" t="n"/>
      <c r="BJ286" s="4" t="n"/>
      <c r="BK286" s="3" t="n"/>
      <c r="BL286" s="3" t="n"/>
      <c r="BM286" s="3" t="n"/>
      <c r="BN286" s="3" t="n"/>
      <c r="BO286" s="3" t="n"/>
      <c r="BP286" s="3" t="n"/>
      <c r="BQ286" s="2" t="n"/>
      <c r="BR286" s="2" t="n"/>
      <c r="BS286" s="2" t="n"/>
      <c r="BT286" s="2" t="n"/>
      <c r="BU286" s="2" t="n"/>
      <c r="BV286" s="2" t="n"/>
      <c r="BW286" s="2" t="n"/>
      <c r="BX286" s="2" t="n"/>
      <c r="BY286" s="2" t="n"/>
      <c r="BZ286" s="2" t="n"/>
      <c r="CA286" s="2" t="n"/>
      <c r="CB286" s="2" t="n"/>
      <c r="CC286" s="2" t="n"/>
    </row>
    <row r="287">
      <c r="A287" s="2" t="n"/>
      <c r="B287" s="2" t="n"/>
      <c r="C287" s="2" t="n"/>
      <c r="D287" s="2" t="n"/>
      <c r="E287" s="2" t="n"/>
      <c r="F287" s="2" t="n"/>
      <c r="G287" s="2" t="n"/>
      <c r="H287" s="2" t="n"/>
      <c r="I287" s="2" t="n"/>
      <c r="J287" s="2" t="n"/>
      <c r="K287" s="3" t="n"/>
      <c r="L287" s="3" t="n"/>
      <c r="M287" s="4" t="n"/>
      <c r="N287" s="4" t="n"/>
      <c r="O287" s="4" t="n"/>
      <c r="P287" s="4" t="n"/>
      <c r="Q287" s="4" t="n"/>
      <c r="R287" s="4" t="n"/>
      <c r="S287" s="4" t="n"/>
      <c r="T287" s="4" t="n"/>
      <c r="U287" s="4" t="n"/>
      <c r="V287" s="4" t="n"/>
      <c r="W287" s="4" t="n"/>
      <c r="X287" s="4" t="n"/>
      <c r="Y287" s="4" t="n"/>
      <c r="Z287" s="4" t="n"/>
      <c r="AA287" s="4" t="n"/>
      <c r="AB287" s="4" t="n"/>
      <c r="AC287" s="4" t="n"/>
      <c r="AD287" s="4" t="n"/>
      <c r="AE287" s="4" t="n"/>
      <c r="AF287" s="4" t="n"/>
      <c r="AG287" s="4" t="n"/>
      <c r="AH287" s="4" t="n"/>
      <c r="AI287" s="4" t="n"/>
      <c r="AJ287" s="4" t="n"/>
      <c r="AK287" s="4" t="n"/>
      <c r="AL287" s="4" t="n"/>
      <c r="AM287" s="4" t="n"/>
      <c r="AN287" s="4" t="n"/>
      <c r="AO287" s="4" t="n"/>
      <c r="AP287" s="4" t="n"/>
      <c r="AQ287" s="4" t="n"/>
      <c r="AR287" s="4" t="n"/>
      <c r="AS287" s="4" t="n"/>
      <c r="AT287" s="4" t="n"/>
      <c r="AU287" s="4" t="n"/>
      <c r="AV287" s="4" t="n"/>
      <c r="AW287" s="4" t="n"/>
      <c r="AX287" s="4" t="n"/>
      <c r="AY287" s="4" t="n"/>
      <c r="AZ287" s="4" t="n"/>
      <c r="BA287" s="4" t="n"/>
      <c r="BB287" s="4" t="n"/>
      <c r="BC287" s="4" t="n"/>
      <c r="BD287" s="4" t="n"/>
      <c r="BE287" s="4" t="n"/>
      <c r="BF287" s="4" t="n"/>
      <c r="BG287" s="4" t="n"/>
      <c r="BH287" s="4" t="n"/>
      <c r="BI287" s="4" t="n"/>
      <c r="BJ287" s="4" t="n"/>
      <c r="BK287" s="3" t="n"/>
      <c r="BL287" s="3" t="n"/>
      <c r="BM287" s="3" t="n"/>
      <c r="BN287" s="3" t="n"/>
      <c r="BO287" s="3" t="n"/>
      <c r="BP287" s="3" t="n"/>
      <c r="BQ287" s="2" t="n"/>
      <c r="BR287" s="2" t="n"/>
      <c r="BS287" s="2" t="n"/>
      <c r="BT287" s="2" t="n"/>
      <c r="BU287" s="2" t="n"/>
      <c r="BV287" s="2" t="n"/>
      <c r="BW287" s="2" t="n"/>
      <c r="BX287" s="2" t="n"/>
      <c r="BY287" s="2" t="n"/>
      <c r="BZ287" s="2" t="n"/>
      <c r="CA287" s="2" t="n"/>
      <c r="CB287" s="2" t="n"/>
      <c r="CC287" s="2" t="n"/>
    </row>
    <row r="288">
      <c r="A288" s="2" t="n"/>
      <c r="B288" s="2" t="n"/>
      <c r="C288" s="2" t="n"/>
      <c r="D288" s="2" t="n"/>
      <c r="E288" s="2" t="n"/>
      <c r="F288" s="2" t="n"/>
      <c r="G288" s="2" t="n"/>
      <c r="H288" s="2" t="n"/>
      <c r="I288" s="2" t="n"/>
      <c r="J288" s="2" t="n"/>
      <c r="K288" s="3" t="n"/>
      <c r="L288" s="3" t="n"/>
      <c r="M288" s="4" t="n"/>
      <c r="N288" s="4" t="n"/>
      <c r="O288" s="4" t="n"/>
      <c r="P288" s="4" t="n"/>
      <c r="Q288" s="4" t="n"/>
      <c r="R288" s="4" t="n"/>
      <c r="S288" s="4" t="n"/>
      <c r="T288" s="4" t="n"/>
      <c r="U288" s="4" t="n"/>
      <c r="V288" s="4" t="n"/>
      <c r="W288" s="4" t="n"/>
      <c r="X288" s="4" t="n"/>
      <c r="Y288" s="4" t="n"/>
      <c r="Z288" s="4" t="n"/>
      <c r="AA288" s="4" t="n"/>
      <c r="AB288" s="4" t="n"/>
      <c r="AC288" s="4" t="n"/>
      <c r="AD288" s="4" t="n"/>
      <c r="AE288" s="4" t="n"/>
      <c r="AF288" s="4" t="n"/>
      <c r="AG288" s="4" t="n"/>
      <c r="AH288" s="4" t="n"/>
      <c r="AI288" s="4" t="n"/>
      <c r="AJ288" s="4" t="n"/>
      <c r="AK288" s="4" t="n"/>
      <c r="AL288" s="4" t="n"/>
      <c r="AM288" s="4" t="n"/>
      <c r="AN288" s="4" t="n"/>
      <c r="AO288" s="4" t="n"/>
      <c r="AP288" s="4" t="n"/>
      <c r="AQ288" s="4" t="n"/>
      <c r="AR288" s="4" t="n"/>
      <c r="AS288" s="4" t="n"/>
      <c r="AT288" s="4" t="n"/>
      <c r="AU288" s="4" t="n"/>
      <c r="AV288" s="4" t="n"/>
      <c r="AW288" s="4" t="n"/>
      <c r="AX288" s="4" t="n"/>
      <c r="AY288" s="4" t="n"/>
      <c r="AZ288" s="4" t="n"/>
      <c r="BA288" s="4" t="n"/>
      <c r="BB288" s="4" t="n"/>
      <c r="BC288" s="4" t="n"/>
      <c r="BD288" s="4" t="n"/>
      <c r="BE288" s="4" t="n"/>
      <c r="BF288" s="4" t="n"/>
      <c r="BG288" s="4" t="n"/>
      <c r="BH288" s="4" t="n"/>
      <c r="BI288" s="4" t="n"/>
      <c r="BJ288" s="4" t="n"/>
      <c r="BK288" s="3" t="n"/>
      <c r="BL288" s="3" t="n"/>
      <c r="BM288" s="3" t="n"/>
      <c r="BN288" s="3" t="n"/>
      <c r="BO288" s="3" t="n"/>
      <c r="BP288" s="3" t="n"/>
      <c r="BQ288" s="2" t="n"/>
      <c r="BR288" s="2" t="n"/>
      <c r="BS288" s="2" t="n"/>
      <c r="BT288" s="2" t="n"/>
      <c r="BU288" s="2" t="n"/>
      <c r="BV288" s="2" t="n"/>
      <c r="BW288" s="2" t="n"/>
      <c r="BX288" s="2" t="n"/>
      <c r="BY288" s="2" t="n"/>
      <c r="BZ288" s="2" t="n"/>
      <c r="CA288" s="2" t="n"/>
      <c r="CB288" s="2" t="n"/>
      <c r="CC288" s="2" t="n"/>
    </row>
    <row r="289">
      <c r="A289" s="2" t="n"/>
      <c r="B289" s="2" t="n"/>
      <c r="C289" s="2" t="n"/>
      <c r="D289" s="2" t="n"/>
      <c r="E289" s="2" t="n"/>
      <c r="F289" s="2" t="n"/>
      <c r="G289" s="2" t="n"/>
      <c r="H289" s="2" t="n"/>
      <c r="I289" s="2" t="n"/>
      <c r="J289" s="2" t="n"/>
      <c r="K289" s="3" t="n"/>
      <c r="L289" s="3" t="n"/>
      <c r="M289" s="4" t="n"/>
      <c r="N289" s="4" t="n"/>
      <c r="O289" s="4" t="n"/>
      <c r="P289" s="4" t="n"/>
      <c r="Q289" s="4" t="n"/>
      <c r="R289" s="4" t="n"/>
      <c r="S289" s="4" t="n"/>
      <c r="T289" s="4" t="n"/>
      <c r="U289" s="4" t="n"/>
      <c r="V289" s="4" t="n"/>
      <c r="W289" s="4" t="n"/>
      <c r="X289" s="4" t="n"/>
      <c r="Y289" s="4" t="n"/>
      <c r="Z289" s="4" t="n"/>
      <c r="AA289" s="4" t="n"/>
      <c r="AB289" s="4" t="n"/>
      <c r="AC289" s="4" t="n"/>
      <c r="AD289" s="4" t="n"/>
      <c r="AE289" s="4" t="n"/>
      <c r="AF289" s="4" t="n"/>
      <c r="AG289" s="4" t="n"/>
      <c r="AH289" s="4" t="n"/>
      <c r="AI289" s="4" t="n"/>
      <c r="AJ289" s="4" t="n"/>
      <c r="AK289" s="4" t="n"/>
      <c r="AL289" s="4" t="n"/>
      <c r="AM289" s="4" t="n"/>
      <c r="AN289" s="4" t="n"/>
      <c r="AO289" s="4" t="n"/>
      <c r="AP289" s="4" t="n"/>
      <c r="AQ289" s="4" t="n"/>
      <c r="AR289" s="4" t="n"/>
      <c r="AS289" s="4" t="n"/>
      <c r="AT289" s="4" t="n"/>
      <c r="AU289" s="4" t="n"/>
      <c r="AV289" s="4" t="n"/>
      <c r="AW289" s="4" t="n"/>
      <c r="AX289" s="4" t="n"/>
      <c r="AY289" s="4" t="n"/>
      <c r="AZ289" s="4" t="n"/>
      <c r="BA289" s="4" t="n"/>
      <c r="BB289" s="4" t="n"/>
      <c r="BC289" s="4" t="n"/>
      <c r="BD289" s="4" t="n"/>
      <c r="BE289" s="4" t="n"/>
      <c r="BF289" s="4" t="n"/>
      <c r="BG289" s="4" t="n"/>
      <c r="BH289" s="4" t="n"/>
      <c r="BI289" s="4" t="n"/>
      <c r="BJ289" s="4" t="n"/>
      <c r="BK289" s="3" t="n"/>
      <c r="BL289" s="3" t="n"/>
      <c r="BM289" s="3" t="n"/>
      <c r="BN289" s="3" t="n"/>
      <c r="BO289" s="3" t="n"/>
      <c r="BP289" s="3" t="n"/>
      <c r="BQ289" s="2" t="n"/>
      <c r="BR289" s="2" t="n"/>
      <c r="BS289" s="2" t="n"/>
      <c r="BT289" s="2" t="n"/>
      <c r="BU289" s="2" t="n"/>
      <c r="BV289" s="2" t="n"/>
      <c r="BW289" s="2" t="n"/>
      <c r="BX289" s="2" t="n"/>
      <c r="BY289" s="2" t="n"/>
      <c r="BZ289" s="2" t="n"/>
      <c r="CA289" s="2" t="n"/>
      <c r="CB289" s="2" t="n"/>
      <c r="CC289" s="2" t="n"/>
    </row>
    <row r="290">
      <c r="A290" s="2" t="n"/>
      <c r="B290" s="2" t="n"/>
      <c r="C290" s="2" t="n"/>
      <c r="D290" s="2" t="n"/>
      <c r="E290" s="2" t="n"/>
      <c r="F290" s="2" t="n"/>
      <c r="G290" s="2" t="n"/>
      <c r="H290" s="2" t="n"/>
      <c r="I290" s="2" t="n"/>
      <c r="J290" s="2" t="n"/>
      <c r="K290" s="3" t="n"/>
      <c r="L290" s="3" t="n"/>
      <c r="M290" s="4" t="n"/>
      <c r="N290" s="4" t="n"/>
      <c r="O290" s="4" t="n"/>
      <c r="P290" s="4" t="n"/>
      <c r="Q290" s="4" t="n"/>
      <c r="R290" s="4" t="n"/>
      <c r="S290" s="4" t="n"/>
      <c r="T290" s="4" t="n"/>
      <c r="U290" s="4" t="n"/>
      <c r="V290" s="4" t="n"/>
      <c r="W290" s="4" t="n"/>
      <c r="X290" s="4" t="n"/>
      <c r="Y290" s="4" t="n"/>
      <c r="Z290" s="4" t="n"/>
      <c r="AA290" s="4" t="n"/>
      <c r="AB290" s="4" t="n"/>
      <c r="AC290" s="4" t="n"/>
      <c r="AD290" s="4" t="n"/>
      <c r="AE290" s="4" t="n"/>
      <c r="AF290" s="4" t="n"/>
      <c r="AG290" s="4" t="n"/>
      <c r="AH290" s="4" t="n"/>
      <c r="AI290" s="4" t="n"/>
      <c r="AJ290" s="4" t="n"/>
      <c r="AK290" s="4" t="n"/>
      <c r="AL290" s="4" t="n"/>
      <c r="AM290" s="4" t="n"/>
      <c r="AN290" s="4" t="n"/>
      <c r="AO290" s="4" t="n"/>
      <c r="AP290" s="4" t="n"/>
      <c r="AQ290" s="4" t="n"/>
      <c r="AR290" s="4" t="n"/>
      <c r="AS290" s="4" t="n"/>
      <c r="AT290" s="4" t="n"/>
      <c r="AU290" s="4" t="n"/>
      <c r="AV290" s="4" t="n"/>
      <c r="AW290" s="4" t="n"/>
      <c r="AX290" s="4" t="n"/>
      <c r="AY290" s="4" t="n"/>
      <c r="AZ290" s="4" t="n"/>
      <c r="BA290" s="4" t="n"/>
      <c r="BB290" s="4" t="n"/>
      <c r="BC290" s="4" t="n"/>
      <c r="BD290" s="4" t="n"/>
      <c r="BE290" s="4" t="n"/>
      <c r="BF290" s="4" t="n"/>
      <c r="BG290" s="4" t="n"/>
      <c r="BH290" s="4" t="n"/>
      <c r="BI290" s="4" t="n"/>
      <c r="BJ290" s="4" t="n"/>
      <c r="BK290" s="3" t="n"/>
      <c r="BL290" s="3" t="n"/>
      <c r="BM290" s="3" t="n"/>
      <c r="BN290" s="3" t="n"/>
      <c r="BO290" s="3" t="n"/>
      <c r="BP290" s="3" t="n"/>
      <c r="BQ290" s="2" t="n"/>
      <c r="BR290" s="2" t="n"/>
      <c r="BS290" s="2" t="n"/>
      <c r="BT290" s="2" t="n"/>
      <c r="BU290" s="2" t="n"/>
      <c r="BV290" s="2" t="n"/>
      <c r="BW290" s="2" t="n"/>
      <c r="BX290" s="2" t="n"/>
      <c r="BY290" s="2" t="n"/>
      <c r="BZ290" s="2" t="n"/>
      <c r="CA290" s="2" t="n"/>
      <c r="CB290" s="2" t="n"/>
      <c r="CC290" s="2" t="n"/>
    </row>
    <row r="291">
      <c r="A291" s="2" t="n"/>
      <c r="B291" s="2" t="n"/>
      <c r="C291" s="2" t="n"/>
      <c r="D291" s="2" t="n"/>
      <c r="E291" s="2" t="n"/>
      <c r="F291" s="2" t="n"/>
      <c r="G291" s="2" t="n"/>
      <c r="H291" s="2" t="n"/>
      <c r="I291" s="2" t="n"/>
      <c r="J291" s="2" t="n"/>
      <c r="K291" s="3" t="n"/>
      <c r="L291" s="3" t="n"/>
      <c r="M291" s="4" t="n"/>
      <c r="N291" s="4" t="n"/>
      <c r="O291" s="4" t="n"/>
      <c r="P291" s="4" t="n"/>
      <c r="Q291" s="4" t="n"/>
      <c r="R291" s="4" t="n"/>
      <c r="S291" s="4" t="n"/>
      <c r="T291" s="4" t="n"/>
      <c r="U291" s="4" t="n"/>
      <c r="V291" s="4" t="n"/>
      <c r="W291" s="4" t="n"/>
      <c r="X291" s="4" t="n"/>
      <c r="Y291" s="4" t="n"/>
      <c r="Z291" s="4" t="n"/>
      <c r="AA291" s="4" t="n"/>
      <c r="AB291" s="4" t="n"/>
      <c r="AC291" s="4" t="n"/>
      <c r="AD291" s="4" t="n"/>
      <c r="AE291" s="4" t="n"/>
      <c r="AF291" s="4" t="n"/>
      <c r="AG291" s="4" t="n"/>
      <c r="AH291" s="4" t="n"/>
      <c r="AI291" s="4" t="n"/>
      <c r="AJ291" s="4" t="n"/>
      <c r="AK291" s="4" t="n"/>
      <c r="AL291" s="4" t="n"/>
      <c r="AM291" s="4" t="n"/>
      <c r="AN291" s="4" t="n"/>
      <c r="AO291" s="4" t="n"/>
      <c r="AP291" s="4" t="n"/>
      <c r="AQ291" s="4" t="n"/>
      <c r="AR291" s="4" t="n"/>
      <c r="AS291" s="4" t="n"/>
      <c r="AT291" s="4" t="n"/>
      <c r="AU291" s="4" t="n"/>
      <c r="AV291" s="4" t="n"/>
      <c r="AW291" s="4" t="n"/>
      <c r="AX291" s="4" t="n"/>
      <c r="AY291" s="4" t="n"/>
      <c r="AZ291" s="4" t="n"/>
      <c r="BA291" s="4" t="n"/>
      <c r="BB291" s="4" t="n"/>
      <c r="BC291" s="4" t="n"/>
      <c r="BD291" s="4" t="n"/>
      <c r="BE291" s="4" t="n"/>
      <c r="BF291" s="4" t="n"/>
      <c r="BG291" s="4" t="n"/>
      <c r="BH291" s="4" t="n"/>
      <c r="BI291" s="4" t="n"/>
      <c r="BJ291" s="4" t="n"/>
      <c r="BK291" s="3" t="n"/>
      <c r="BL291" s="3" t="n"/>
      <c r="BM291" s="3" t="n"/>
      <c r="BN291" s="3" t="n"/>
      <c r="BO291" s="3" t="n"/>
      <c r="BP291" s="3" t="n"/>
      <c r="BQ291" s="2" t="n"/>
      <c r="BR291" s="2" t="n"/>
      <c r="BS291" s="2" t="n"/>
      <c r="BT291" s="2" t="n"/>
      <c r="BU291" s="2" t="n"/>
      <c r="BV291" s="2" t="n"/>
      <c r="BW291" s="2" t="n"/>
      <c r="BX291" s="2" t="n"/>
      <c r="BY291" s="2" t="n"/>
      <c r="BZ291" s="2" t="n"/>
      <c r="CA291" s="2" t="n"/>
      <c r="CB291" s="2" t="n"/>
      <c r="CC291" s="2" t="n"/>
    </row>
    <row r="292">
      <c r="A292" s="2" t="n"/>
      <c r="B292" s="2" t="n"/>
      <c r="C292" s="2" t="n"/>
      <c r="D292" s="2" t="n"/>
      <c r="E292" s="2" t="n"/>
      <c r="F292" s="2" t="n"/>
      <c r="G292" s="2" t="n"/>
      <c r="H292" s="2" t="n"/>
      <c r="I292" s="2" t="n"/>
      <c r="J292" s="2" t="n"/>
      <c r="K292" s="3" t="n"/>
      <c r="L292" s="3" t="n"/>
      <c r="M292" s="4" t="n"/>
      <c r="N292" s="4" t="n"/>
      <c r="O292" s="4" t="n"/>
      <c r="P292" s="4" t="n"/>
      <c r="Q292" s="4" t="n"/>
      <c r="R292" s="4" t="n"/>
      <c r="S292" s="4" t="n"/>
      <c r="T292" s="4" t="n"/>
      <c r="U292" s="4" t="n"/>
      <c r="V292" s="4" t="n"/>
      <c r="W292" s="4" t="n"/>
      <c r="X292" s="4" t="n"/>
      <c r="Y292" s="4" t="n"/>
      <c r="Z292" s="4" t="n"/>
      <c r="AA292" s="4" t="n"/>
      <c r="AB292" s="4" t="n"/>
      <c r="AC292" s="4" t="n"/>
      <c r="AD292" s="4" t="n"/>
      <c r="AE292" s="4" t="n"/>
      <c r="AF292" s="4" t="n"/>
      <c r="AG292" s="4" t="n"/>
      <c r="AH292" s="4" t="n"/>
      <c r="AI292" s="4" t="n"/>
      <c r="AJ292" s="4" t="n"/>
      <c r="AK292" s="4" t="n"/>
      <c r="AL292" s="4" t="n"/>
      <c r="AM292" s="4" t="n"/>
      <c r="AN292" s="4" t="n"/>
      <c r="AO292" s="4" t="n"/>
      <c r="AP292" s="4" t="n"/>
      <c r="AQ292" s="4" t="n"/>
      <c r="AR292" s="4" t="n"/>
      <c r="AS292" s="4" t="n"/>
      <c r="AT292" s="4" t="n"/>
      <c r="AU292" s="4" t="n"/>
      <c r="AV292" s="4" t="n"/>
      <c r="AW292" s="4" t="n"/>
      <c r="AX292" s="4" t="n"/>
      <c r="AY292" s="4" t="n"/>
      <c r="AZ292" s="4" t="n"/>
      <c r="BA292" s="4" t="n"/>
      <c r="BB292" s="4" t="n"/>
      <c r="BC292" s="4" t="n"/>
      <c r="BD292" s="4" t="n"/>
      <c r="BE292" s="4" t="n"/>
      <c r="BF292" s="4" t="n"/>
      <c r="BG292" s="4" t="n"/>
      <c r="BH292" s="4" t="n"/>
      <c r="BI292" s="4" t="n"/>
      <c r="BJ292" s="4" t="n"/>
      <c r="BK292" s="3" t="n"/>
      <c r="BL292" s="3" t="n"/>
      <c r="BM292" s="3" t="n"/>
      <c r="BN292" s="3" t="n"/>
      <c r="BO292" s="3" t="n"/>
      <c r="BP292" s="3" t="n"/>
      <c r="BQ292" s="2" t="n"/>
      <c r="BR292" s="2" t="n"/>
      <c r="BS292" s="2" t="n"/>
      <c r="BT292" s="2" t="n"/>
      <c r="BU292" s="2" t="n"/>
      <c r="BV292" s="2" t="n"/>
      <c r="BW292" s="2" t="n"/>
      <c r="BX292" s="2" t="n"/>
      <c r="BY292" s="2" t="n"/>
      <c r="BZ292" s="2" t="n"/>
      <c r="CA292" s="2" t="n"/>
      <c r="CB292" s="2" t="n"/>
      <c r="CC292" s="2" t="n"/>
    </row>
    <row r="293">
      <c r="A293" s="2" t="n"/>
      <c r="B293" s="2" t="n"/>
      <c r="C293" s="2" t="n"/>
      <c r="D293" s="2" t="n"/>
      <c r="E293" s="2" t="n"/>
      <c r="F293" s="2" t="n"/>
      <c r="G293" s="2" t="n"/>
      <c r="H293" s="2" t="n"/>
      <c r="I293" s="2" t="n"/>
      <c r="J293" s="2" t="n"/>
      <c r="K293" s="3" t="n"/>
      <c r="L293" s="3" t="n"/>
      <c r="M293" s="4" t="n"/>
      <c r="N293" s="4" t="n"/>
      <c r="O293" s="4" t="n"/>
      <c r="P293" s="4" t="n"/>
      <c r="Q293" s="4" t="n"/>
      <c r="R293" s="4" t="n"/>
      <c r="S293" s="4" t="n"/>
      <c r="T293" s="4" t="n"/>
      <c r="U293" s="4" t="n"/>
      <c r="V293" s="4" t="n"/>
      <c r="W293" s="4" t="n"/>
      <c r="X293" s="4" t="n"/>
      <c r="Y293" s="4" t="n"/>
      <c r="Z293" s="4" t="n"/>
      <c r="AA293" s="4" t="n"/>
      <c r="AB293" s="4" t="n"/>
      <c r="AC293" s="4" t="n"/>
      <c r="AD293" s="4" t="n"/>
      <c r="AE293" s="4" t="n"/>
      <c r="AF293" s="4" t="n"/>
      <c r="AG293" s="4" t="n"/>
      <c r="AH293" s="4" t="n"/>
      <c r="AI293" s="4" t="n"/>
      <c r="AJ293" s="4" t="n"/>
      <c r="AK293" s="4" t="n"/>
      <c r="AL293" s="4" t="n"/>
      <c r="AM293" s="4" t="n"/>
      <c r="AN293" s="4" t="n"/>
      <c r="AO293" s="4" t="n"/>
      <c r="AP293" s="4" t="n"/>
      <c r="AQ293" s="4" t="n"/>
      <c r="AR293" s="4" t="n"/>
      <c r="AS293" s="4" t="n"/>
      <c r="AT293" s="4" t="n"/>
      <c r="AU293" s="4" t="n"/>
      <c r="AV293" s="4" t="n"/>
      <c r="AW293" s="4" t="n"/>
      <c r="AX293" s="4" t="n"/>
      <c r="AY293" s="4" t="n"/>
      <c r="AZ293" s="4" t="n"/>
      <c r="BA293" s="4" t="n"/>
      <c r="BB293" s="4" t="n"/>
      <c r="BC293" s="4" t="n"/>
      <c r="BD293" s="4" t="n"/>
      <c r="BE293" s="4" t="n"/>
      <c r="BF293" s="4" t="n"/>
      <c r="BG293" s="4" t="n"/>
      <c r="BH293" s="4" t="n"/>
      <c r="BI293" s="4" t="n"/>
      <c r="BJ293" s="4" t="n"/>
      <c r="BK293" s="3" t="n"/>
      <c r="BL293" s="3" t="n"/>
      <c r="BM293" s="3" t="n"/>
      <c r="BN293" s="3" t="n"/>
      <c r="BO293" s="3" t="n"/>
      <c r="BP293" s="3" t="n"/>
      <c r="BQ293" s="2" t="n"/>
      <c r="BR293" s="2" t="n"/>
      <c r="BS293" s="2" t="n"/>
      <c r="BT293" s="2" t="n"/>
      <c r="BU293" s="2" t="n"/>
      <c r="BV293" s="2" t="n"/>
      <c r="BW293" s="2" t="n"/>
      <c r="BX293" s="2" t="n"/>
      <c r="BY293" s="2" t="n"/>
      <c r="BZ293" s="2" t="n"/>
      <c r="CA293" s="2" t="n"/>
      <c r="CB293" s="2" t="n"/>
      <c r="CC293" s="2" t="n"/>
    </row>
    <row r="294">
      <c r="A294" s="2" t="n"/>
      <c r="B294" s="2" t="n"/>
      <c r="C294" s="2" t="n"/>
      <c r="D294" s="2" t="n"/>
      <c r="E294" s="2" t="n"/>
      <c r="F294" s="2" t="n"/>
      <c r="G294" s="2" t="n"/>
      <c r="H294" s="2" t="n"/>
      <c r="I294" s="2" t="n"/>
      <c r="J294" s="2" t="n"/>
      <c r="K294" s="3" t="n"/>
      <c r="L294" s="3" t="n"/>
      <c r="M294" s="4" t="n"/>
      <c r="N294" s="4" t="n"/>
      <c r="O294" s="4" t="n"/>
      <c r="P294" s="4" t="n"/>
      <c r="Q294" s="4" t="n"/>
      <c r="R294" s="4" t="n"/>
      <c r="S294" s="4" t="n"/>
      <c r="T294" s="4" t="n"/>
      <c r="U294" s="4" t="n"/>
      <c r="V294" s="4" t="n"/>
      <c r="W294" s="4" t="n"/>
      <c r="X294" s="4" t="n"/>
      <c r="Y294" s="4" t="n"/>
      <c r="Z294" s="4" t="n"/>
      <c r="AA294" s="4" t="n"/>
      <c r="AB294" s="4" t="n"/>
      <c r="AC294" s="4" t="n"/>
      <c r="AD294" s="4" t="n"/>
      <c r="AE294" s="4" t="n"/>
      <c r="AF294" s="4" t="n"/>
      <c r="AG294" s="4" t="n"/>
      <c r="AH294" s="4" t="n"/>
      <c r="AI294" s="4" t="n"/>
      <c r="AJ294" s="4" t="n"/>
      <c r="AK294" s="4" t="n"/>
      <c r="AL294" s="4" t="n"/>
      <c r="AM294" s="4" t="n"/>
      <c r="AN294" s="4" t="n"/>
      <c r="AO294" s="4" t="n"/>
      <c r="AP294" s="4" t="n"/>
      <c r="AQ294" s="4" t="n"/>
      <c r="AR294" s="4" t="n"/>
      <c r="AS294" s="4" t="n"/>
      <c r="AT294" s="4" t="n"/>
      <c r="AU294" s="4" t="n"/>
      <c r="AV294" s="4" t="n"/>
      <c r="AW294" s="4" t="n"/>
      <c r="AX294" s="4" t="n"/>
      <c r="AY294" s="4" t="n"/>
      <c r="AZ294" s="4" t="n"/>
      <c r="BA294" s="4" t="n"/>
      <c r="BB294" s="4" t="n"/>
      <c r="BC294" s="4" t="n"/>
      <c r="BD294" s="4" t="n"/>
      <c r="BE294" s="4" t="n"/>
      <c r="BF294" s="4" t="n"/>
      <c r="BG294" s="4" t="n"/>
      <c r="BH294" s="4" t="n"/>
      <c r="BI294" s="4" t="n"/>
      <c r="BJ294" s="4" t="n"/>
      <c r="BK294" s="3" t="n"/>
      <c r="BL294" s="3" t="n"/>
      <c r="BM294" s="3" t="n"/>
      <c r="BN294" s="3" t="n"/>
      <c r="BO294" s="3" t="n"/>
      <c r="BP294" s="3" t="n"/>
      <c r="BQ294" s="2" t="n"/>
      <c r="BR294" s="2" t="n"/>
      <c r="BS294" s="2" t="n"/>
      <c r="BT294" s="2" t="n"/>
      <c r="BU294" s="2" t="n"/>
      <c r="BV294" s="2" t="n"/>
      <c r="BW294" s="2" t="n"/>
      <c r="BX294" s="2" t="n"/>
      <c r="BY294" s="2" t="n"/>
      <c r="BZ294" s="2" t="n"/>
      <c r="CA294" s="2" t="n"/>
      <c r="CB294" s="2" t="n"/>
      <c r="CC294" s="2" t="n"/>
    </row>
    <row r="295">
      <c r="A295" s="2" t="n"/>
      <c r="B295" s="2" t="n"/>
      <c r="C295" s="2" t="n"/>
      <c r="D295" s="2" t="n"/>
      <c r="E295" s="2" t="n"/>
      <c r="F295" s="2" t="n"/>
      <c r="G295" s="2" t="n"/>
      <c r="H295" s="2" t="n"/>
      <c r="I295" s="2" t="n"/>
      <c r="J295" s="2" t="n"/>
      <c r="K295" s="3" t="n"/>
      <c r="L295" s="3" t="n"/>
      <c r="M295" s="4" t="n"/>
      <c r="N295" s="4" t="n"/>
      <c r="O295" s="4" t="n"/>
      <c r="P295" s="4" t="n"/>
      <c r="Q295" s="4" t="n"/>
      <c r="R295" s="4" t="n"/>
      <c r="S295" s="4" t="n"/>
      <c r="T295" s="4" t="n"/>
      <c r="U295" s="4" t="n"/>
      <c r="V295" s="4" t="n"/>
      <c r="W295" s="4" t="n"/>
      <c r="X295" s="4" t="n"/>
      <c r="Y295" s="4" t="n"/>
      <c r="Z295" s="4" t="n"/>
      <c r="AA295" s="4" t="n"/>
      <c r="AB295" s="4" t="n"/>
      <c r="AC295" s="4" t="n"/>
      <c r="AD295" s="4" t="n"/>
      <c r="AE295" s="4" t="n"/>
      <c r="AF295" s="4" t="n"/>
      <c r="AG295" s="4" t="n"/>
      <c r="AH295" s="4" t="n"/>
      <c r="AI295" s="4" t="n"/>
      <c r="AJ295" s="4" t="n"/>
      <c r="AK295" s="4" t="n"/>
      <c r="AL295" s="4" t="n"/>
      <c r="AM295" s="4" t="n"/>
      <c r="AN295" s="4" t="n"/>
      <c r="AO295" s="4" t="n"/>
      <c r="AP295" s="4" t="n"/>
      <c r="AQ295" s="4" t="n"/>
      <c r="AR295" s="4" t="n"/>
      <c r="AS295" s="4" t="n"/>
      <c r="AT295" s="4" t="n"/>
      <c r="AU295" s="4" t="n"/>
      <c r="AV295" s="4" t="n"/>
      <c r="AW295" s="4" t="n"/>
      <c r="AX295" s="4" t="n"/>
      <c r="AY295" s="4" t="n"/>
      <c r="AZ295" s="4" t="n"/>
      <c r="BA295" s="4" t="n"/>
      <c r="BB295" s="4" t="n"/>
      <c r="BC295" s="4" t="n"/>
      <c r="BD295" s="4" t="n"/>
      <c r="BE295" s="4" t="n"/>
      <c r="BF295" s="4" t="n"/>
      <c r="BG295" s="4" t="n"/>
      <c r="BH295" s="4" t="n"/>
      <c r="BI295" s="4" t="n"/>
      <c r="BJ295" s="4" t="n"/>
      <c r="BK295" s="3" t="n"/>
      <c r="BL295" s="3" t="n"/>
      <c r="BM295" s="3" t="n"/>
      <c r="BN295" s="3" t="n"/>
      <c r="BO295" s="3" t="n"/>
      <c r="BP295" s="3" t="n"/>
      <c r="BQ295" s="2" t="n"/>
      <c r="BR295" s="2" t="n"/>
      <c r="BS295" s="2" t="n"/>
      <c r="BT295" s="2" t="n"/>
      <c r="BU295" s="2" t="n"/>
      <c r="BV295" s="2" t="n"/>
      <c r="BW295" s="2" t="n"/>
      <c r="BX295" s="2" t="n"/>
      <c r="BY295" s="2" t="n"/>
      <c r="BZ295" s="2" t="n"/>
      <c r="CA295" s="2" t="n"/>
      <c r="CB295" s="2" t="n"/>
      <c r="CC295" s="2" t="n"/>
    </row>
    <row r="296">
      <c r="A296" s="2" t="n"/>
      <c r="B296" s="2" t="n"/>
      <c r="C296" s="2" t="n"/>
      <c r="D296" s="2" t="n"/>
      <c r="E296" s="2" t="n"/>
      <c r="F296" s="2" t="n"/>
      <c r="G296" s="2" t="n"/>
      <c r="H296" s="2" t="n"/>
      <c r="I296" s="2" t="n"/>
      <c r="J296" s="2" t="n"/>
      <c r="K296" s="3" t="n"/>
      <c r="L296" s="3" t="n"/>
      <c r="M296" s="4" t="n"/>
      <c r="N296" s="4" t="n"/>
      <c r="O296" s="4" t="n"/>
      <c r="P296" s="4" t="n"/>
      <c r="Q296" s="4" t="n"/>
      <c r="R296" s="4" t="n"/>
      <c r="S296" s="4" t="n"/>
      <c r="T296" s="4" t="n"/>
      <c r="U296" s="4" t="n"/>
      <c r="V296" s="4" t="n"/>
      <c r="W296" s="4" t="n"/>
      <c r="X296" s="4" t="n"/>
      <c r="Y296" s="4" t="n"/>
      <c r="Z296" s="4" t="n"/>
      <c r="AA296" s="4" t="n"/>
      <c r="AB296" s="4" t="n"/>
      <c r="AC296" s="4" t="n"/>
      <c r="AD296" s="4" t="n"/>
      <c r="AE296" s="4" t="n"/>
      <c r="AF296" s="4" t="n"/>
      <c r="AG296" s="4" t="n"/>
      <c r="AH296" s="4" t="n"/>
      <c r="AI296" s="4" t="n"/>
      <c r="AJ296" s="4" t="n"/>
      <c r="AK296" s="4" t="n"/>
      <c r="AL296" s="4" t="n"/>
      <c r="AM296" s="4" t="n"/>
      <c r="AN296" s="4" t="n"/>
      <c r="AO296" s="4" t="n"/>
      <c r="AP296" s="4" t="n"/>
      <c r="AQ296" s="4" t="n"/>
      <c r="AR296" s="4" t="n"/>
      <c r="AS296" s="4" t="n"/>
      <c r="AT296" s="4" t="n"/>
      <c r="AU296" s="4" t="n"/>
      <c r="AV296" s="4" t="n"/>
      <c r="AW296" s="4" t="n"/>
      <c r="AX296" s="4" t="n"/>
      <c r="AY296" s="4" t="n"/>
      <c r="AZ296" s="4" t="n"/>
      <c r="BA296" s="4" t="n"/>
      <c r="BB296" s="4" t="n"/>
      <c r="BC296" s="4" t="n"/>
      <c r="BD296" s="4" t="n"/>
      <c r="BE296" s="4" t="n"/>
      <c r="BF296" s="4" t="n"/>
      <c r="BG296" s="4" t="n"/>
      <c r="BH296" s="4" t="n"/>
      <c r="BI296" s="4" t="n"/>
      <c r="BJ296" s="4" t="n"/>
      <c r="BK296" s="3" t="n"/>
      <c r="BL296" s="3" t="n"/>
      <c r="BM296" s="3" t="n"/>
      <c r="BN296" s="3" t="n"/>
      <c r="BO296" s="3" t="n"/>
      <c r="BP296" s="3" t="n"/>
      <c r="BQ296" s="2" t="n"/>
      <c r="BR296" s="2" t="n"/>
      <c r="BS296" s="2" t="n"/>
      <c r="BT296" s="2" t="n"/>
      <c r="BU296" s="2" t="n"/>
      <c r="BV296" s="2" t="n"/>
      <c r="BW296" s="2" t="n"/>
      <c r="BX296" s="2" t="n"/>
      <c r="BY296" s="2" t="n"/>
      <c r="BZ296" s="2" t="n"/>
      <c r="CA296" s="2" t="n"/>
      <c r="CB296" s="2" t="n"/>
      <c r="CC296" s="2" t="n"/>
    </row>
    <row r="297">
      <c r="A297" s="2" t="n"/>
      <c r="B297" s="2" t="n"/>
      <c r="C297" s="2" t="n"/>
      <c r="D297" s="2" t="n"/>
      <c r="E297" s="2" t="n"/>
      <c r="F297" s="2" t="n"/>
      <c r="G297" s="2" t="n"/>
      <c r="H297" s="2" t="n"/>
      <c r="I297" s="2" t="n"/>
      <c r="J297" s="2" t="n"/>
      <c r="K297" s="3" t="n"/>
      <c r="L297" s="3" t="n"/>
      <c r="M297" s="4" t="n"/>
      <c r="N297" s="4" t="n"/>
      <c r="O297" s="4" t="n"/>
      <c r="P297" s="4" t="n"/>
      <c r="Q297" s="4" t="n"/>
      <c r="R297" s="4" t="n"/>
      <c r="S297" s="4" t="n"/>
      <c r="T297" s="4" t="n"/>
      <c r="U297" s="4" t="n"/>
      <c r="V297" s="4" t="n"/>
      <c r="W297" s="4" t="n"/>
      <c r="X297" s="4" t="n"/>
      <c r="Y297" s="4" t="n"/>
      <c r="Z297" s="4" t="n"/>
      <c r="AA297" s="4" t="n"/>
      <c r="AB297" s="4" t="n"/>
      <c r="AC297" s="4" t="n"/>
      <c r="AD297" s="4" t="n"/>
      <c r="AE297" s="4" t="n"/>
      <c r="AF297" s="4" t="n"/>
      <c r="AG297" s="4" t="n"/>
      <c r="AH297" s="4" t="n"/>
      <c r="AI297" s="4" t="n"/>
      <c r="AJ297" s="4" t="n"/>
      <c r="AK297" s="4" t="n"/>
      <c r="AL297" s="4" t="n"/>
      <c r="AM297" s="4" t="n"/>
      <c r="AN297" s="4" t="n"/>
      <c r="AO297" s="4" t="n"/>
      <c r="AP297" s="4" t="n"/>
      <c r="AQ297" s="4" t="n"/>
      <c r="AR297" s="4" t="n"/>
      <c r="AS297" s="4" t="n"/>
      <c r="AT297" s="4" t="n"/>
      <c r="AU297" s="4" t="n"/>
      <c r="AV297" s="4" t="n"/>
      <c r="AW297" s="4" t="n"/>
      <c r="AX297" s="4" t="n"/>
      <c r="AY297" s="4" t="n"/>
      <c r="AZ297" s="4" t="n"/>
      <c r="BA297" s="4" t="n"/>
      <c r="BB297" s="4" t="n"/>
      <c r="BC297" s="4" t="n"/>
      <c r="BD297" s="4" t="n"/>
      <c r="BE297" s="4" t="n"/>
      <c r="BF297" s="4" t="n"/>
      <c r="BG297" s="4" t="n"/>
      <c r="BH297" s="4" t="n"/>
      <c r="BI297" s="4" t="n"/>
      <c r="BJ297" s="4" t="n"/>
      <c r="BK297" s="3" t="n"/>
      <c r="BL297" s="3" t="n"/>
      <c r="BM297" s="3" t="n"/>
      <c r="BN297" s="3" t="n"/>
      <c r="BO297" s="3" t="n"/>
      <c r="BP297" s="3" t="n"/>
      <c r="BQ297" s="2" t="n"/>
      <c r="BR297" s="2" t="n"/>
      <c r="BS297" s="2" t="n"/>
      <c r="BT297" s="2" t="n"/>
      <c r="BU297" s="2" t="n"/>
      <c r="BV297" s="2" t="n"/>
      <c r="BW297" s="2" t="n"/>
      <c r="BX297" s="2" t="n"/>
      <c r="BY297" s="2" t="n"/>
      <c r="BZ297" s="2" t="n"/>
      <c r="CA297" s="2" t="n"/>
      <c r="CB297" s="2" t="n"/>
      <c r="CC297" s="2" t="n"/>
    </row>
    <row r="298">
      <c r="A298" s="2" t="n"/>
      <c r="B298" s="2" t="n"/>
      <c r="C298" s="2" t="n"/>
      <c r="D298" s="2" t="n"/>
      <c r="E298" s="2" t="n"/>
      <c r="F298" s="2" t="n"/>
      <c r="G298" s="2" t="n"/>
      <c r="H298" s="2" t="n"/>
      <c r="I298" s="2" t="n"/>
      <c r="J298" s="2" t="n"/>
      <c r="K298" s="3" t="n"/>
      <c r="L298" s="3" t="n"/>
      <c r="M298" s="4" t="n"/>
      <c r="N298" s="4" t="n"/>
      <c r="O298" s="4" t="n"/>
      <c r="P298" s="4" t="n"/>
      <c r="Q298" s="4" t="n"/>
      <c r="R298" s="4" t="n"/>
      <c r="S298" s="4" t="n"/>
      <c r="T298" s="4" t="n"/>
      <c r="U298" s="4" t="n"/>
      <c r="V298" s="4" t="n"/>
      <c r="W298" s="4" t="n"/>
      <c r="X298" s="4" t="n"/>
      <c r="Y298" s="4" t="n"/>
      <c r="Z298" s="4" t="n"/>
      <c r="AA298" s="4" t="n"/>
      <c r="AB298" s="4" t="n"/>
      <c r="AC298" s="4" t="n"/>
      <c r="AD298" s="4" t="n"/>
      <c r="AE298" s="4" t="n"/>
      <c r="AF298" s="4" t="n"/>
      <c r="AG298" s="4" t="n"/>
      <c r="AH298" s="4" t="n"/>
      <c r="AI298" s="4" t="n"/>
      <c r="AJ298" s="4" t="n"/>
      <c r="AK298" s="4" t="n"/>
      <c r="AL298" s="4" t="n"/>
      <c r="AM298" s="4" t="n"/>
      <c r="AN298" s="4" t="n"/>
      <c r="AO298" s="4" t="n"/>
      <c r="AP298" s="4" t="n"/>
      <c r="AQ298" s="4" t="n"/>
      <c r="AR298" s="4" t="n"/>
      <c r="AS298" s="4" t="n"/>
      <c r="AT298" s="4" t="n"/>
      <c r="AU298" s="4" t="n"/>
      <c r="AV298" s="4" t="n"/>
      <c r="AW298" s="4" t="n"/>
      <c r="AX298" s="4" t="n"/>
      <c r="AY298" s="4" t="n"/>
      <c r="AZ298" s="4" t="n"/>
      <c r="BA298" s="4" t="n"/>
      <c r="BB298" s="4" t="n"/>
      <c r="BC298" s="4" t="n"/>
      <c r="BD298" s="4" t="n"/>
      <c r="BE298" s="4" t="n"/>
      <c r="BF298" s="4" t="n"/>
      <c r="BG298" s="4" t="n"/>
      <c r="BH298" s="4" t="n"/>
      <c r="BI298" s="4" t="n"/>
      <c r="BJ298" s="4" t="n"/>
      <c r="BK298" s="3" t="n"/>
      <c r="BL298" s="3" t="n"/>
      <c r="BM298" s="3" t="n"/>
      <c r="BN298" s="3" t="n"/>
      <c r="BO298" s="3" t="n"/>
      <c r="BP298" s="3" t="n"/>
      <c r="BQ298" s="2" t="n"/>
      <c r="BR298" s="2" t="n"/>
      <c r="BS298" s="2" t="n"/>
      <c r="BT298" s="2" t="n"/>
      <c r="BU298" s="2" t="n"/>
      <c r="BV298" s="2" t="n"/>
      <c r="BW298" s="2" t="n"/>
      <c r="BX298" s="2" t="n"/>
      <c r="BY298" s="2" t="n"/>
      <c r="BZ298" s="2" t="n"/>
      <c r="CA298" s="2" t="n"/>
      <c r="CB298" s="2" t="n"/>
      <c r="CC298" s="2" t="n"/>
    </row>
    <row r="299">
      <c r="A299" s="2" t="n"/>
      <c r="B299" s="2" t="n"/>
      <c r="C299" s="2" t="n"/>
      <c r="D299" s="2" t="n"/>
      <c r="E299" s="2" t="n"/>
      <c r="F299" s="2" t="n"/>
      <c r="G299" s="2" t="n"/>
      <c r="H299" s="2" t="n"/>
      <c r="I299" s="2" t="n"/>
      <c r="J299" s="2" t="n"/>
      <c r="K299" s="3" t="n"/>
      <c r="L299" s="3" t="n"/>
      <c r="M299" s="4" t="n"/>
      <c r="N299" s="4" t="n"/>
      <c r="O299" s="4" t="n"/>
      <c r="P299" s="4" t="n"/>
      <c r="Q299" s="4" t="n"/>
      <c r="R299" s="4" t="n"/>
      <c r="S299" s="4" t="n"/>
      <c r="T299" s="4" t="n"/>
      <c r="U299" s="4" t="n"/>
      <c r="V299" s="4" t="n"/>
      <c r="W299" s="4" t="n"/>
      <c r="X299" s="4" t="n"/>
      <c r="Y299" s="4" t="n"/>
      <c r="Z299" s="4" t="n"/>
      <c r="AA299" s="4" t="n"/>
      <c r="AB299" s="4" t="n"/>
      <c r="AC299" s="4" t="n"/>
      <c r="AD299" s="4" t="n"/>
      <c r="AE299" s="4" t="n"/>
      <c r="AF299" s="4" t="n"/>
      <c r="AG299" s="4" t="n"/>
      <c r="AH299" s="4" t="n"/>
      <c r="AI299" s="4" t="n"/>
      <c r="AJ299" s="4" t="n"/>
      <c r="AK299" s="4" t="n"/>
      <c r="AL299" s="4" t="n"/>
      <c r="AM299" s="4" t="n"/>
      <c r="AN299" s="4" t="n"/>
      <c r="AO299" s="4" t="n"/>
      <c r="AP299" s="4" t="n"/>
      <c r="AQ299" s="4" t="n"/>
      <c r="AR299" s="4" t="n"/>
      <c r="AS299" s="4" t="n"/>
      <c r="AT299" s="4" t="n"/>
      <c r="AU299" s="4" t="n"/>
      <c r="AV299" s="4" t="n"/>
      <c r="AW299" s="4" t="n"/>
      <c r="AX299" s="4" t="n"/>
      <c r="AY299" s="4" t="n"/>
      <c r="AZ299" s="4" t="n"/>
      <c r="BA299" s="4" t="n"/>
      <c r="BB299" s="4" t="n"/>
      <c r="BC299" s="4" t="n"/>
      <c r="BD299" s="4" t="n"/>
      <c r="BE299" s="4" t="n"/>
      <c r="BF299" s="4" t="n"/>
      <c r="BG299" s="4" t="n"/>
      <c r="BH299" s="4" t="n"/>
      <c r="BI299" s="4" t="n"/>
      <c r="BJ299" s="4" t="n"/>
      <c r="BK299" s="3" t="n"/>
      <c r="BL299" s="3" t="n"/>
      <c r="BM299" s="3" t="n"/>
      <c r="BN299" s="3" t="n"/>
      <c r="BO299" s="3" t="n"/>
      <c r="BP299" s="3" t="n"/>
      <c r="BQ299" s="2" t="n"/>
      <c r="BR299" s="2" t="n"/>
      <c r="BS299" s="2" t="n"/>
      <c r="BT299" s="2" t="n"/>
      <c r="BU299" s="2" t="n"/>
      <c r="BV299" s="2" t="n"/>
      <c r="BW299" s="2" t="n"/>
      <c r="BX299" s="2" t="n"/>
      <c r="BY299" s="2" t="n"/>
      <c r="BZ299" s="2" t="n"/>
      <c r="CA299" s="2" t="n"/>
      <c r="CB299" s="2" t="n"/>
      <c r="CC299" s="2" t="n"/>
    </row>
    <row r="300">
      <c r="A300" s="2" t="n"/>
      <c r="B300" s="2" t="n"/>
      <c r="C300" s="2" t="n"/>
      <c r="D300" s="2" t="n"/>
      <c r="E300" s="2" t="n"/>
      <c r="F300" s="2" t="n"/>
      <c r="G300" s="2" t="n"/>
      <c r="H300" s="2" t="n"/>
      <c r="I300" s="2" t="n"/>
      <c r="J300" s="2" t="n"/>
      <c r="K300" s="3" t="n"/>
      <c r="L300" s="3" t="n"/>
      <c r="M300" s="4" t="n"/>
      <c r="N300" s="4" t="n"/>
      <c r="O300" s="4" t="n"/>
      <c r="P300" s="4" t="n"/>
      <c r="Q300" s="4" t="n"/>
      <c r="R300" s="4" t="n"/>
      <c r="S300" s="4" t="n"/>
      <c r="T300" s="4" t="n"/>
      <c r="U300" s="4" t="n"/>
      <c r="V300" s="4" t="n"/>
      <c r="W300" s="4" t="n"/>
      <c r="X300" s="4" t="n"/>
      <c r="Y300" s="4" t="n"/>
      <c r="Z300" s="4" t="n"/>
      <c r="AA300" s="4" t="n"/>
      <c r="AB300" s="4" t="n"/>
      <c r="AC300" s="4" t="n"/>
      <c r="AD300" s="4" t="n"/>
      <c r="AE300" s="4" t="n"/>
      <c r="AF300" s="4" t="n"/>
      <c r="AG300" s="4" t="n"/>
      <c r="AH300" s="4" t="n"/>
      <c r="AI300" s="4" t="n"/>
      <c r="AJ300" s="4" t="n"/>
      <c r="AK300" s="4" t="n"/>
      <c r="AL300" s="4" t="n"/>
      <c r="AM300" s="4" t="n"/>
      <c r="AN300" s="4" t="n"/>
      <c r="AO300" s="4" t="n"/>
      <c r="AP300" s="4" t="n"/>
      <c r="AQ300" s="4" t="n"/>
      <c r="AR300" s="4" t="n"/>
      <c r="AS300" s="4" t="n"/>
      <c r="AT300" s="4" t="n"/>
      <c r="AU300" s="4" t="n"/>
      <c r="AV300" s="4" t="n"/>
      <c r="AW300" s="4" t="n"/>
      <c r="AX300" s="4" t="n"/>
      <c r="AY300" s="4" t="n"/>
      <c r="AZ300" s="4" t="n"/>
      <c r="BA300" s="4" t="n"/>
      <c r="BB300" s="4" t="n"/>
      <c r="BC300" s="4" t="n"/>
      <c r="BD300" s="4" t="n"/>
      <c r="BE300" s="4" t="n"/>
      <c r="BF300" s="4" t="n"/>
      <c r="BG300" s="4" t="n"/>
      <c r="BH300" s="4" t="n"/>
      <c r="BI300" s="4" t="n"/>
      <c r="BJ300" s="4" t="n"/>
      <c r="BK300" s="3" t="n"/>
      <c r="BL300" s="3" t="n"/>
      <c r="BM300" s="3" t="n"/>
      <c r="BN300" s="3" t="n"/>
      <c r="BO300" s="3" t="n"/>
      <c r="BP300" s="3" t="n"/>
      <c r="BQ300" s="2" t="n"/>
      <c r="BR300" s="2" t="n"/>
      <c r="BS300" s="2" t="n"/>
      <c r="BT300" s="2" t="n"/>
      <c r="BU300" s="2" t="n"/>
      <c r="BV300" s="2" t="n"/>
      <c r="BW300" s="2" t="n"/>
      <c r="BX300" s="2" t="n"/>
      <c r="BY300" s="2" t="n"/>
      <c r="BZ300" s="2" t="n"/>
      <c r="CA300" s="2" t="n"/>
      <c r="CB300" s="2" t="n"/>
      <c r="CC300" s="2" t="n"/>
    </row>
    <row r="301">
      <c r="A301" s="2" t="n"/>
      <c r="B301" s="2" t="n"/>
      <c r="C301" s="2" t="n"/>
      <c r="D301" s="2" t="n"/>
      <c r="E301" s="2" t="n"/>
      <c r="F301" s="2" t="n"/>
      <c r="G301" s="2" t="n"/>
      <c r="H301" s="2" t="n"/>
      <c r="I301" s="2" t="n"/>
      <c r="J301" s="2" t="n"/>
      <c r="K301" s="3" t="n"/>
      <c r="L301" s="3" t="n"/>
      <c r="M301" s="4" t="n"/>
      <c r="N301" s="4" t="n"/>
      <c r="O301" s="4" t="n"/>
      <c r="P301" s="4" t="n"/>
      <c r="Q301" s="4" t="n"/>
      <c r="R301" s="4" t="n"/>
      <c r="S301" s="4" t="n"/>
      <c r="T301" s="4" t="n"/>
      <c r="U301" s="4" t="n"/>
      <c r="V301" s="4" t="n"/>
      <c r="W301" s="4" t="n"/>
      <c r="X301" s="4" t="n"/>
      <c r="Y301" s="4" t="n"/>
      <c r="Z301" s="4" t="n"/>
      <c r="AA301" s="4" t="n"/>
      <c r="AB301" s="4" t="n"/>
      <c r="AC301" s="4" t="n"/>
      <c r="AD301" s="4" t="n"/>
      <c r="AE301" s="4" t="n"/>
      <c r="AF301" s="4" t="n"/>
      <c r="AG301" s="4" t="n"/>
      <c r="AH301" s="4" t="n"/>
      <c r="AI301" s="4" t="n"/>
      <c r="AJ301" s="4" t="n"/>
      <c r="AK301" s="4" t="n"/>
      <c r="AL301" s="4" t="n"/>
      <c r="AM301" s="4" t="n"/>
      <c r="AN301" s="4" t="n"/>
      <c r="AO301" s="4" t="n"/>
      <c r="AP301" s="4" t="n"/>
      <c r="AQ301" s="4" t="n"/>
      <c r="AR301" s="4" t="n"/>
      <c r="AS301" s="4" t="n"/>
      <c r="AT301" s="4" t="n"/>
      <c r="AU301" s="4" t="n"/>
      <c r="AV301" s="4" t="n"/>
      <c r="AW301" s="4" t="n"/>
      <c r="AX301" s="4" t="n"/>
      <c r="AY301" s="4" t="n"/>
      <c r="AZ301" s="4" t="n"/>
      <c r="BA301" s="4" t="n"/>
      <c r="BB301" s="4" t="n"/>
      <c r="BC301" s="4" t="n"/>
      <c r="BD301" s="4" t="n"/>
      <c r="BE301" s="4" t="n"/>
      <c r="BF301" s="4" t="n"/>
      <c r="BG301" s="4" t="n"/>
      <c r="BH301" s="4" t="n"/>
      <c r="BI301" s="4" t="n"/>
      <c r="BJ301" s="4" t="n"/>
      <c r="BK301" s="3" t="n"/>
      <c r="BL301" s="3" t="n"/>
      <c r="BM301" s="3" t="n"/>
      <c r="BN301" s="3" t="n"/>
      <c r="BO301" s="3" t="n"/>
      <c r="BP301" s="3" t="n"/>
      <c r="BQ301" s="2" t="n"/>
      <c r="BR301" s="2" t="n"/>
      <c r="BS301" s="2" t="n"/>
      <c r="BT301" s="2" t="n"/>
      <c r="BU301" s="2" t="n"/>
      <c r="BV301" s="2" t="n"/>
      <c r="BW301" s="2" t="n"/>
      <c r="BX301" s="2" t="n"/>
      <c r="BY301" s="2" t="n"/>
      <c r="BZ301" s="2" t="n"/>
      <c r="CA301" s="2" t="n"/>
      <c r="CB301" s="2" t="n"/>
      <c r="CC301" s="2" t="n"/>
    </row>
    <row r="302">
      <c r="A302" s="2" t="n"/>
      <c r="B302" s="2" t="n"/>
      <c r="C302" s="2" t="n"/>
      <c r="D302" s="2" t="n"/>
      <c r="E302" s="2" t="n"/>
      <c r="F302" s="2" t="n"/>
      <c r="G302" s="2" t="n"/>
      <c r="H302" s="2" t="n"/>
      <c r="I302" s="2" t="n"/>
      <c r="J302" s="2" t="n"/>
      <c r="K302" s="3" t="n"/>
      <c r="L302" s="3" t="n"/>
      <c r="M302" s="4" t="n"/>
      <c r="N302" s="4" t="n"/>
      <c r="O302" s="4" t="n"/>
      <c r="P302" s="4" t="n"/>
      <c r="Q302" s="4" t="n"/>
      <c r="R302" s="4" t="n"/>
      <c r="S302" s="4" t="n"/>
      <c r="T302" s="4" t="n"/>
      <c r="U302" s="4" t="n"/>
      <c r="V302" s="4" t="n"/>
      <c r="W302" s="4" t="n"/>
      <c r="X302" s="4" t="n"/>
      <c r="Y302" s="4" t="n"/>
      <c r="Z302" s="4" t="n"/>
      <c r="AA302" s="4" t="n"/>
      <c r="AB302" s="4" t="n"/>
      <c r="AC302" s="4" t="n"/>
      <c r="AD302" s="4" t="n"/>
      <c r="AE302" s="4" t="n"/>
      <c r="AF302" s="4" t="n"/>
      <c r="AG302" s="4" t="n"/>
      <c r="AH302" s="4" t="n"/>
      <c r="AI302" s="4" t="n"/>
      <c r="AJ302" s="4" t="n"/>
      <c r="AK302" s="4" t="n"/>
      <c r="AL302" s="4" t="n"/>
      <c r="AM302" s="4" t="n"/>
      <c r="AN302" s="4" t="n"/>
      <c r="AO302" s="4" t="n"/>
      <c r="AP302" s="4" t="n"/>
      <c r="AQ302" s="4" t="n"/>
      <c r="AR302" s="4" t="n"/>
      <c r="AS302" s="4" t="n"/>
      <c r="AT302" s="4" t="n"/>
      <c r="AU302" s="4" t="n"/>
      <c r="AV302" s="4" t="n"/>
      <c r="AW302" s="4" t="n"/>
      <c r="AX302" s="4" t="n"/>
      <c r="AY302" s="4" t="n"/>
      <c r="AZ302" s="4" t="n"/>
      <c r="BA302" s="4" t="n"/>
      <c r="BB302" s="4" t="n"/>
      <c r="BC302" s="4" t="n"/>
      <c r="BD302" s="4" t="n"/>
      <c r="BE302" s="4" t="n"/>
      <c r="BF302" s="4" t="n"/>
      <c r="BG302" s="4" t="n"/>
      <c r="BH302" s="4" t="n"/>
      <c r="BI302" s="4" t="n"/>
      <c r="BJ302" s="4" t="n"/>
      <c r="BK302" s="3" t="n"/>
      <c r="BL302" s="3" t="n"/>
      <c r="BM302" s="3" t="n"/>
      <c r="BN302" s="3" t="n"/>
      <c r="BO302" s="3" t="n"/>
      <c r="BP302" s="3" t="n"/>
      <c r="BQ302" s="2" t="n"/>
      <c r="BR302" s="2" t="n"/>
      <c r="BS302" s="2" t="n"/>
      <c r="BT302" s="2" t="n"/>
      <c r="BU302" s="2" t="n"/>
      <c r="BV302" s="2" t="n"/>
      <c r="BW302" s="2" t="n"/>
      <c r="BX302" s="2" t="n"/>
      <c r="BY302" s="2" t="n"/>
      <c r="BZ302" s="2" t="n"/>
      <c r="CA302" s="2" t="n"/>
      <c r="CB302" s="2" t="n"/>
      <c r="CC302" s="2" t="n"/>
    </row>
    <row r="303">
      <c r="A303" s="2" t="n"/>
      <c r="B303" s="2" t="n"/>
      <c r="C303" s="2" t="n"/>
      <c r="D303" s="2" t="n"/>
      <c r="E303" s="2" t="n"/>
      <c r="F303" s="2" t="n"/>
      <c r="G303" s="2" t="n"/>
      <c r="H303" s="2" t="n"/>
      <c r="I303" s="2" t="n"/>
      <c r="J303" s="2" t="n"/>
      <c r="K303" s="3" t="n"/>
      <c r="L303" s="3" t="n"/>
      <c r="M303" s="4" t="n"/>
      <c r="N303" s="4" t="n"/>
      <c r="O303" s="4" t="n"/>
      <c r="P303" s="4" t="n"/>
      <c r="Q303" s="4" t="n"/>
      <c r="R303" s="4" t="n"/>
      <c r="S303" s="4" t="n"/>
      <c r="T303" s="4" t="n"/>
      <c r="U303" s="4" t="n"/>
      <c r="V303" s="4" t="n"/>
      <c r="W303" s="4" t="n"/>
      <c r="X303" s="4" t="n"/>
      <c r="Y303" s="4" t="n"/>
      <c r="Z303" s="4" t="n"/>
      <c r="AA303" s="4" t="n"/>
      <c r="AB303" s="4" t="n"/>
      <c r="AC303" s="4" t="n"/>
      <c r="AD303" s="4" t="n"/>
      <c r="AE303" s="4" t="n"/>
      <c r="AF303" s="4" t="n"/>
      <c r="AG303" s="4" t="n"/>
      <c r="AH303" s="4" t="n"/>
      <c r="AI303" s="4" t="n"/>
      <c r="AJ303" s="4" t="n"/>
      <c r="AK303" s="4" t="n"/>
      <c r="AL303" s="4" t="n"/>
      <c r="AM303" s="4" t="n"/>
      <c r="AN303" s="4" t="n"/>
      <c r="AO303" s="4" t="n"/>
      <c r="AP303" s="4" t="n"/>
      <c r="AQ303" s="4" t="n"/>
      <c r="AR303" s="4" t="n"/>
      <c r="AS303" s="4" t="n"/>
      <c r="AT303" s="4" t="n"/>
      <c r="AU303" s="4" t="n"/>
      <c r="AV303" s="4" t="n"/>
      <c r="AW303" s="4" t="n"/>
      <c r="AX303" s="4" t="n"/>
      <c r="AY303" s="4" t="n"/>
      <c r="AZ303" s="4" t="n"/>
      <c r="BA303" s="4" t="n"/>
      <c r="BB303" s="4" t="n"/>
      <c r="BC303" s="4" t="n"/>
      <c r="BD303" s="4" t="n"/>
      <c r="BE303" s="4" t="n"/>
      <c r="BF303" s="4" t="n"/>
      <c r="BG303" s="4" t="n"/>
      <c r="BH303" s="4" t="n"/>
      <c r="BI303" s="4" t="n"/>
      <c r="BJ303" s="4" t="n"/>
      <c r="BK303" s="3" t="n"/>
      <c r="BL303" s="3" t="n"/>
      <c r="BM303" s="3" t="n"/>
      <c r="BN303" s="3" t="n"/>
      <c r="BO303" s="3" t="n"/>
      <c r="BP303" s="3" t="n"/>
      <c r="BQ303" s="2" t="n"/>
      <c r="BR303" s="2" t="n"/>
      <c r="BS303" s="2" t="n"/>
      <c r="BT303" s="2" t="n"/>
      <c r="BU303" s="2" t="n"/>
      <c r="BV303" s="2" t="n"/>
      <c r="BW303" s="2" t="n"/>
      <c r="BX303" s="2" t="n"/>
      <c r="BY303" s="2" t="n"/>
      <c r="BZ303" s="2" t="n"/>
      <c r="CA303" s="2" t="n"/>
      <c r="CB303" s="2" t="n"/>
      <c r="CC303" s="2" t="n"/>
    </row>
    <row r="304">
      <c r="A304" s="2" t="n"/>
      <c r="B304" s="2" t="n"/>
      <c r="C304" s="2" t="n"/>
      <c r="D304" s="2" t="n"/>
      <c r="E304" s="2" t="n"/>
      <c r="F304" s="2" t="n"/>
      <c r="G304" s="2" t="n"/>
      <c r="H304" s="2" t="n"/>
      <c r="I304" s="2" t="n"/>
      <c r="J304" s="2" t="n"/>
      <c r="K304" s="3" t="n"/>
      <c r="L304" s="3" t="n"/>
      <c r="M304" s="4" t="n"/>
      <c r="N304" s="4" t="n"/>
      <c r="O304" s="4" t="n"/>
      <c r="P304" s="4" t="n"/>
      <c r="Q304" s="4" t="n"/>
      <c r="R304" s="4" t="n"/>
      <c r="S304" s="4" t="n"/>
      <c r="T304" s="4" t="n"/>
      <c r="U304" s="4" t="n"/>
      <c r="V304" s="4" t="n"/>
      <c r="W304" s="4" t="n"/>
      <c r="X304" s="4" t="n"/>
      <c r="Y304" s="4" t="n"/>
      <c r="Z304" s="4" t="n"/>
      <c r="AA304" s="4" t="n"/>
      <c r="AB304" s="4" t="n"/>
      <c r="AC304" s="4" t="n"/>
      <c r="AD304" s="4" t="n"/>
      <c r="AE304" s="4" t="n"/>
      <c r="AF304" s="4" t="n"/>
      <c r="AG304" s="4" t="n"/>
      <c r="AH304" s="4" t="n"/>
      <c r="AI304" s="4" t="n"/>
      <c r="AJ304" s="4" t="n"/>
      <c r="AK304" s="4" t="n"/>
      <c r="AL304" s="4" t="n"/>
      <c r="AM304" s="4" t="n"/>
      <c r="AN304" s="4" t="n"/>
      <c r="AO304" s="4" t="n"/>
      <c r="AP304" s="4" t="n"/>
      <c r="AQ304" s="4" t="n"/>
      <c r="AR304" s="4" t="n"/>
      <c r="AS304" s="4" t="n"/>
      <c r="AT304" s="4" t="n"/>
      <c r="AU304" s="4" t="n"/>
      <c r="AV304" s="4" t="n"/>
      <c r="AW304" s="4" t="n"/>
      <c r="AX304" s="4" t="n"/>
      <c r="AY304" s="4" t="n"/>
      <c r="AZ304" s="4" t="n"/>
      <c r="BA304" s="4" t="n"/>
      <c r="BB304" s="4" t="n"/>
      <c r="BC304" s="4" t="n"/>
      <c r="BD304" s="4" t="n"/>
      <c r="BE304" s="4" t="n"/>
      <c r="BF304" s="4" t="n"/>
      <c r="BG304" s="4" t="n"/>
      <c r="BH304" s="4" t="n"/>
      <c r="BI304" s="4" t="n"/>
      <c r="BJ304" s="4" t="n"/>
      <c r="BK304" s="3" t="n"/>
      <c r="BL304" s="3" t="n"/>
      <c r="BM304" s="3" t="n"/>
      <c r="BN304" s="3" t="n"/>
      <c r="BO304" s="3" t="n"/>
      <c r="BP304" s="3" t="n"/>
      <c r="BQ304" s="2" t="n"/>
      <c r="BR304" s="2" t="n"/>
      <c r="BS304" s="2" t="n"/>
      <c r="BT304" s="2" t="n"/>
      <c r="BU304" s="2" t="n"/>
      <c r="BV304" s="2" t="n"/>
      <c r="BW304" s="2" t="n"/>
      <c r="BX304" s="2" t="n"/>
      <c r="BY304" s="2" t="n"/>
      <c r="BZ304" s="2" t="n"/>
      <c r="CA304" s="2" t="n"/>
      <c r="CB304" s="2" t="n"/>
      <c r="CC304" s="2" t="n"/>
    </row>
    <row r="305">
      <c r="A305" s="2" t="n"/>
      <c r="B305" s="2" t="n"/>
      <c r="C305" s="2" t="n"/>
      <c r="D305" s="2" t="n"/>
      <c r="E305" s="2" t="n"/>
      <c r="F305" s="2" t="n"/>
      <c r="G305" s="2" t="n"/>
      <c r="H305" s="2" t="n"/>
      <c r="I305" s="2" t="n"/>
      <c r="J305" s="2" t="n"/>
      <c r="K305" s="3" t="n"/>
      <c r="L305" s="3" t="n"/>
      <c r="M305" s="4" t="n"/>
      <c r="N305" s="4" t="n"/>
      <c r="O305" s="4" t="n"/>
      <c r="P305" s="4" t="n"/>
      <c r="Q305" s="4" t="n"/>
      <c r="R305" s="4" t="n"/>
      <c r="S305" s="4" t="n"/>
      <c r="T305" s="4" t="n"/>
      <c r="U305" s="4" t="n"/>
      <c r="V305" s="4" t="n"/>
      <c r="W305" s="4" t="n"/>
      <c r="X305" s="4" t="n"/>
      <c r="Y305" s="4" t="n"/>
      <c r="Z305" s="4" t="n"/>
      <c r="AA305" s="4" t="n"/>
      <c r="AB305" s="4" t="n"/>
      <c r="AC305" s="4" t="n"/>
      <c r="AD305" s="4" t="n"/>
      <c r="AE305" s="4" t="n"/>
      <c r="AF305" s="4" t="n"/>
      <c r="AG305" s="4" t="n"/>
      <c r="AH305" s="4" t="n"/>
      <c r="AI305" s="4" t="n"/>
      <c r="AJ305" s="4" t="n"/>
      <c r="AK305" s="4" t="n"/>
      <c r="AL305" s="4" t="n"/>
      <c r="AM305" s="4" t="n"/>
      <c r="AN305" s="4" t="n"/>
      <c r="AO305" s="4" t="n"/>
      <c r="AP305" s="4" t="n"/>
      <c r="AQ305" s="4" t="n"/>
      <c r="AR305" s="4" t="n"/>
      <c r="AS305" s="4" t="n"/>
      <c r="AT305" s="4" t="n"/>
      <c r="AU305" s="4" t="n"/>
      <c r="AV305" s="4" t="n"/>
      <c r="AW305" s="4" t="n"/>
      <c r="AX305" s="4" t="n"/>
      <c r="AY305" s="4" t="n"/>
      <c r="AZ305" s="4" t="n"/>
      <c r="BA305" s="4" t="n"/>
      <c r="BB305" s="4" t="n"/>
      <c r="BC305" s="4" t="n"/>
      <c r="BD305" s="4" t="n"/>
      <c r="BE305" s="4" t="n"/>
      <c r="BF305" s="4" t="n"/>
      <c r="BG305" s="4" t="n"/>
      <c r="BH305" s="4" t="n"/>
      <c r="BI305" s="4" t="n"/>
      <c r="BJ305" s="4" t="n"/>
      <c r="BK305" s="3" t="n"/>
      <c r="BL305" s="3" t="n"/>
      <c r="BM305" s="3" t="n"/>
      <c r="BN305" s="3" t="n"/>
      <c r="BO305" s="3" t="n"/>
      <c r="BP305" s="3" t="n"/>
      <c r="BQ305" s="2" t="n"/>
      <c r="BR305" s="2" t="n"/>
      <c r="BS305" s="2" t="n"/>
      <c r="BT305" s="2" t="n"/>
      <c r="BU305" s="2" t="n"/>
      <c r="BV305" s="2" t="n"/>
      <c r="BW305" s="2" t="n"/>
      <c r="BX305" s="2" t="n"/>
      <c r="BY305" s="2" t="n"/>
      <c r="BZ305" s="2" t="n"/>
      <c r="CA305" s="2" t="n"/>
      <c r="CB305" s="2" t="n"/>
      <c r="CC305" s="2" t="n"/>
    </row>
    <row r="306">
      <c r="A306" s="2" t="n"/>
      <c r="B306" s="2" t="n"/>
      <c r="C306" s="2" t="n"/>
      <c r="D306" s="2" t="n"/>
      <c r="E306" s="2" t="n"/>
      <c r="F306" s="2" t="n"/>
      <c r="G306" s="2" t="n"/>
      <c r="H306" s="2" t="n"/>
      <c r="I306" s="2" t="n"/>
      <c r="J306" s="2" t="n"/>
      <c r="K306" s="3" t="n"/>
      <c r="L306" s="3" t="n"/>
      <c r="M306" s="4" t="n"/>
      <c r="N306" s="4" t="n"/>
      <c r="O306" s="4" t="n"/>
      <c r="P306" s="4" t="n"/>
      <c r="Q306" s="4" t="n"/>
      <c r="R306" s="4" t="n"/>
      <c r="S306" s="4" t="n"/>
      <c r="T306" s="4" t="n"/>
      <c r="U306" s="4" t="n"/>
      <c r="V306" s="4" t="n"/>
      <c r="W306" s="4" t="n"/>
      <c r="X306" s="4" t="n"/>
      <c r="Y306" s="4" t="n"/>
      <c r="Z306" s="4" t="n"/>
      <c r="AA306" s="4" t="n"/>
      <c r="AB306" s="4" t="n"/>
      <c r="AC306" s="4" t="n"/>
      <c r="AD306" s="4" t="n"/>
      <c r="AE306" s="4" t="n"/>
      <c r="AF306" s="4" t="n"/>
      <c r="AG306" s="4" t="n"/>
      <c r="AH306" s="4" t="n"/>
      <c r="AI306" s="4" t="n"/>
      <c r="AJ306" s="4" t="n"/>
      <c r="AK306" s="4" t="n"/>
      <c r="AL306" s="4" t="n"/>
      <c r="AM306" s="4" t="n"/>
      <c r="AN306" s="4" t="n"/>
      <c r="AO306" s="4" t="n"/>
      <c r="AP306" s="4" t="n"/>
      <c r="AQ306" s="4" t="n"/>
      <c r="AR306" s="4" t="n"/>
      <c r="AS306" s="4" t="n"/>
      <c r="AT306" s="4" t="n"/>
      <c r="AU306" s="4" t="n"/>
      <c r="AV306" s="4" t="n"/>
      <c r="AW306" s="4" t="n"/>
      <c r="AX306" s="4" t="n"/>
      <c r="AY306" s="4" t="n"/>
      <c r="AZ306" s="4" t="n"/>
      <c r="BA306" s="4" t="n"/>
      <c r="BB306" s="4" t="n"/>
      <c r="BC306" s="4" t="n"/>
      <c r="BD306" s="4" t="n"/>
      <c r="BE306" s="4" t="n"/>
      <c r="BF306" s="4" t="n"/>
      <c r="BG306" s="4" t="n"/>
      <c r="BH306" s="4" t="n"/>
      <c r="BI306" s="4" t="n"/>
      <c r="BJ306" s="4" t="n"/>
      <c r="BK306" s="3" t="n"/>
      <c r="BL306" s="3" t="n"/>
      <c r="BM306" s="3" t="n"/>
      <c r="BN306" s="3" t="n"/>
      <c r="BO306" s="3" t="n"/>
      <c r="BP306" s="3" t="n"/>
      <c r="BQ306" s="2" t="n"/>
      <c r="BR306" s="2" t="n"/>
      <c r="BS306" s="2" t="n"/>
      <c r="BT306" s="2" t="n"/>
      <c r="BU306" s="2" t="n"/>
      <c r="BV306" s="2" t="n"/>
      <c r="BW306" s="2" t="n"/>
      <c r="BX306" s="2" t="n"/>
      <c r="BY306" s="2" t="n"/>
      <c r="BZ306" s="2" t="n"/>
      <c r="CA306" s="2" t="n"/>
      <c r="CB306" s="2" t="n"/>
      <c r="CC306" s="2" t="n"/>
    </row>
    <row r="307">
      <c r="A307" s="2" t="n"/>
      <c r="B307" s="2" t="n"/>
      <c r="C307" s="2" t="n"/>
      <c r="D307" s="2" t="n"/>
      <c r="E307" s="2" t="n"/>
      <c r="F307" s="2" t="n"/>
      <c r="G307" s="2" t="n"/>
      <c r="H307" s="2" t="n"/>
      <c r="I307" s="2" t="n"/>
      <c r="J307" s="2" t="n"/>
      <c r="K307" s="3" t="n"/>
      <c r="L307" s="3" t="n"/>
      <c r="M307" s="4" t="n"/>
      <c r="N307" s="4" t="n"/>
      <c r="O307" s="4" t="n"/>
      <c r="P307" s="4" t="n"/>
      <c r="Q307" s="4" t="n"/>
      <c r="R307" s="4" t="n"/>
      <c r="S307" s="4" t="n"/>
      <c r="T307" s="4" t="n"/>
      <c r="U307" s="4" t="n"/>
      <c r="V307" s="4" t="n"/>
      <c r="W307" s="4" t="n"/>
      <c r="X307" s="4" t="n"/>
      <c r="Y307" s="4" t="n"/>
      <c r="Z307" s="4" t="n"/>
      <c r="AA307" s="4" t="n"/>
      <c r="AB307" s="4" t="n"/>
      <c r="AC307" s="4" t="n"/>
      <c r="AD307" s="4" t="n"/>
      <c r="AE307" s="4" t="n"/>
      <c r="AF307" s="4" t="n"/>
      <c r="AG307" s="4" t="n"/>
      <c r="AH307" s="4" t="n"/>
      <c r="AI307" s="4" t="n"/>
      <c r="AJ307" s="4" t="n"/>
      <c r="AK307" s="4" t="n"/>
      <c r="AL307" s="4" t="n"/>
      <c r="AM307" s="4" t="n"/>
      <c r="AN307" s="4" t="n"/>
      <c r="AO307" s="4" t="n"/>
      <c r="AP307" s="4" t="n"/>
      <c r="AQ307" s="4" t="n"/>
      <c r="AR307" s="4" t="n"/>
      <c r="AS307" s="4" t="n"/>
      <c r="AT307" s="4" t="n"/>
      <c r="AU307" s="4" t="n"/>
      <c r="AV307" s="4" t="n"/>
      <c r="AW307" s="4" t="n"/>
      <c r="AX307" s="4" t="n"/>
      <c r="AY307" s="4" t="n"/>
      <c r="AZ307" s="4" t="n"/>
      <c r="BA307" s="4" t="n"/>
      <c r="BB307" s="4" t="n"/>
      <c r="BC307" s="4" t="n"/>
      <c r="BD307" s="4" t="n"/>
      <c r="BE307" s="4" t="n"/>
      <c r="BF307" s="4" t="n"/>
      <c r="BG307" s="4" t="n"/>
      <c r="BH307" s="4" t="n"/>
      <c r="BI307" s="4" t="n"/>
      <c r="BJ307" s="4" t="n"/>
      <c r="BK307" s="3" t="n"/>
      <c r="BL307" s="3" t="n"/>
      <c r="BM307" s="3" t="n"/>
      <c r="BN307" s="3" t="n"/>
      <c r="BO307" s="3" t="n"/>
      <c r="BP307" s="3" t="n"/>
      <c r="BQ307" s="2" t="n"/>
      <c r="BR307" s="2" t="n"/>
      <c r="BS307" s="2" t="n"/>
      <c r="BT307" s="2" t="n"/>
      <c r="BU307" s="2" t="n"/>
      <c r="BV307" s="2" t="n"/>
      <c r="BW307" s="2" t="n"/>
      <c r="BX307" s="2" t="n"/>
      <c r="BY307" s="2" t="n"/>
      <c r="BZ307" s="2" t="n"/>
      <c r="CA307" s="2" t="n"/>
      <c r="CB307" s="2" t="n"/>
      <c r="CC307" s="2" t="n"/>
    </row>
    <row r="308">
      <c r="A308" s="2" t="n"/>
      <c r="B308" s="2" t="n"/>
      <c r="C308" s="2" t="n"/>
      <c r="D308" s="2" t="n"/>
      <c r="E308" s="2" t="n"/>
      <c r="F308" s="2" t="n"/>
      <c r="G308" s="2" t="n"/>
      <c r="H308" s="2" t="n"/>
      <c r="I308" s="2" t="n"/>
      <c r="J308" s="2" t="n"/>
      <c r="K308" s="3" t="n"/>
      <c r="L308" s="3" t="n"/>
      <c r="M308" s="4" t="n"/>
      <c r="N308" s="4" t="n"/>
      <c r="O308" s="4" t="n"/>
      <c r="P308" s="4" t="n"/>
      <c r="Q308" s="4" t="n"/>
      <c r="R308" s="4" t="n"/>
      <c r="S308" s="4" t="n"/>
      <c r="T308" s="4" t="n"/>
      <c r="U308" s="4" t="n"/>
      <c r="V308" s="4" t="n"/>
      <c r="W308" s="4" t="n"/>
      <c r="X308" s="4" t="n"/>
      <c r="Y308" s="4" t="n"/>
      <c r="Z308" s="4" t="n"/>
      <c r="AA308" s="4" t="n"/>
      <c r="AB308" s="4" t="n"/>
      <c r="AC308" s="4" t="n"/>
      <c r="AD308" s="4" t="n"/>
      <c r="AE308" s="4" t="n"/>
      <c r="AF308" s="4" t="n"/>
      <c r="AG308" s="4" t="n"/>
      <c r="AH308" s="4" t="n"/>
      <c r="AI308" s="4" t="n"/>
      <c r="AJ308" s="4" t="n"/>
      <c r="AK308" s="4" t="n"/>
      <c r="AL308" s="4" t="n"/>
      <c r="AM308" s="4" t="n"/>
      <c r="AN308" s="4" t="n"/>
      <c r="AO308" s="4" t="n"/>
      <c r="AP308" s="4" t="n"/>
      <c r="AQ308" s="4" t="n"/>
      <c r="AR308" s="4" t="n"/>
      <c r="AS308" s="4" t="n"/>
      <c r="AT308" s="4" t="n"/>
      <c r="AU308" s="4" t="n"/>
      <c r="AV308" s="4" t="n"/>
      <c r="AW308" s="4" t="n"/>
      <c r="AX308" s="4" t="n"/>
      <c r="AY308" s="4" t="n"/>
      <c r="AZ308" s="4" t="n"/>
      <c r="BA308" s="4" t="n"/>
      <c r="BB308" s="4" t="n"/>
      <c r="BC308" s="4" t="n"/>
      <c r="BD308" s="4" t="n"/>
      <c r="BE308" s="4" t="n"/>
      <c r="BF308" s="4" t="n"/>
      <c r="BG308" s="4" t="n"/>
      <c r="BH308" s="4" t="n"/>
      <c r="BI308" s="4" t="n"/>
      <c r="BJ308" s="4" t="n"/>
      <c r="BK308" s="3" t="n"/>
      <c r="BL308" s="3" t="n"/>
      <c r="BM308" s="3" t="n"/>
      <c r="BN308" s="3" t="n"/>
      <c r="BO308" s="3" t="n"/>
      <c r="BP308" s="3" t="n"/>
      <c r="BQ308" s="2" t="n"/>
      <c r="BR308" s="2" t="n"/>
      <c r="BS308" s="2" t="n"/>
      <c r="BT308" s="2" t="n"/>
      <c r="BU308" s="2" t="n"/>
      <c r="BV308" s="2" t="n"/>
      <c r="BW308" s="2" t="n"/>
      <c r="BX308" s="2" t="n"/>
      <c r="BY308" s="2" t="n"/>
      <c r="BZ308" s="2" t="n"/>
      <c r="CA308" s="2" t="n"/>
      <c r="CB308" s="2" t="n"/>
      <c r="CC308" s="2" t="n"/>
    </row>
    <row r="309">
      <c r="A309" s="2" t="n"/>
      <c r="B309" s="2" t="n"/>
      <c r="C309" s="2" t="n"/>
      <c r="D309" s="2" t="n"/>
      <c r="E309" s="2" t="n"/>
      <c r="F309" s="2" t="n"/>
      <c r="G309" s="2" t="n"/>
      <c r="H309" s="2" t="n"/>
      <c r="I309" s="2" t="n"/>
      <c r="J309" s="2" t="n"/>
      <c r="K309" s="3" t="n"/>
      <c r="L309" s="3" t="n"/>
      <c r="M309" s="4" t="n"/>
      <c r="N309" s="4" t="n"/>
      <c r="O309" s="4" t="n"/>
      <c r="P309" s="4" t="n"/>
      <c r="Q309" s="4" t="n"/>
      <c r="R309" s="4" t="n"/>
      <c r="S309" s="4" t="n"/>
      <c r="T309" s="4" t="n"/>
      <c r="U309" s="4" t="n"/>
      <c r="V309" s="4" t="n"/>
      <c r="W309" s="4" t="n"/>
      <c r="X309" s="4" t="n"/>
      <c r="Y309" s="4" t="n"/>
      <c r="Z309" s="4" t="n"/>
      <c r="AA309" s="4" t="n"/>
      <c r="AB309" s="4" t="n"/>
      <c r="AC309" s="4" t="n"/>
      <c r="AD309" s="4" t="n"/>
      <c r="AE309" s="4" t="n"/>
      <c r="AF309" s="4" t="n"/>
      <c r="AG309" s="4" t="n"/>
      <c r="AH309" s="4" t="n"/>
      <c r="AI309" s="4" t="n"/>
      <c r="AJ309" s="4" t="n"/>
      <c r="AK309" s="4" t="n"/>
      <c r="AL309" s="4" t="n"/>
      <c r="AM309" s="4" t="n"/>
      <c r="AN309" s="4" t="n"/>
      <c r="AO309" s="4" t="n"/>
      <c r="AP309" s="4" t="n"/>
      <c r="AQ309" s="4" t="n"/>
      <c r="AR309" s="4" t="n"/>
      <c r="AS309" s="4" t="n"/>
      <c r="AT309" s="4" t="n"/>
      <c r="AU309" s="4" t="n"/>
      <c r="AV309" s="4" t="n"/>
      <c r="AW309" s="4" t="n"/>
      <c r="AX309" s="4" t="n"/>
      <c r="AY309" s="4" t="n"/>
      <c r="AZ309" s="4" t="n"/>
      <c r="BA309" s="4" t="n"/>
      <c r="BB309" s="4" t="n"/>
      <c r="BC309" s="4" t="n"/>
      <c r="BD309" s="4" t="n"/>
      <c r="BE309" s="4" t="n"/>
      <c r="BF309" s="4" t="n"/>
      <c r="BG309" s="4" t="n"/>
      <c r="BH309" s="4" t="n"/>
      <c r="BI309" s="4" t="n"/>
      <c r="BJ309" s="4" t="n"/>
      <c r="BK309" s="3" t="n"/>
      <c r="BL309" s="3" t="n"/>
      <c r="BM309" s="3" t="n"/>
      <c r="BN309" s="3" t="n"/>
      <c r="BO309" s="3" t="n"/>
      <c r="BP309" s="3" t="n"/>
      <c r="BQ309" s="2" t="n"/>
      <c r="BR309" s="2" t="n"/>
      <c r="BS309" s="2" t="n"/>
      <c r="BT309" s="2" t="n"/>
      <c r="BU309" s="2" t="n"/>
      <c r="BV309" s="2" t="n"/>
      <c r="BW309" s="2" t="n"/>
      <c r="BX309" s="2" t="n"/>
      <c r="BY309" s="2" t="n"/>
      <c r="BZ309" s="2" t="n"/>
      <c r="CA309" s="2" t="n"/>
      <c r="CB309" s="2" t="n"/>
      <c r="CC309" s="2" t="n"/>
    </row>
    <row r="310">
      <c r="A310" s="2" t="n"/>
      <c r="B310" s="2" t="n"/>
      <c r="C310" s="2" t="n"/>
      <c r="D310" s="2" t="n"/>
      <c r="E310" s="2" t="n"/>
      <c r="F310" s="2" t="n"/>
      <c r="G310" s="2" t="n"/>
      <c r="H310" s="2" t="n"/>
      <c r="I310" s="2" t="n"/>
      <c r="J310" s="2" t="n"/>
      <c r="K310" s="3" t="n"/>
      <c r="L310" s="3" t="n"/>
      <c r="M310" s="4" t="n"/>
      <c r="N310" s="4" t="n"/>
      <c r="O310" s="4" t="n"/>
      <c r="P310" s="4" t="n"/>
      <c r="Q310" s="4" t="n"/>
      <c r="R310" s="4" t="n"/>
      <c r="S310" s="4" t="n"/>
      <c r="T310" s="4" t="n"/>
      <c r="U310" s="4" t="n"/>
      <c r="V310" s="4" t="n"/>
      <c r="W310" s="4" t="n"/>
      <c r="X310" s="4" t="n"/>
      <c r="Y310" s="4" t="n"/>
      <c r="Z310" s="4" t="n"/>
      <c r="AA310" s="4" t="n"/>
      <c r="AB310" s="4" t="n"/>
      <c r="AC310" s="4" t="n"/>
      <c r="AD310" s="4" t="n"/>
      <c r="AE310" s="4" t="n"/>
      <c r="AF310" s="4" t="n"/>
      <c r="AG310" s="4" t="n"/>
      <c r="AH310" s="4" t="n"/>
      <c r="AI310" s="4" t="n"/>
      <c r="AJ310" s="4" t="n"/>
      <c r="AK310" s="4" t="n"/>
      <c r="AL310" s="4" t="n"/>
      <c r="AM310" s="4" t="n"/>
      <c r="AN310" s="4" t="n"/>
      <c r="AO310" s="4" t="n"/>
      <c r="AP310" s="4" t="n"/>
      <c r="AQ310" s="4" t="n"/>
      <c r="AR310" s="4" t="n"/>
      <c r="AS310" s="4" t="n"/>
      <c r="AT310" s="4" t="n"/>
      <c r="AU310" s="4" t="n"/>
      <c r="AV310" s="4" t="n"/>
      <c r="AW310" s="4" t="n"/>
      <c r="AX310" s="4" t="n"/>
      <c r="AY310" s="4" t="n"/>
      <c r="AZ310" s="4" t="n"/>
      <c r="BA310" s="4" t="n"/>
      <c r="BB310" s="4" t="n"/>
      <c r="BC310" s="4" t="n"/>
      <c r="BD310" s="4" t="n"/>
      <c r="BE310" s="4" t="n"/>
      <c r="BF310" s="4" t="n"/>
      <c r="BG310" s="4" t="n"/>
      <c r="BH310" s="4" t="n"/>
      <c r="BI310" s="4" t="n"/>
      <c r="BJ310" s="4" t="n"/>
      <c r="BK310" s="3" t="n"/>
      <c r="BL310" s="3" t="n"/>
      <c r="BM310" s="3" t="n"/>
      <c r="BN310" s="3" t="n"/>
      <c r="BO310" s="3" t="n"/>
      <c r="BP310" s="3" t="n"/>
      <c r="BQ310" s="2" t="n"/>
      <c r="BR310" s="2" t="n"/>
      <c r="BS310" s="2" t="n"/>
      <c r="BT310" s="2" t="n"/>
      <c r="BU310" s="2" t="n"/>
      <c r="BV310" s="2" t="n"/>
      <c r="BW310" s="2" t="n"/>
      <c r="BX310" s="2" t="n"/>
      <c r="BY310" s="2" t="n"/>
      <c r="BZ310" s="2" t="n"/>
      <c r="CA310" s="2" t="n"/>
      <c r="CB310" s="2" t="n"/>
      <c r="CC310" s="2" t="n"/>
    </row>
    <row r="311">
      <c r="A311" s="2" t="n"/>
      <c r="B311" s="2" t="n"/>
      <c r="C311" s="2" t="n"/>
      <c r="D311" s="2" t="n"/>
      <c r="E311" s="2" t="n"/>
      <c r="F311" s="2" t="n"/>
      <c r="G311" s="2" t="n"/>
      <c r="H311" s="2" t="n"/>
      <c r="I311" s="2" t="n"/>
      <c r="J311" s="2" t="n"/>
      <c r="K311" s="3" t="n"/>
      <c r="L311" s="3" t="n"/>
      <c r="M311" s="4" t="n"/>
      <c r="N311" s="4" t="n"/>
      <c r="O311" s="4" t="n"/>
      <c r="P311" s="4" t="n"/>
      <c r="Q311" s="4" t="n"/>
      <c r="R311" s="4" t="n"/>
      <c r="S311" s="4" t="n"/>
      <c r="T311" s="4" t="n"/>
      <c r="U311" s="4" t="n"/>
      <c r="V311" s="4" t="n"/>
      <c r="W311" s="4" t="n"/>
      <c r="X311" s="4" t="n"/>
      <c r="Y311" s="4" t="n"/>
      <c r="Z311" s="4" t="n"/>
      <c r="AA311" s="4" t="n"/>
      <c r="AB311" s="4" t="n"/>
      <c r="AC311" s="4" t="n"/>
      <c r="AD311" s="4" t="n"/>
      <c r="AE311" s="4" t="n"/>
      <c r="AF311" s="4" t="n"/>
      <c r="AG311" s="4" t="n"/>
      <c r="AH311" s="4" t="n"/>
      <c r="AI311" s="4" t="n"/>
      <c r="AJ311" s="4" t="n"/>
      <c r="AK311" s="4" t="n"/>
      <c r="AL311" s="4" t="n"/>
      <c r="AM311" s="4" t="n"/>
      <c r="AN311" s="4" t="n"/>
      <c r="AO311" s="4" t="n"/>
      <c r="AP311" s="4" t="n"/>
      <c r="AQ311" s="4" t="n"/>
      <c r="AR311" s="4" t="n"/>
      <c r="AS311" s="4" t="n"/>
      <c r="AT311" s="4" t="n"/>
      <c r="AU311" s="4" t="n"/>
      <c r="AV311" s="4" t="n"/>
      <c r="AW311" s="4" t="n"/>
      <c r="AX311" s="4" t="n"/>
      <c r="AY311" s="4" t="n"/>
      <c r="AZ311" s="4" t="n"/>
      <c r="BA311" s="4" t="n"/>
      <c r="BB311" s="4" t="n"/>
      <c r="BC311" s="4" t="n"/>
      <c r="BD311" s="4" t="n"/>
      <c r="BE311" s="4" t="n"/>
      <c r="BF311" s="4" t="n"/>
      <c r="BG311" s="4" t="n"/>
      <c r="BH311" s="4" t="n"/>
      <c r="BI311" s="4" t="n"/>
      <c r="BJ311" s="4" t="n"/>
      <c r="BK311" s="3" t="n"/>
      <c r="BL311" s="3" t="n"/>
      <c r="BM311" s="3" t="n"/>
      <c r="BN311" s="3" t="n"/>
      <c r="BO311" s="3" t="n"/>
      <c r="BP311" s="3" t="n"/>
      <c r="BQ311" s="2" t="n"/>
      <c r="BR311" s="2" t="n"/>
      <c r="BS311" s="2" t="n"/>
      <c r="BT311" s="2" t="n"/>
      <c r="BU311" s="2" t="n"/>
      <c r="BV311" s="2" t="n"/>
      <c r="BW311" s="2" t="n"/>
      <c r="BX311" s="2" t="n"/>
      <c r="BY311" s="2" t="n"/>
      <c r="BZ311" s="2" t="n"/>
      <c r="CA311" s="2" t="n"/>
      <c r="CB311" s="2" t="n"/>
      <c r="CC311" s="2" t="n"/>
    </row>
    <row r="312">
      <c r="A312" s="2" t="n"/>
      <c r="B312" s="2" t="n"/>
      <c r="C312" s="2" t="n"/>
      <c r="D312" s="2" t="n"/>
      <c r="E312" s="2" t="n"/>
      <c r="F312" s="2" t="n"/>
      <c r="G312" s="2" t="n"/>
      <c r="H312" s="2" t="n"/>
      <c r="I312" s="2" t="n"/>
      <c r="J312" s="2" t="n"/>
      <c r="K312" s="3" t="n"/>
      <c r="L312" s="3" t="n"/>
      <c r="M312" s="4" t="n"/>
      <c r="N312" s="4" t="n"/>
      <c r="O312" s="4" t="n"/>
      <c r="P312" s="4" t="n"/>
      <c r="Q312" s="4" t="n"/>
      <c r="R312" s="4" t="n"/>
      <c r="S312" s="4" t="n"/>
      <c r="T312" s="4" t="n"/>
      <c r="U312" s="4" t="n"/>
      <c r="V312" s="4" t="n"/>
      <c r="W312" s="4" t="n"/>
      <c r="X312" s="4" t="n"/>
      <c r="Y312" s="4" t="n"/>
      <c r="Z312" s="4" t="n"/>
      <c r="AA312" s="4" t="n"/>
      <c r="AB312" s="4" t="n"/>
      <c r="AC312" s="4" t="n"/>
      <c r="AD312" s="4" t="n"/>
      <c r="AE312" s="4" t="n"/>
      <c r="AF312" s="4" t="n"/>
      <c r="AG312" s="4" t="n"/>
      <c r="AH312" s="4" t="n"/>
      <c r="AI312" s="4" t="n"/>
      <c r="AJ312" s="4" t="n"/>
      <c r="AK312" s="4" t="n"/>
      <c r="AL312" s="4" t="n"/>
      <c r="AM312" s="4" t="n"/>
      <c r="AN312" s="4" t="n"/>
      <c r="AO312" s="4" t="n"/>
      <c r="AP312" s="4" t="n"/>
      <c r="AQ312" s="4" t="n"/>
      <c r="AR312" s="4" t="n"/>
      <c r="AS312" s="4" t="n"/>
      <c r="AT312" s="4" t="n"/>
      <c r="AU312" s="4" t="n"/>
      <c r="AV312" s="4" t="n"/>
      <c r="AW312" s="4" t="n"/>
      <c r="AX312" s="4" t="n"/>
      <c r="AY312" s="4" t="n"/>
      <c r="AZ312" s="4" t="n"/>
      <c r="BA312" s="4" t="n"/>
      <c r="BB312" s="4" t="n"/>
      <c r="BC312" s="4" t="n"/>
      <c r="BD312" s="4" t="n"/>
      <c r="BE312" s="4" t="n"/>
      <c r="BF312" s="4" t="n"/>
      <c r="BG312" s="4" t="n"/>
      <c r="BH312" s="4" t="n"/>
      <c r="BI312" s="4" t="n"/>
      <c r="BJ312" s="4" t="n"/>
      <c r="BK312" s="3" t="n"/>
      <c r="BL312" s="3" t="n"/>
      <c r="BM312" s="3" t="n"/>
      <c r="BN312" s="3" t="n"/>
      <c r="BO312" s="3" t="n"/>
      <c r="BP312" s="3" t="n"/>
      <c r="BQ312" s="2" t="n"/>
      <c r="BR312" s="2" t="n"/>
      <c r="BS312" s="2" t="n"/>
      <c r="BT312" s="2" t="n"/>
      <c r="BU312" s="2" t="n"/>
      <c r="BV312" s="2" t="n"/>
      <c r="BW312" s="2" t="n"/>
      <c r="BX312" s="2" t="n"/>
      <c r="BY312" s="2" t="n"/>
      <c r="BZ312" s="2" t="n"/>
      <c r="CA312" s="2" t="n"/>
      <c r="CB312" s="2" t="n"/>
      <c r="CC312" s="2" t="n"/>
    </row>
    <row r="313">
      <c r="A313" s="2" t="n"/>
      <c r="B313" s="2" t="n"/>
      <c r="C313" s="2" t="n"/>
      <c r="D313" s="2" t="n"/>
      <c r="E313" s="2" t="n"/>
      <c r="F313" s="2" t="n"/>
      <c r="G313" s="2" t="n"/>
      <c r="H313" s="2" t="n"/>
      <c r="I313" s="2" t="n"/>
      <c r="J313" s="2" t="n"/>
      <c r="K313" s="3" t="n"/>
      <c r="L313" s="3" t="n"/>
      <c r="M313" s="4" t="n"/>
      <c r="N313" s="4" t="n"/>
      <c r="O313" s="4" t="n"/>
      <c r="P313" s="4" t="n"/>
      <c r="Q313" s="4" t="n"/>
      <c r="R313" s="4" t="n"/>
      <c r="S313" s="4" t="n"/>
      <c r="T313" s="4" t="n"/>
      <c r="U313" s="4" t="n"/>
      <c r="V313" s="4" t="n"/>
      <c r="W313" s="4" t="n"/>
      <c r="X313" s="4" t="n"/>
      <c r="Y313" s="4" t="n"/>
      <c r="Z313" s="4" t="n"/>
      <c r="AA313" s="4" t="n"/>
      <c r="AB313" s="4" t="n"/>
      <c r="AC313" s="4" t="n"/>
      <c r="AD313" s="4" t="n"/>
      <c r="AE313" s="4" t="n"/>
      <c r="AF313" s="4" t="n"/>
      <c r="AG313" s="4" t="n"/>
      <c r="AH313" s="4" t="n"/>
      <c r="AI313" s="4" t="n"/>
      <c r="AJ313" s="4" t="n"/>
      <c r="AK313" s="4" t="n"/>
      <c r="AL313" s="4" t="n"/>
      <c r="AM313" s="4" t="n"/>
      <c r="AN313" s="4" t="n"/>
      <c r="AO313" s="4" t="n"/>
      <c r="AP313" s="4" t="n"/>
      <c r="AQ313" s="4" t="n"/>
      <c r="AR313" s="4" t="n"/>
      <c r="AS313" s="4" t="n"/>
      <c r="AT313" s="4" t="n"/>
      <c r="AU313" s="4" t="n"/>
      <c r="AV313" s="4" t="n"/>
      <c r="AW313" s="4" t="n"/>
      <c r="AX313" s="4" t="n"/>
      <c r="AY313" s="4" t="n"/>
      <c r="AZ313" s="4" t="n"/>
      <c r="BA313" s="4" t="n"/>
      <c r="BB313" s="4" t="n"/>
      <c r="BC313" s="4" t="n"/>
      <c r="BD313" s="4" t="n"/>
      <c r="BE313" s="4" t="n"/>
      <c r="BF313" s="4" t="n"/>
      <c r="BG313" s="4" t="n"/>
      <c r="BH313" s="4" t="n"/>
      <c r="BI313" s="4" t="n"/>
      <c r="BJ313" s="4" t="n"/>
      <c r="BK313" s="3" t="n"/>
      <c r="BL313" s="3" t="n"/>
      <c r="BM313" s="3" t="n"/>
      <c r="BN313" s="3" t="n"/>
      <c r="BO313" s="3" t="n"/>
      <c r="BP313" s="3" t="n"/>
      <c r="BQ313" s="2" t="n"/>
      <c r="BR313" s="2" t="n"/>
      <c r="BS313" s="2" t="n"/>
      <c r="BT313" s="2" t="n"/>
      <c r="BU313" s="2" t="n"/>
      <c r="BV313" s="2" t="n"/>
      <c r="BW313" s="2" t="n"/>
      <c r="BX313" s="2" t="n"/>
      <c r="BY313" s="2" t="n"/>
      <c r="BZ313" s="2" t="n"/>
      <c r="CA313" s="2" t="n"/>
      <c r="CB313" s="2" t="n"/>
      <c r="CC313" s="2" t="n"/>
    </row>
    <row r="314">
      <c r="A314" s="2" t="n"/>
      <c r="B314" s="2" t="n"/>
      <c r="C314" s="2" t="n"/>
      <c r="D314" s="2" t="n"/>
      <c r="E314" s="2" t="n"/>
      <c r="F314" s="2" t="n"/>
      <c r="G314" s="2" t="n"/>
      <c r="H314" s="2" t="n"/>
      <c r="I314" s="2" t="n"/>
      <c r="J314" s="2" t="n"/>
      <c r="K314" s="3" t="n"/>
      <c r="L314" s="3" t="n"/>
      <c r="M314" s="4" t="n"/>
      <c r="N314" s="4" t="n"/>
      <c r="O314" s="4" t="n"/>
      <c r="P314" s="4" t="n"/>
      <c r="Q314" s="4" t="n"/>
      <c r="R314" s="4" t="n"/>
      <c r="S314" s="4" t="n"/>
      <c r="T314" s="4" t="n"/>
      <c r="U314" s="4" t="n"/>
      <c r="V314" s="4" t="n"/>
      <c r="W314" s="4" t="n"/>
      <c r="X314" s="4" t="n"/>
      <c r="Y314" s="4" t="n"/>
      <c r="Z314" s="4" t="n"/>
      <c r="AA314" s="4" t="n"/>
      <c r="AB314" s="4" t="n"/>
      <c r="AC314" s="4" t="n"/>
      <c r="AD314" s="4" t="n"/>
      <c r="AE314" s="4" t="n"/>
      <c r="AF314" s="4" t="n"/>
      <c r="AG314" s="4" t="n"/>
      <c r="AH314" s="4" t="n"/>
      <c r="AI314" s="4" t="n"/>
      <c r="AJ314" s="4" t="n"/>
      <c r="AK314" s="4" t="n"/>
      <c r="AL314" s="4" t="n"/>
      <c r="AM314" s="4" t="n"/>
      <c r="AN314" s="4" t="n"/>
      <c r="AO314" s="4" t="n"/>
      <c r="AP314" s="4" t="n"/>
      <c r="AQ314" s="4" t="n"/>
      <c r="AR314" s="4" t="n"/>
      <c r="AS314" s="4" t="n"/>
      <c r="AT314" s="4" t="n"/>
      <c r="AU314" s="4" t="n"/>
      <c r="AV314" s="4" t="n"/>
      <c r="AW314" s="4" t="n"/>
      <c r="AX314" s="4" t="n"/>
      <c r="AY314" s="4" t="n"/>
      <c r="AZ314" s="4" t="n"/>
      <c r="BA314" s="4" t="n"/>
      <c r="BB314" s="4" t="n"/>
      <c r="BC314" s="4" t="n"/>
      <c r="BD314" s="4" t="n"/>
      <c r="BE314" s="4" t="n"/>
      <c r="BF314" s="4" t="n"/>
      <c r="BG314" s="4" t="n"/>
      <c r="BH314" s="4" t="n"/>
      <c r="BI314" s="4" t="n"/>
      <c r="BJ314" s="4" t="n"/>
      <c r="BK314" s="3" t="n"/>
      <c r="BL314" s="3" t="n"/>
      <c r="BM314" s="3" t="n"/>
      <c r="BN314" s="3" t="n"/>
      <c r="BO314" s="3" t="n"/>
      <c r="BP314" s="3" t="n"/>
      <c r="BQ314" s="2" t="n"/>
      <c r="BR314" s="2" t="n"/>
      <c r="BS314" s="2" t="n"/>
      <c r="BT314" s="2" t="n"/>
      <c r="BU314" s="2" t="n"/>
      <c r="BV314" s="2" t="n"/>
      <c r="BW314" s="2" t="n"/>
      <c r="BX314" s="2" t="n"/>
      <c r="BY314" s="2" t="n"/>
      <c r="BZ314" s="2" t="n"/>
      <c r="CA314" s="2" t="n"/>
      <c r="CB314" s="2" t="n"/>
      <c r="CC314" s="2" t="n"/>
    </row>
    <row r="315">
      <c r="A315" s="2" t="n"/>
      <c r="B315" s="2" t="n"/>
      <c r="C315" s="2" t="n"/>
      <c r="D315" s="2" t="n"/>
      <c r="E315" s="2" t="n"/>
      <c r="F315" s="2" t="n"/>
      <c r="G315" s="2" t="n"/>
      <c r="H315" s="2" t="n"/>
      <c r="I315" s="2" t="n"/>
      <c r="J315" s="2" t="n"/>
      <c r="K315" s="3" t="n"/>
      <c r="L315" s="3" t="n"/>
      <c r="M315" s="4" t="n"/>
      <c r="N315" s="4" t="n"/>
      <c r="O315" s="4" t="n"/>
      <c r="P315" s="4" t="n"/>
      <c r="Q315" s="4" t="n"/>
      <c r="R315" s="4" t="n"/>
      <c r="S315" s="4" t="n"/>
      <c r="T315" s="4" t="n"/>
      <c r="U315" s="4" t="n"/>
      <c r="V315" s="4" t="n"/>
      <c r="W315" s="4" t="n"/>
      <c r="X315" s="4" t="n"/>
      <c r="Y315" s="4" t="n"/>
      <c r="Z315" s="4" t="n"/>
      <c r="AA315" s="4" t="n"/>
      <c r="AB315" s="4" t="n"/>
      <c r="AC315" s="4" t="n"/>
      <c r="AD315" s="4" t="n"/>
      <c r="AE315" s="4" t="n"/>
      <c r="AF315" s="4" t="n"/>
      <c r="AG315" s="4" t="n"/>
      <c r="AH315" s="4" t="n"/>
      <c r="AI315" s="4" t="n"/>
      <c r="AJ315" s="4" t="n"/>
      <c r="AK315" s="4" t="n"/>
      <c r="AL315" s="4" t="n"/>
      <c r="AM315" s="4" t="n"/>
      <c r="AN315" s="4" t="n"/>
      <c r="AO315" s="4" t="n"/>
      <c r="AP315" s="4" t="n"/>
      <c r="AQ315" s="4" t="n"/>
      <c r="AR315" s="4" t="n"/>
      <c r="AS315" s="4" t="n"/>
      <c r="AT315" s="4" t="n"/>
      <c r="AU315" s="4" t="n"/>
      <c r="AV315" s="4" t="n"/>
      <c r="AW315" s="4" t="n"/>
      <c r="AX315" s="4" t="n"/>
      <c r="AY315" s="4" t="n"/>
      <c r="AZ315" s="4" t="n"/>
      <c r="BA315" s="4" t="n"/>
      <c r="BB315" s="4" t="n"/>
      <c r="BC315" s="4" t="n"/>
      <c r="BD315" s="4" t="n"/>
      <c r="BE315" s="4" t="n"/>
      <c r="BF315" s="4" t="n"/>
      <c r="BG315" s="4" t="n"/>
      <c r="BH315" s="4" t="n"/>
      <c r="BI315" s="4" t="n"/>
      <c r="BJ315" s="4" t="n"/>
      <c r="BK315" s="3" t="n"/>
      <c r="BL315" s="3" t="n"/>
      <c r="BM315" s="3" t="n"/>
      <c r="BN315" s="3" t="n"/>
      <c r="BO315" s="3" t="n"/>
      <c r="BP315" s="3" t="n"/>
      <c r="BQ315" s="2" t="n"/>
      <c r="BR315" s="2" t="n"/>
      <c r="BS315" s="2" t="n"/>
      <c r="BT315" s="2" t="n"/>
      <c r="BU315" s="2" t="n"/>
      <c r="BV315" s="2" t="n"/>
      <c r="BW315" s="2" t="n"/>
      <c r="BX315" s="2" t="n"/>
      <c r="BY315" s="2" t="n"/>
      <c r="BZ315" s="2" t="n"/>
      <c r="CA315" s="2" t="n"/>
      <c r="CB315" s="2" t="n"/>
      <c r="CC315" s="2" t="n"/>
    </row>
    <row r="316">
      <c r="A316" s="2" t="n"/>
      <c r="B316" s="2" t="n"/>
      <c r="C316" s="2" t="n"/>
      <c r="D316" s="2" t="n"/>
      <c r="E316" s="2" t="n"/>
      <c r="F316" s="2" t="n"/>
      <c r="G316" s="2" t="n"/>
      <c r="H316" s="2" t="n"/>
      <c r="I316" s="2" t="n"/>
      <c r="J316" s="2" t="n"/>
      <c r="K316" s="3" t="n"/>
      <c r="L316" s="3" t="n"/>
      <c r="M316" s="4" t="n"/>
      <c r="N316" s="4" t="n"/>
      <c r="O316" s="4" t="n"/>
      <c r="P316" s="4" t="n"/>
      <c r="Q316" s="4" t="n"/>
      <c r="R316" s="4" t="n"/>
      <c r="S316" s="4" t="n"/>
      <c r="T316" s="4" t="n"/>
      <c r="U316" s="4" t="n"/>
      <c r="V316" s="4" t="n"/>
      <c r="W316" s="4" t="n"/>
      <c r="X316" s="4" t="n"/>
      <c r="Y316" s="4" t="n"/>
      <c r="Z316" s="4" t="n"/>
      <c r="AA316" s="4" t="n"/>
      <c r="AB316" s="4" t="n"/>
      <c r="AC316" s="4" t="n"/>
      <c r="AD316" s="4" t="n"/>
      <c r="AE316" s="4" t="n"/>
      <c r="AF316" s="4" t="n"/>
      <c r="AG316" s="4" t="n"/>
      <c r="AH316" s="4" t="n"/>
      <c r="AI316" s="4" t="n"/>
      <c r="AJ316" s="4" t="n"/>
      <c r="AK316" s="4" t="n"/>
      <c r="AL316" s="4" t="n"/>
      <c r="AM316" s="4" t="n"/>
      <c r="AN316" s="4" t="n"/>
      <c r="AO316" s="4" t="n"/>
      <c r="AP316" s="4" t="n"/>
      <c r="AQ316" s="4" t="n"/>
      <c r="AR316" s="4" t="n"/>
      <c r="AS316" s="4" t="n"/>
      <c r="AT316" s="4" t="n"/>
      <c r="AU316" s="4" t="n"/>
      <c r="AV316" s="4" t="n"/>
      <c r="AW316" s="4" t="n"/>
      <c r="AX316" s="4" t="n"/>
      <c r="AY316" s="4" t="n"/>
      <c r="AZ316" s="4" t="n"/>
      <c r="BA316" s="4" t="n"/>
      <c r="BB316" s="4" t="n"/>
      <c r="BC316" s="4" t="n"/>
      <c r="BD316" s="4" t="n"/>
      <c r="BE316" s="4" t="n"/>
      <c r="BF316" s="4" t="n"/>
      <c r="BG316" s="4" t="n"/>
      <c r="BH316" s="4" t="n"/>
      <c r="BI316" s="4" t="n"/>
      <c r="BJ316" s="4" t="n"/>
      <c r="BK316" s="3" t="n"/>
      <c r="BL316" s="3" t="n"/>
      <c r="BM316" s="3" t="n"/>
      <c r="BN316" s="3" t="n"/>
      <c r="BO316" s="3" t="n"/>
      <c r="BP316" s="3" t="n"/>
      <c r="BQ316" s="2" t="n"/>
      <c r="BR316" s="2" t="n"/>
      <c r="BS316" s="2" t="n"/>
      <c r="BT316" s="2" t="n"/>
      <c r="BU316" s="2" t="n"/>
      <c r="BV316" s="2" t="n"/>
      <c r="BW316" s="2" t="n"/>
      <c r="BX316" s="2" t="n"/>
      <c r="BY316" s="2" t="n"/>
      <c r="BZ316" s="2" t="n"/>
      <c r="CA316" s="2" t="n"/>
      <c r="CB316" s="2" t="n"/>
      <c r="CC316" s="2" t="n"/>
    </row>
    <row r="317">
      <c r="A317" s="2" t="n"/>
      <c r="B317" s="2" t="n"/>
      <c r="C317" s="2" t="n"/>
      <c r="D317" s="2" t="n"/>
      <c r="E317" s="2" t="n"/>
      <c r="F317" s="2" t="n"/>
      <c r="G317" s="2" t="n"/>
      <c r="H317" s="2" t="n"/>
      <c r="I317" s="2" t="n"/>
      <c r="J317" s="2" t="n"/>
      <c r="K317" s="3" t="n"/>
      <c r="L317" s="3" t="n"/>
      <c r="M317" s="4" t="n"/>
      <c r="N317" s="4" t="n"/>
      <c r="O317" s="4" t="n"/>
      <c r="P317" s="4" t="n"/>
      <c r="Q317" s="4" t="n"/>
      <c r="R317" s="4" t="n"/>
      <c r="S317" s="4" t="n"/>
      <c r="T317" s="4" t="n"/>
      <c r="U317" s="4" t="n"/>
      <c r="V317" s="4" t="n"/>
      <c r="W317" s="4" t="n"/>
      <c r="X317" s="4" t="n"/>
      <c r="Y317" s="4" t="n"/>
      <c r="Z317" s="4" t="n"/>
      <c r="AA317" s="4" t="n"/>
      <c r="AB317" s="4" t="n"/>
      <c r="AC317" s="4" t="n"/>
      <c r="AD317" s="4" t="n"/>
      <c r="AE317" s="4" t="n"/>
      <c r="AF317" s="4" t="n"/>
      <c r="AG317" s="4" t="n"/>
      <c r="AH317" s="4" t="n"/>
      <c r="AI317" s="4" t="n"/>
      <c r="AJ317" s="4" t="n"/>
      <c r="AK317" s="4" t="n"/>
      <c r="AL317" s="4" t="n"/>
      <c r="AM317" s="4" t="n"/>
      <c r="AN317" s="4" t="n"/>
      <c r="AO317" s="4" t="n"/>
      <c r="AP317" s="4" t="n"/>
      <c r="AQ317" s="4" t="n"/>
      <c r="AR317" s="4" t="n"/>
      <c r="AS317" s="4" t="n"/>
      <c r="AT317" s="4" t="n"/>
      <c r="AU317" s="4" t="n"/>
      <c r="AV317" s="4" t="n"/>
      <c r="AW317" s="4" t="n"/>
      <c r="AX317" s="4" t="n"/>
      <c r="AY317" s="4" t="n"/>
      <c r="AZ317" s="4" t="n"/>
      <c r="BA317" s="4" t="n"/>
      <c r="BB317" s="4" t="n"/>
      <c r="BC317" s="4" t="n"/>
      <c r="BD317" s="4" t="n"/>
      <c r="BE317" s="4" t="n"/>
      <c r="BF317" s="4" t="n"/>
      <c r="BG317" s="4" t="n"/>
      <c r="BH317" s="4" t="n"/>
      <c r="BI317" s="4" t="n"/>
      <c r="BJ317" s="4" t="n"/>
      <c r="BK317" s="3" t="n"/>
      <c r="BL317" s="3" t="n"/>
      <c r="BM317" s="3" t="n"/>
      <c r="BN317" s="3" t="n"/>
      <c r="BO317" s="3" t="n"/>
      <c r="BP317" s="3" t="n"/>
      <c r="BQ317" s="2" t="n"/>
      <c r="BR317" s="2" t="n"/>
      <c r="BS317" s="2" t="n"/>
      <c r="BT317" s="2" t="n"/>
      <c r="BU317" s="2" t="n"/>
      <c r="BV317" s="2" t="n"/>
      <c r="BW317" s="2" t="n"/>
      <c r="BX317" s="2" t="n"/>
      <c r="BY317" s="2" t="n"/>
      <c r="BZ317" s="2" t="n"/>
      <c r="CA317" s="2" t="n"/>
      <c r="CB317" s="2" t="n"/>
      <c r="CC317" s="2" t="n"/>
    </row>
    <row r="318">
      <c r="A318" s="2" t="n"/>
      <c r="B318" s="2" t="n"/>
      <c r="C318" s="2" t="n"/>
      <c r="D318" s="2" t="n"/>
      <c r="E318" s="2" t="n"/>
      <c r="F318" s="2" t="n"/>
      <c r="G318" s="2" t="n"/>
      <c r="H318" s="2" t="n"/>
      <c r="I318" s="2" t="n"/>
      <c r="J318" s="2" t="n"/>
      <c r="K318" s="3" t="n"/>
      <c r="L318" s="3" t="n"/>
      <c r="M318" s="4" t="n"/>
      <c r="N318" s="4" t="n"/>
      <c r="O318" s="4" t="n"/>
      <c r="P318" s="4" t="n"/>
      <c r="Q318" s="4" t="n"/>
      <c r="R318" s="4" t="n"/>
      <c r="S318" s="4" t="n"/>
      <c r="T318" s="4" t="n"/>
      <c r="U318" s="4" t="n"/>
      <c r="V318" s="4" t="n"/>
      <c r="W318" s="4" t="n"/>
      <c r="X318" s="4" t="n"/>
      <c r="Y318" s="4" t="n"/>
      <c r="Z318" s="4" t="n"/>
      <c r="AA318" s="4" t="n"/>
      <c r="AB318" s="4" t="n"/>
      <c r="AC318" s="4" t="n"/>
      <c r="AD318" s="4" t="n"/>
      <c r="AE318" s="4" t="n"/>
      <c r="AF318" s="4" t="n"/>
      <c r="AG318" s="4" t="n"/>
      <c r="AH318" s="4" t="n"/>
      <c r="AI318" s="4" t="n"/>
      <c r="AJ318" s="4" t="n"/>
      <c r="AK318" s="4" t="n"/>
      <c r="AL318" s="4" t="n"/>
      <c r="AM318" s="4" t="n"/>
      <c r="AN318" s="4" t="n"/>
      <c r="AO318" s="4" t="n"/>
      <c r="AP318" s="4" t="n"/>
      <c r="AQ318" s="4" t="n"/>
      <c r="AR318" s="4" t="n"/>
      <c r="AS318" s="4" t="n"/>
      <c r="AT318" s="4" t="n"/>
      <c r="AU318" s="4" t="n"/>
      <c r="AV318" s="4" t="n"/>
      <c r="AW318" s="4" t="n"/>
      <c r="AX318" s="4" t="n"/>
      <c r="AY318" s="4" t="n"/>
      <c r="AZ318" s="4" t="n"/>
      <c r="BA318" s="4" t="n"/>
      <c r="BB318" s="4" t="n"/>
      <c r="BC318" s="4" t="n"/>
      <c r="BD318" s="4" t="n"/>
      <c r="BE318" s="4" t="n"/>
      <c r="BF318" s="4" t="n"/>
      <c r="BG318" s="4" t="n"/>
      <c r="BH318" s="4" t="n"/>
      <c r="BI318" s="4" t="n"/>
      <c r="BJ318" s="4" t="n"/>
      <c r="BK318" s="3" t="n"/>
      <c r="BL318" s="3" t="n"/>
      <c r="BM318" s="3" t="n"/>
      <c r="BN318" s="3" t="n"/>
      <c r="BO318" s="3" t="n"/>
      <c r="BP318" s="3" t="n"/>
      <c r="BQ318" s="2" t="n"/>
      <c r="BR318" s="2" t="n"/>
      <c r="BS318" s="2" t="n"/>
      <c r="BT318" s="2" t="n"/>
      <c r="BU318" s="2" t="n"/>
      <c r="BV318" s="2" t="n"/>
      <c r="BW318" s="2" t="n"/>
      <c r="BX318" s="2" t="n"/>
      <c r="BY318" s="2" t="n"/>
      <c r="BZ318" s="2" t="n"/>
      <c r="CA318" s="2" t="n"/>
      <c r="CB318" s="2" t="n"/>
      <c r="CC318" s="2" t="n"/>
    </row>
    <row r="319">
      <c r="A319" s="2" t="n"/>
      <c r="B319" s="2" t="n"/>
      <c r="C319" s="2" t="n"/>
      <c r="D319" s="2" t="n"/>
      <c r="E319" s="2" t="n"/>
      <c r="F319" s="2" t="n"/>
      <c r="G319" s="2" t="n"/>
      <c r="H319" s="2" t="n"/>
      <c r="I319" s="2" t="n"/>
      <c r="J319" s="2" t="n"/>
      <c r="K319" s="3" t="n"/>
      <c r="L319" s="3" t="n"/>
      <c r="M319" s="4" t="n"/>
      <c r="N319" s="4" t="n"/>
      <c r="O319" s="4" t="n"/>
      <c r="P319" s="4" t="n"/>
      <c r="Q319" s="4" t="n"/>
      <c r="R319" s="4" t="n"/>
      <c r="S319" s="4" t="n"/>
      <c r="T319" s="4" t="n"/>
      <c r="U319" s="4" t="n"/>
      <c r="V319" s="4" t="n"/>
      <c r="W319" s="4" t="n"/>
      <c r="X319" s="4" t="n"/>
      <c r="Y319" s="4" t="n"/>
      <c r="Z319" s="4" t="n"/>
      <c r="AA319" s="4" t="n"/>
      <c r="AB319" s="4" t="n"/>
      <c r="AC319" s="4" t="n"/>
      <c r="AD319" s="4" t="n"/>
      <c r="AE319" s="4" t="n"/>
      <c r="AF319" s="4" t="n"/>
      <c r="AG319" s="4" t="n"/>
      <c r="AH319" s="4" t="n"/>
      <c r="AI319" s="4" t="n"/>
      <c r="AJ319" s="4" t="n"/>
      <c r="AK319" s="4" t="n"/>
      <c r="AL319" s="4" t="n"/>
      <c r="AM319" s="4" t="n"/>
      <c r="AN319" s="4" t="n"/>
      <c r="AO319" s="4" t="n"/>
      <c r="AP319" s="4" t="n"/>
      <c r="AQ319" s="4" t="n"/>
      <c r="AR319" s="4" t="n"/>
      <c r="AS319" s="4" t="n"/>
      <c r="AT319" s="4" t="n"/>
      <c r="AU319" s="4" t="n"/>
      <c r="AV319" s="4" t="n"/>
      <c r="AW319" s="4" t="n"/>
      <c r="AX319" s="4" t="n"/>
      <c r="AY319" s="4" t="n"/>
      <c r="AZ319" s="4" t="n"/>
      <c r="BA319" s="4" t="n"/>
      <c r="BB319" s="4" t="n"/>
      <c r="BC319" s="4" t="n"/>
      <c r="BD319" s="4" t="n"/>
      <c r="BE319" s="4" t="n"/>
      <c r="BF319" s="4" t="n"/>
      <c r="BG319" s="4" t="n"/>
      <c r="BH319" s="4" t="n"/>
      <c r="BI319" s="4" t="n"/>
      <c r="BJ319" s="4" t="n"/>
      <c r="BK319" s="3" t="n"/>
      <c r="BL319" s="3" t="n"/>
      <c r="BM319" s="3" t="n"/>
      <c r="BN319" s="3" t="n"/>
      <c r="BO319" s="3" t="n"/>
      <c r="BP319" s="3" t="n"/>
      <c r="BQ319" s="2" t="n"/>
      <c r="BR319" s="2" t="n"/>
      <c r="BS319" s="2" t="n"/>
      <c r="BT319" s="2" t="n"/>
      <c r="BU319" s="2" t="n"/>
      <c r="BV319" s="2" t="n"/>
      <c r="BW319" s="2" t="n"/>
      <c r="BX319" s="2" t="n"/>
      <c r="BY319" s="2" t="n"/>
      <c r="BZ319" s="2" t="n"/>
      <c r="CA319" s="2" t="n"/>
      <c r="CB319" s="2" t="n"/>
      <c r="CC319" s="2" t="n"/>
    </row>
    <row r="320">
      <c r="A320" s="2" t="n"/>
      <c r="B320" s="2" t="n"/>
      <c r="C320" s="2" t="n"/>
      <c r="D320" s="2" t="n"/>
      <c r="E320" s="2" t="n"/>
      <c r="F320" s="2" t="n"/>
      <c r="G320" s="2" t="n"/>
      <c r="H320" s="2" t="n"/>
      <c r="I320" s="2" t="n"/>
      <c r="J320" s="2" t="n"/>
      <c r="K320" s="3" t="n"/>
      <c r="L320" s="3" t="n"/>
      <c r="M320" s="4" t="n"/>
      <c r="N320" s="4" t="n"/>
      <c r="O320" s="4" t="n"/>
      <c r="P320" s="4" t="n"/>
      <c r="Q320" s="4" t="n"/>
      <c r="R320" s="4" t="n"/>
      <c r="S320" s="4" t="n"/>
      <c r="T320" s="4" t="n"/>
      <c r="U320" s="4" t="n"/>
      <c r="V320" s="4" t="n"/>
      <c r="W320" s="4" t="n"/>
      <c r="X320" s="4" t="n"/>
      <c r="Y320" s="4" t="n"/>
      <c r="Z320" s="4" t="n"/>
      <c r="AA320" s="4" t="n"/>
      <c r="AB320" s="4" t="n"/>
      <c r="AC320" s="4" t="n"/>
      <c r="AD320" s="4" t="n"/>
      <c r="AE320" s="4" t="n"/>
      <c r="AF320" s="4" t="n"/>
      <c r="AG320" s="4" t="n"/>
      <c r="AH320" s="4" t="n"/>
      <c r="AI320" s="4" t="n"/>
      <c r="AJ320" s="4" t="n"/>
      <c r="AK320" s="4" t="n"/>
      <c r="AL320" s="4" t="n"/>
      <c r="AM320" s="4" t="n"/>
      <c r="AN320" s="4" t="n"/>
      <c r="AO320" s="4" t="n"/>
      <c r="AP320" s="4" t="n"/>
      <c r="AQ320" s="4" t="n"/>
      <c r="AR320" s="4" t="n"/>
      <c r="AS320" s="4" t="n"/>
      <c r="AT320" s="4" t="n"/>
      <c r="AU320" s="4" t="n"/>
      <c r="AV320" s="4" t="n"/>
      <c r="AW320" s="4" t="n"/>
      <c r="AX320" s="4" t="n"/>
      <c r="AY320" s="4" t="n"/>
      <c r="AZ320" s="4" t="n"/>
      <c r="BA320" s="4" t="n"/>
      <c r="BB320" s="4" t="n"/>
      <c r="BC320" s="4" t="n"/>
      <c r="BD320" s="4" t="n"/>
      <c r="BE320" s="4" t="n"/>
      <c r="BF320" s="4" t="n"/>
      <c r="BG320" s="4" t="n"/>
      <c r="BH320" s="4" t="n"/>
      <c r="BI320" s="4" t="n"/>
      <c r="BJ320" s="4" t="n"/>
      <c r="BK320" s="3" t="n"/>
      <c r="BL320" s="3" t="n"/>
      <c r="BM320" s="3" t="n"/>
      <c r="BN320" s="3" t="n"/>
      <c r="BO320" s="3" t="n"/>
      <c r="BP320" s="3" t="n"/>
      <c r="BQ320" s="2" t="n"/>
      <c r="BR320" s="2" t="n"/>
      <c r="BS320" s="2" t="n"/>
      <c r="BT320" s="2" t="n"/>
      <c r="BU320" s="2" t="n"/>
      <c r="BV320" s="2" t="n"/>
      <c r="BW320" s="2" t="n"/>
      <c r="BX320" s="2" t="n"/>
      <c r="BY320" s="2" t="n"/>
      <c r="BZ320" s="2" t="n"/>
      <c r="CA320" s="2" t="n"/>
      <c r="CB320" s="2" t="n"/>
      <c r="CC320" s="2" t="n"/>
    </row>
    <row r="321">
      <c r="A321" s="2" t="n"/>
      <c r="B321" s="2" t="n"/>
      <c r="C321" s="2" t="n"/>
      <c r="D321" s="2" t="n"/>
      <c r="E321" s="2" t="n"/>
      <c r="F321" s="2" t="n"/>
      <c r="G321" s="2" t="n"/>
      <c r="H321" s="2" t="n"/>
      <c r="I321" s="2" t="n"/>
      <c r="J321" s="2" t="n"/>
      <c r="K321" s="3" t="n"/>
      <c r="L321" s="3" t="n"/>
      <c r="M321" s="4" t="n"/>
      <c r="N321" s="4" t="n"/>
      <c r="O321" s="4" t="n"/>
      <c r="P321" s="4" t="n"/>
      <c r="Q321" s="4" t="n"/>
      <c r="R321" s="4" t="n"/>
      <c r="S321" s="4" t="n"/>
      <c r="T321" s="4" t="n"/>
      <c r="U321" s="4" t="n"/>
      <c r="V321" s="4" t="n"/>
      <c r="W321" s="4" t="n"/>
      <c r="X321" s="4" t="n"/>
      <c r="Y321" s="4" t="n"/>
      <c r="Z321" s="4" t="n"/>
      <c r="AA321" s="4" t="n"/>
      <c r="AB321" s="4" t="n"/>
      <c r="AC321" s="4" t="n"/>
      <c r="AD321" s="4" t="n"/>
      <c r="AE321" s="4" t="n"/>
      <c r="AF321" s="4" t="n"/>
      <c r="AG321" s="4" t="n"/>
      <c r="AH321" s="4" t="n"/>
      <c r="AI321" s="4" t="n"/>
      <c r="AJ321" s="4" t="n"/>
      <c r="AK321" s="4" t="n"/>
      <c r="AL321" s="4" t="n"/>
      <c r="AM321" s="4" t="n"/>
      <c r="AN321" s="4" t="n"/>
      <c r="AO321" s="4" t="n"/>
      <c r="AP321" s="4" t="n"/>
      <c r="AQ321" s="4" t="n"/>
      <c r="AR321" s="4" t="n"/>
      <c r="AS321" s="4" t="n"/>
      <c r="AT321" s="4" t="n"/>
      <c r="AU321" s="4" t="n"/>
      <c r="AV321" s="4" t="n"/>
      <c r="AW321" s="4" t="n"/>
      <c r="AX321" s="4" t="n"/>
      <c r="AY321" s="4" t="n"/>
      <c r="AZ321" s="4" t="n"/>
      <c r="BA321" s="4" t="n"/>
      <c r="BB321" s="4" t="n"/>
      <c r="BC321" s="4" t="n"/>
      <c r="BD321" s="4" t="n"/>
      <c r="BE321" s="4" t="n"/>
      <c r="BF321" s="4" t="n"/>
      <c r="BG321" s="4" t="n"/>
      <c r="BH321" s="4" t="n"/>
      <c r="BI321" s="4" t="n"/>
      <c r="BJ321" s="4" t="n"/>
      <c r="BK321" s="3" t="n"/>
      <c r="BL321" s="3" t="n"/>
      <c r="BM321" s="3" t="n"/>
      <c r="BN321" s="3" t="n"/>
      <c r="BO321" s="3" t="n"/>
      <c r="BP321" s="3" t="n"/>
      <c r="BQ321" s="2" t="n"/>
      <c r="BR321" s="2" t="n"/>
      <c r="BS321" s="2" t="n"/>
      <c r="BT321" s="2" t="n"/>
      <c r="BU321" s="2" t="n"/>
      <c r="BV321" s="2" t="n"/>
      <c r="BW321" s="2" t="n"/>
      <c r="BX321" s="2" t="n"/>
      <c r="BY321" s="2" t="n"/>
      <c r="BZ321" s="2" t="n"/>
      <c r="CA321" s="2" t="n"/>
      <c r="CB321" s="2" t="n"/>
      <c r="CC321" s="2" t="n"/>
    </row>
    <row r="322">
      <c r="A322" s="2" t="n"/>
      <c r="B322" s="2" t="n"/>
      <c r="C322" s="2" t="n"/>
      <c r="D322" s="2" t="n"/>
      <c r="E322" s="2" t="n"/>
      <c r="F322" s="2" t="n"/>
      <c r="G322" s="2" t="n"/>
      <c r="H322" s="2" t="n"/>
      <c r="I322" s="2" t="n"/>
      <c r="J322" s="2" t="n"/>
      <c r="K322" s="3" t="n"/>
      <c r="L322" s="3" t="n"/>
      <c r="M322" s="4" t="n"/>
      <c r="N322" s="4" t="n"/>
      <c r="O322" s="4" t="n"/>
      <c r="P322" s="4" t="n"/>
      <c r="Q322" s="4" t="n"/>
      <c r="R322" s="4" t="n"/>
      <c r="S322" s="4" t="n"/>
      <c r="T322" s="4" t="n"/>
      <c r="U322" s="4" t="n"/>
      <c r="V322" s="4" t="n"/>
      <c r="W322" s="4" t="n"/>
      <c r="X322" s="4" t="n"/>
      <c r="Y322" s="4" t="n"/>
      <c r="Z322" s="4" t="n"/>
      <c r="AA322" s="4" t="n"/>
      <c r="AB322" s="4" t="n"/>
      <c r="AC322" s="4" t="n"/>
      <c r="AD322" s="4" t="n"/>
      <c r="AE322" s="4" t="n"/>
      <c r="AF322" s="4" t="n"/>
      <c r="AG322" s="4" t="n"/>
      <c r="AH322" s="4" t="n"/>
      <c r="AI322" s="4" t="n"/>
      <c r="AJ322" s="4" t="n"/>
      <c r="AK322" s="4" t="n"/>
      <c r="AL322" s="4" t="n"/>
      <c r="AM322" s="4" t="n"/>
      <c r="AN322" s="4" t="n"/>
      <c r="AO322" s="4" t="n"/>
      <c r="AP322" s="4" t="n"/>
      <c r="AQ322" s="4" t="n"/>
      <c r="AR322" s="4" t="n"/>
      <c r="AS322" s="4" t="n"/>
      <c r="AT322" s="4" t="n"/>
      <c r="AU322" s="4" t="n"/>
      <c r="AV322" s="4" t="n"/>
      <c r="AW322" s="4" t="n"/>
      <c r="AX322" s="4" t="n"/>
      <c r="AY322" s="4" t="n"/>
      <c r="AZ322" s="4" t="n"/>
      <c r="BA322" s="4" t="n"/>
      <c r="BB322" s="4" t="n"/>
      <c r="BC322" s="4" t="n"/>
      <c r="BD322" s="4" t="n"/>
      <c r="BE322" s="4" t="n"/>
      <c r="BF322" s="4" t="n"/>
      <c r="BG322" s="4" t="n"/>
      <c r="BH322" s="4" t="n"/>
      <c r="BI322" s="4" t="n"/>
      <c r="BJ322" s="4" t="n"/>
      <c r="BK322" s="3" t="n"/>
      <c r="BL322" s="3" t="n"/>
      <c r="BM322" s="3" t="n"/>
      <c r="BN322" s="3" t="n"/>
      <c r="BO322" s="3" t="n"/>
      <c r="BP322" s="3" t="n"/>
      <c r="BQ322" s="2" t="n"/>
      <c r="BR322" s="2" t="n"/>
      <c r="BS322" s="2" t="n"/>
      <c r="BT322" s="2" t="n"/>
      <c r="BU322" s="2" t="n"/>
      <c r="BV322" s="2" t="n"/>
      <c r="BW322" s="2" t="n"/>
      <c r="BX322" s="2" t="n"/>
      <c r="BY322" s="2" t="n"/>
      <c r="BZ322" s="2" t="n"/>
      <c r="CA322" s="2" t="n"/>
      <c r="CB322" s="2" t="n"/>
      <c r="CC322" s="2" t="n"/>
    </row>
    <row r="323">
      <c r="A323" s="2" t="n"/>
      <c r="B323" s="2" t="n"/>
      <c r="C323" s="2" t="n"/>
      <c r="D323" s="2" t="n"/>
      <c r="E323" s="2" t="n"/>
      <c r="F323" s="2" t="n"/>
      <c r="G323" s="2" t="n"/>
      <c r="H323" s="2" t="n"/>
      <c r="I323" s="2" t="n"/>
      <c r="J323" s="2" t="n"/>
      <c r="K323" s="3" t="n"/>
      <c r="L323" s="3" t="n"/>
      <c r="M323" s="4" t="n"/>
      <c r="N323" s="4" t="n"/>
      <c r="O323" s="4" t="n"/>
      <c r="P323" s="4" t="n"/>
      <c r="Q323" s="4" t="n"/>
      <c r="R323" s="4" t="n"/>
      <c r="S323" s="4" t="n"/>
      <c r="T323" s="4" t="n"/>
      <c r="U323" s="4" t="n"/>
      <c r="V323" s="4" t="n"/>
      <c r="W323" s="4" t="n"/>
      <c r="X323" s="4" t="n"/>
      <c r="Y323" s="4" t="n"/>
      <c r="Z323" s="4" t="n"/>
      <c r="AA323" s="4" t="n"/>
      <c r="AB323" s="4" t="n"/>
      <c r="AC323" s="4" t="n"/>
      <c r="AD323" s="4" t="n"/>
      <c r="AE323" s="4" t="n"/>
      <c r="AF323" s="4" t="n"/>
      <c r="AG323" s="4" t="n"/>
      <c r="AH323" s="4" t="n"/>
      <c r="AI323" s="4" t="n"/>
      <c r="AJ323" s="4" t="n"/>
      <c r="AK323" s="4" t="n"/>
      <c r="AL323" s="4" t="n"/>
      <c r="AM323" s="4" t="n"/>
      <c r="AN323" s="4" t="n"/>
      <c r="AO323" s="4" t="n"/>
      <c r="AP323" s="4" t="n"/>
      <c r="AQ323" s="4" t="n"/>
      <c r="AR323" s="4" t="n"/>
      <c r="AS323" s="4" t="n"/>
      <c r="AT323" s="4" t="n"/>
      <c r="AU323" s="4" t="n"/>
      <c r="AV323" s="4" t="n"/>
      <c r="AW323" s="4" t="n"/>
      <c r="AX323" s="4" t="n"/>
      <c r="AY323" s="4" t="n"/>
      <c r="AZ323" s="4" t="n"/>
      <c r="BA323" s="4" t="n"/>
      <c r="BB323" s="4" t="n"/>
      <c r="BC323" s="4" t="n"/>
      <c r="BD323" s="4" t="n"/>
      <c r="BE323" s="4" t="n"/>
      <c r="BF323" s="4" t="n"/>
      <c r="BG323" s="4" t="n"/>
      <c r="BH323" s="4" t="n"/>
      <c r="BI323" s="4" t="n"/>
      <c r="BJ323" s="4" t="n"/>
      <c r="BK323" s="3" t="n"/>
      <c r="BL323" s="3" t="n"/>
      <c r="BM323" s="3" t="n"/>
      <c r="BN323" s="3" t="n"/>
      <c r="BO323" s="3" t="n"/>
      <c r="BP323" s="3" t="n"/>
      <c r="BQ323" s="2" t="n"/>
      <c r="BR323" s="2" t="n"/>
      <c r="BS323" s="2" t="n"/>
      <c r="BT323" s="2" t="n"/>
      <c r="BU323" s="2" t="n"/>
      <c r="BV323" s="2" t="n"/>
      <c r="BW323" s="2" t="n"/>
      <c r="BX323" s="2" t="n"/>
      <c r="BY323" s="2" t="n"/>
      <c r="BZ323" s="2" t="n"/>
      <c r="CA323" s="2" t="n"/>
      <c r="CB323" s="2" t="n"/>
      <c r="CC323" s="2" t="n"/>
    </row>
    <row r="324">
      <c r="A324" s="2" t="n"/>
      <c r="B324" s="2" t="n"/>
      <c r="C324" s="2" t="n"/>
      <c r="D324" s="2" t="n"/>
      <c r="E324" s="2" t="n"/>
      <c r="F324" s="2" t="n"/>
      <c r="G324" s="2" t="n"/>
      <c r="H324" s="2" t="n"/>
      <c r="I324" s="2" t="n"/>
      <c r="J324" s="2" t="n"/>
      <c r="K324" s="3" t="n"/>
      <c r="L324" s="3" t="n"/>
      <c r="M324" s="4" t="n"/>
      <c r="N324" s="4" t="n"/>
      <c r="O324" s="4" t="n"/>
      <c r="P324" s="4" t="n"/>
      <c r="Q324" s="4" t="n"/>
      <c r="R324" s="4" t="n"/>
      <c r="S324" s="4" t="n"/>
      <c r="T324" s="4" t="n"/>
      <c r="U324" s="4" t="n"/>
      <c r="V324" s="4" t="n"/>
      <c r="W324" s="4" t="n"/>
      <c r="X324" s="4" t="n"/>
      <c r="Y324" s="4" t="n"/>
      <c r="Z324" s="4" t="n"/>
      <c r="AA324" s="4" t="n"/>
      <c r="AB324" s="4" t="n"/>
      <c r="AC324" s="4" t="n"/>
      <c r="AD324" s="4" t="n"/>
      <c r="AE324" s="4" t="n"/>
      <c r="AF324" s="4" t="n"/>
      <c r="AG324" s="4" t="n"/>
      <c r="AH324" s="4" t="n"/>
      <c r="AI324" s="4" t="n"/>
      <c r="AJ324" s="4" t="n"/>
      <c r="AK324" s="4" t="n"/>
      <c r="AL324" s="4" t="n"/>
      <c r="AM324" s="4" t="n"/>
      <c r="AN324" s="4" t="n"/>
      <c r="AO324" s="4" t="n"/>
      <c r="AP324" s="4" t="n"/>
      <c r="AQ324" s="4" t="n"/>
      <c r="AR324" s="4" t="n"/>
      <c r="AS324" s="4" t="n"/>
      <c r="AT324" s="4" t="n"/>
      <c r="AU324" s="4" t="n"/>
      <c r="AV324" s="4" t="n"/>
      <c r="AW324" s="4" t="n"/>
      <c r="AX324" s="4" t="n"/>
      <c r="AY324" s="4" t="n"/>
      <c r="AZ324" s="4" t="n"/>
      <c r="BA324" s="4" t="n"/>
      <c r="BB324" s="4" t="n"/>
      <c r="BC324" s="4" t="n"/>
      <c r="BD324" s="4" t="n"/>
      <c r="BE324" s="4" t="n"/>
      <c r="BF324" s="4" t="n"/>
      <c r="BG324" s="4" t="n"/>
      <c r="BH324" s="4" t="n"/>
      <c r="BI324" s="4" t="n"/>
      <c r="BJ324" s="4" t="n"/>
      <c r="BK324" s="3" t="n"/>
      <c r="BL324" s="3" t="n"/>
      <c r="BM324" s="3" t="n"/>
      <c r="BN324" s="3" t="n"/>
      <c r="BO324" s="3" t="n"/>
      <c r="BP324" s="3" t="n"/>
      <c r="BQ324" s="2" t="n"/>
      <c r="BR324" s="2" t="n"/>
      <c r="BS324" s="2" t="n"/>
      <c r="BT324" s="2" t="n"/>
      <c r="BU324" s="2" t="n"/>
      <c r="BV324" s="2" t="n"/>
      <c r="BW324" s="2" t="n"/>
      <c r="BX324" s="2" t="n"/>
      <c r="BY324" s="2" t="n"/>
      <c r="BZ324" s="2" t="n"/>
      <c r="CA324" s="2" t="n"/>
      <c r="CB324" s="2" t="n"/>
      <c r="CC324" s="2" t="n"/>
    </row>
    <row r="325">
      <c r="A325" s="2" t="n"/>
      <c r="B325" s="2" t="n"/>
      <c r="C325" s="2" t="n"/>
      <c r="D325" s="2" t="n"/>
      <c r="E325" s="2" t="n"/>
      <c r="F325" s="2" t="n"/>
      <c r="G325" s="2" t="n"/>
      <c r="H325" s="2" t="n"/>
      <c r="I325" s="2" t="n"/>
      <c r="J325" s="2" t="n"/>
      <c r="K325" s="3" t="n"/>
      <c r="L325" s="3" t="n"/>
      <c r="M325" s="4" t="n"/>
      <c r="N325" s="4" t="n"/>
      <c r="O325" s="4" t="n"/>
      <c r="P325" s="4" t="n"/>
      <c r="Q325" s="4" t="n"/>
      <c r="R325" s="4" t="n"/>
      <c r="S325" s="4" t="n"/>
      <c r="T325" s="4" t="n"/>
      <c r="U325" s="4" t="n"/>
      <c r="V325" s="4" t="n"/>
      <c r="W325" s="4" t="n"/>
      <c r="X325" s="4" t="n"/>
      <c r="Y325" s="4" t="n"/>
      <c r="Z325" s="4" t="n"/>
      <c r="AA325" s="4" t="n"/>
      <c r="AB325" s="4" t="n"/>
      <c r="AC325" s="4" t="n"/>
      <c r="AD325" s="4" t="n"/>
      <c r="AE325" s="4" t="n"/>
      <c r="AF325" s="4" t="n"/>
      <c r="AG325" s="4" t="n"/>
      <c r="AH325" s="4" t="n"/>
      <c r="AI325" s="4" t="n"/>
      <c r="AJ325" s="4" t="n"/>
      <c r="AK325" s="4" t="n"/>
      <c r="AL325" s="4" t="n"/>
      <c r="AM325" s="4" t="n"/>
      <c r="AN325" s="4" t="n"/>
      <c r="AO325" s="4" t="n"/>
      <c r="AP325" s="4" t="n"/>
      <c r="AQ325" s="4" t="n"/>
      <c r="AR325" s="4" t="n"/>
      <c r="AS325" s="4" t="n"/>
      <c r="AT325" s="4" t="n"/>
      <c r="AU325" s="4" t="n"/>
      <c r="AV325" s="4" t="n"/>
      <c r="AW325" s="4" t="n"/>
      <c r="AX325" s="4" t="n"/>
      <c r="AY325" s="4" t="n"/>
      <c r="AZ325" s="4" t="n"/>
      <c r="BA325" s="4" t="n"/>
      <c r="BB325" s="4" t="n"/>
      <c r="BC325" s="4" t="n"/>
      <c r="BD325" s="4" t="n"/>
      <c r="BE325" s="4" t="n"/>
      <c r="BF325" s="4" t="n"/>
      <c r="BG325" s="4" t="n"/>
      <c r="BH325" s="4" t="n"/>
      <c r="BI325" s="4" t="n"/>
      <c r="BJ325" s="4" t="n"/>
      <c r="BK325" s="3" t="n"/>
      <c r="BL325" s="3" t="n"/>
      <c r="BM325" s="3" t="n"/>
      <c r="BN325" s="3" t="n"/>
      <c r="BO325" s="3" t="n"/>
      <c r="BP325" s="3" t="n"/>
      <c r="BQ325" s="2" t="n"/>
      <c r="BR325" s="2" t="n"/>
      <c r="BS325" s="2" t="n"/>
      <c r="BT325" s="2" t="n"/>
      <c r="BU325" s="2" t="n"/>
      <c r="BV325" s="2" t="n"/>
      <c r="BW325" s="2" t="n"/>
      <c r="BX325" s="2" t="n"/>
      <c r="BY325" s="2" t="n"/>
      <c r="BZ325" s="2" t="n"/>
      <c r="CA325" s="2" t="n"/>
      <c r="CB325" s="2" t="n"/>
      <c r="CC325" s="2" t="n"/>
    </row>
    <row r="326">
      <c r="A326" s="2" t="n"/>
      <c r="B326" s="2" t="n"/>
      <c r="C326" s="2" t="n"/>
      <c r="D326" s="2" t="n"/>
      <c r="E326" s="2" t="n"/>
      <c r="F326" s="2" t="n"/>
      <c r="G326" s="2" t="n"/>
      <c r="H326" s="2" t="n"/>
      <c r="I326" s="2" t="n"/>
      <c r="J326" s="2" t="n"/>
      <c r="K326" s="3" t="n"/>
      <c r="L326" s="3" t="n"/>
      <c r="M326" s="4" t="n"/>
      <c r="N326" s="4" t="n"/>
      <c r="O326" s="4" t="n"/>
      <c r="P326" s="4" t="n"/>
      <c r="Q326" s="4" t="n"/>
      <c r="R326" s="4" t="n"/>
      <c r="S326" s="4" t="n"/>
      <c r="T326" s="4" t="n"/>
      <c r="U326" s="4" t="n"/>
      <c r="V326" s="4" t="n"/>
      <c r="W326" s="4" t="n"/>
      <c r="X326" s="4" t="n"/>
      <c r="Y326" s="4" t="n"/>
      <c r="Z326" s="4" t="n"/>
      <c r="AA326" s="4" t="n"/>
      <c r="AB326" s="4" t="n"/>
      <c r="AC326" s="4" t="n"/>
      <c r="AD326" s="4" t="n"/>
      <c r="AE326" s="4" t="n"/>
      <c r="AF326" s="4" t="n"/>
      <c r="AG326" s="4" t="n"/>
      <c r="AH326" s="4" t="n"/>
      <c r="AI326" s="4" t="n"/>
      <c r="AJ326" s="4" t="n"/>
      <c r="AK326" s="4" t="n"/>
      <c r="AL326" s="4" t="n"/>
      <c r="AM326" s="4" t="n"/>
      <c r="AN326" s="4" t="n"/>
      <c r="AO326" s="4" t="n"/>
      <c r="AP326" s="4" t="n"/>
      <c r="AQ326" s="4" t="n"/>
      <c r="AR326" s="4" t="n"/>
      <c r="AS326" s="4" t="n"/>
      <c r="AT326" s="4" t="n"/>
      <c r="AU326" s="4" t="n"/>
      <c r="AV326" s="4" t="n"/>
      <c r="AW326" s="4" t="n"/>
      <c r="AX326" s="4" t="n"/>
      <c r="AY326" s="4" t="n"/>
      <c r="AZ326" s="4" t="n"/>
      <c r="BA326" s="4" t="n"/>
      <c r="BB326" s="4" t="n"/>
      <c r="BC326" s="4" t="n"/>
      <c r="BD326" s="4" t="n"/>
      <c r="BE326" s="4" t="n"/>
      <c r="BF326" s="4" t="n"/>
      <c r="BG326" s="4" t="n"/>
      <c r="BH326" s="4" t="n"/>
      <c r="BI326" s="4" t="n"/>
      <c r="BJ326" s="4" t="n"/>
      <c r="BK326" s="3" t="n"/>
      <c r="BL326" s="3" t="n"/>
      <c r="BM326" s="3" t="n"/>
      <c r="BN326" s="3" t="n"/>
      <c r="BO326" s="3" t="n"/>
      <c r="BP326" s="3" t="n"/>
      <c r="BQ326" s="2" t="n"/>
      <c r="BR326" s="2" t="n"/>
      <c r="BS326" s="2" t="n"/>
      <c r="BT326" s="2" t="n"/>
      <c r="BU326" s="2" t="n"/>
      <c r="BV326" s="2" t="n"/>
      <c r="BW326" s="2" t="n"/>
      <c r="BX326" s="2" t="n"/>
      <c r="BY326" s="2" t="n"/>
      <c r="BZ326" s="2" t="n"/>
      <c r="CA326" s="2" t="n"/>
      <c r="CB326" s="2" t="n"/>
      <c r="CC326" s="2" t="n"/>
    </row>
    <row r="327">
      <c r="A327" s="2" t="n"/>
      <c r="B327" s="2" t="n"/>
      <c r="C327" s="2" t="n"/>
      <c r="D327" s="2" t="n"/>
      <c r="E327" s="2" t="n"/>
      <c r="F327" s="2" t="n"/>
      <c r="G327" s="2" t="n"/>
      <c r="H327" s="2" t="n"/>
      <c r="I327" s="2" t="n"/>
      <c r="J327" s="2" t="n"/>
      <c r="K327" s="3" t="n"/>
      <c r="L327" s="3" t="n"/>
      <c r="M327" s="4" t="n"/>
      <c r="N327" s="4" t="n"/>
      <c r="O327" s="4" t="n"/>
      <c r="P327" s="4" t="n"/>
      <c r="Q327" s="4" t="n"/>
      <c r="R327" s="4" t="n"/>
      <c r="S327" s="4" t="n"/>
      <c r="T327" s="4" t="n"/>
      <c r="U327" s="4" t="n"/>
      <c r="V327" s="4" t="n"/>
      <c r="W327" s="4" t="n"/>
      <c r="X327" s="4" t="n"/>
      <c r="Y327" s="4" t="n"/>
      <c r="Z327" s="4" t="n"/>
      <c r="AA327" s="4" t="n"/>
      <c r="AB327" s="4" t="n"/>
      <c r="AC327" s="4" t="n"/>
      <c r="AD327" s="4" t="n"/>
      <c r="AE327" s="4" t="n"/>
      <c r="AF327" s="4" t="n"/>
      <c r="AG327" s="4" t="n"/>
      <c r="AH327" s="4" t="n"/>
      <c r="AI327" s="4" t="n"/>
      <c r="AJ327" s="4" t="n"/>
      <c r="AK327" s="4" t="n"/>
      <c r="AL327" s="4" t="n"/>
      <c r="AM327" s="4" t="n"/>
      <c r="AN327" s="4" t="n"/>
      <c r="AO327" s="4" t="n"/>
      <c r="AP327" s="4" t="n"/>
      <c r="AQ327" s="4" t="n"/>
      <c r="AR327" s="4" t="n"/>
      <c r="AS327" s="4" t="n"/>
      <c r="AT327" s="4" t="n"/>
      <c r="AU327" s="4" t="n"/>
      <c r="AV327" s="4" t="n"/>
      <c r="AW327" s="4" t="n"/>
      <c r="AX327" s="4" t="n"/>
      <c r="AY327" s="4" t="n"/>
      <c r="AZ327" s="4" t="n"/>
      <c r="BA327" s="4" t="n"/>
      <c r="BB327" s="4" t="n"/>
      <c r="BC327" s="4" t="n"/>
      <c r="BD327" s="4" t="n"/>
      <c r="BE327" s="4" t="n"/>
      <c r="BF327" s="4" t="n"/>
      <c r="BG327" s="4" t="n"/>
      <c r="BH327" s="4" t="n"/>
      <c r="BI327" s="4" t="n"/>
      <c r="BJ327" s="4" t="n"/>
      <c r="BK327" s="3" t="n"/>
      <c r="BL327" s="3" t="n"/>
      <c r="BM327" s="3" t="n"/>
      <c r="BN327" s="3" t="n"/>
      <c r="BO327" s="3" t="n"/>
      <c r="BP327" s="3" t="n"/>
      <c r="BQ327" s="2" t="n"/>
      <c r="BR327" s="2" t="n"/>
      <c r="BS327" s="2" t="n"/>
      <c r="BT327" s="2" t="n"/>
      <c r="BU327" s="2" t="n"/>
      <c r="BV327" s="2" t="n"/>
      <c r="BW327" s="2" t="n"/>
      <c r="BX327" s="2" t="n"/>
      <c r="BY327" s="2" t="n"/>
      <c r="BZ327" s="2" t="n"/>
      <c r="CA327" s="2" t="n"/>
      <c r="CB327" s="2" t="n"/>
      <c r="CC327" s="2" t="n"/>
    </row>
    <row r="328">
      <c r="A328" s="2" t="n"/>
      <c r="B328" s="2" t="n"/>
      <c r="C328" s="2" t="n"/>
      <c r="D328" s="2" t="n"/>
      <c r="E328" s="2" t="n"/>
      <c r="F328" s="2" t="n"/>
      <c r="G328" s="2" t="n"/>
      <c r="H328" s="2" t="n"/>
      <c r="I328" s="2" t="n"/>
      <c r="J328" s="2" t="n"/>
      <c r="K328" s="3" t="n"/>
      <c r="L328" s="3" t="n"/>
      <c r="M328" s="4" t="n"/>
      <c r="N328" s="4" t="n"/>
      <c r="O328" s="4" t="n"/>
      <c r="P328" s="4" t="n"/>
      <c r="Q328" s="4" t="n"/>
      <c r="R328" s="4" t="n"/>
      <c r="S328" s="4" t="n"/>
      <c r="T328" s="4" t="n"/>
      <c r="U328" s="4" t="n"/>
      <c r="V328" s="4" t="n"/>
      <c r="W328" s="4" t="n"/>
      <c r="X328" s="4" t="n"/>
      <c r="Y328" s="4" t="n"/>
      <c r="Z328" s="4" t="n"/>
      <c r="AA328" s="4" t="n"/>
      <c r="AB328" s="4" t="n"/>
      <c r="AC328" s="4" t="n"/>
      <c r="AD328" s="4" t="n"/>
      <c r="AE328" s="4" t="n"/>
      <c r="AF328" s="4" t="n"/>
      <c r="AG328" s="4" t="n"/>
      <c r="AH328" s="4" t="n"/>
      <c r="AI328" s="4" t="n"/>
      <c r="AJ328" s="4" t="n"/>
      <c r="AK328" s="4" t="n"/>
      <c r="AL328" s="4" t="n"/>
      <c r="AM328" s="4" t="n"/>
      <c r="AN328" s="4" t="n"/>
      <c r="AO328" s="4" t="n"/>
      <c r="AP328" s="4" t="n"/>
      <c r="AQ328" s="4" t="n"/>
      <c r="AR328" s="4" t="n"/>
      <c r="AS328" s="4" t="n"/>
      <c r="AT328" s="4" t="n"/>
      <c r="AU328" s="4" t="n"/>
      <c r="AV328" s="4" t="n"/>
      <c r="AW328" s="4" t="n"/>
      <c r="AX328" s="4" t="n"/>
      <c r="AY328" s="4" t="n"/>
      <c r="AZ328" s="4" t="n"/>
      <c r="BA328" s="4" t="n"/>
      <c r="BB328" s="4" t="n"/>
      <c r="BC328" s="4" t="n"/>
      <c r="BD328" s="4" t="n"/>
      <c r="BE328" s="4" t="n"/>
      <c r="BF328" s="4" t="n"/>
      <c r="BG328" s="4" t="n"/>
      <c r="BH328" s="4" t="n"/>
      <c r="BI328" s="4" t="n"/>
      <c r="BJ328" s="4" t="n"/>
      <c r="BK328" s="3" t="n"/>
      <c r="BL328" s="3" t="n"/>
      <c r="BM328" s="3" t="n"/>
      <c r="BN328" s="3" t="n"/>
      <c r="BO328" s="3" t="n"/>
      <c r="BP328" s="3" t="n"/>
      <c r="BQ328" s="2" t="n"/>
      <c r="BR328" s="2" t="n"/>
      <c r="BS328" s="2" t="n"/>
      <c r="BT328" s="2" t="n"/>
      <c r="BU328" s="2" t="n"/>
      <c r="BV328" s="2" t="n"/>
      <c r="BW328" s="2" t="n"/>
      <c r="BX328" s="2" t="n"/>
      <c r="BY328" s="2" t="n"/>
      <c r="BZ328" s="2" t="n"/>
      <c r="CA328" s="2" t="n"/>
      <c r="CB328" s="2" t="n"/>
      <c r="CC328" s="2" t="n"/>
    </row>
    <row r="329">
      <c r="A329" s="2" t="n"/>
      <c r="B329" s="2" t="n"/>
      <c r="C329" s="2" t="n"/>
      <c r="D329" s="2" t="n"/>
      <c r="E329" s="2" t="n"/>
      <c r="F329" s="2" t="n"/>
      <c r="G329" s="2" t="n"/>
      <c r="H329" s="2" t="n"/>
      <c r="I329" s="2" t="n"/>
      <c r="J329" s="2" t="n"/>
      <c r="K329" s="3" t="n"/>
      <c r="L329" s="3" t="n"/>
      <c r="M329" s="4" t="n"/>
      <c r="N329" s="4" t="n"/>
      <c r="O329" s="4" t="n"/>
      <c r="P329" s="4" t="n"/>
      <c r="Q329" s="4" t="n"/>
      <c r="R329" s="4" t="n"/>
      <c r="S329" s="4" t="n"/>
      <c r="T329" s="4" t="n"/>
      <c r="U329" s="4" t="n"/>
      <c r="V329" s="4" t="n"/>
      <c r="W329" s="4" t="n"/>
      <c r="X329" s="4" t="n"/>
      <c r="Y329" s="4" t="n"/>
      <c r="Z329" s="4" t="n"/>
      <c r="AA329" s="4" t="n"/>
      <c r="AB329" s="4" t="n"/>
      <c r="AC329" s="4" t="n"/>
      <c r="AD329" s="4" t="n"/>
      <c r="AE329" s="4" t="n"/>
      <c r="AF329" s="4" t="n"/>
      <c r="AG329" s="4" t="n"/>
      <c r="AH329" s="4" t="n"/>
      <c r="AI329" s="4" t="n"/>
      <c r="AJ329" s="4" t="n"/>
      <c r="AK329" s="4" t="n"/>
      <c r="AL329" s="4" t="n"/>
      <c r="AM329" s="4" t="n"/>
      <c r="AN329" s="4" t="n"/>
      <c r="AO329" s="4" t="n"/>
      <c r="AP329" s="4" t="n"/>
      <c r="AQ329" s="4" t="n"/>
      <c r="AR329" s="4" t="n"/>
      <c r="AS329" s="4" t="n"/>
      <c r="AT329" s="4" t="n"/>
      <c r="AU329" s="4" t="n"/>
      <c r="AV329" s="4" t="n"/>
      <c r="AW329" s="4" t="n"/>
      <c r="AX329" s="4" t="n"/>
      <c r="AY329" s="4" t="n"/>
      <c r="AZ329" s="4" t="n"/>
      <c r="BA329" s="4" t="n"/>
      <c r="BB329" s="4" t="n"/>
      <c r="BC329" s="4" t="n"/>
      <c r="BD329" s="4" t="n"/>
      <c r="BE329" s="4" t="n"/>
      <c r="BF329" s="4" t="n"/>
      <c r="BG329" s="4" t="n"/>
      <c r="BH329" s="4" t="n"/>
      <c r="BI329" s="4" t="n"/>
      <c r="BJ329" s="4" t="n"/>
      <c r="BK329" s="3" t="n"/>
      <c r="BL329" s="3" t="n"/>
      <c r="BM329" s="3" t="n"/>
      <c r="BN329" s="3" t="n"/>
      <c r="BO329" s="3" t="n"/>
      <c r="BP329" s="3" t="n"/>
      <c r="BQ329" s="2" t="n"/>
      <c r="BR329" s="2" t="n"/>
      <c r="BS329" s="2" t="n"/>
      <c r="BT329" s="2" t="n"/>
      <c r="BU329" s="2" t="n"/>
      <c r="BV329" s="2" t="n"/>
      <c r="BW329" s="2" t="n"/>
      <c r="BX329" s="2" t="n"/>
      <c r="BY329" s="2" t="n"/>
      <c r="BZ329" s="2" t="n"/>
      <c r="CA329" s="2" t="n"/>
      <c r="CB329" s="2" t="n"/>
      <c r="CC329" s="2" t="n"/>
    </row>
    <row r="330">
      <c r="A330" s="2" t="n"/>
      <c r="B330" s="2" t="n"/>
      <c r="C330" s="2" t="n"/>
      <c r="D330" s="2" t="n"/>
      <c r="E330" s="2" t="n"/>
      <c r="F330" s="2" t="n"/>
      <c r="G330" s="2" t="n"/>
      <c r="H330" s="2" t="n"/>
      <c r="I330" s="2" t="n"/>
      <c r="J330" s="2" t="n"/>
      <c r="K330" s="3" t="n"/>
      <c r="L330" s="3" t="n"/>
      <c r="M330" s="4" t="n"/>
      <c r="N330" s="4" t="n"/>
      <c r="O330" s="4" t="n"/>
      <c r="P330" s="4" t="n"/>
      <c r="Q330" s="4" t="n"/>
      <c r="R330" s="4" t="n"/>
      <c r="S330" s="4" t="n"/>
      <c r="T330" s="4" t="n"/>
      <c r="U330" s="4" t="n"/>
      <c r="V330" s="4" t="n"/>
      <c r="W330" s="4" t="n"/>
      <c r="X330" s="4" t="n"/>
      <c r="Y330" s="4" t="n"/>
      <c r="Z330" s="4" t="n"/>
      <c r="AA330" s="4" t="n"/>
      <c r="AB330" s="4" t="n"/>
      <c r="AC330" s="4" t="n"/>
      <c r="AD330" s="4" t="n"/>
      <c r="AE330" s="4" t="n"/>
      <c r="AF330" s="4" t="n"/>
      <c r="AG330" s="4" t="n"/>
      <c r="AH330" s="4" t="n"/>
      <c r="AI330" s="4" t="n"/>
      <c r="AJ330" s="4" t="n"/>
      <c r="AK330" s="4" t="n"/>
      <c r="AL330" s="4" t="n"/>
      <c r="AM330" s="4" t="n"/>
      <c r="AN330" s="4" t="n"/>
      <c r="AO330" s="4" t="n"/>
      <c r="AP330" s="4" t="n"/>
      <c r="AQ330" s="4" t="n"/>
      <c r="AR330" s="4" t="n"/>
      <c r="AS330" s="4" t="n"/>
      <c r="AT330" s="4" t="n"/>
      <c r="AU330" s="4" t="n"/>
      <c r="AV330" s="4" t="n"/>
      <c r="AW330" s="4" t="n"/>
      <c r="AX330" s="4" t="n"/>
      <c r="AY330" s="4" t="n"/>
      <c r="AZ330" s="4" t="n"/>
      <c r="BA330" s="4" t="n"/>
      <c r="BB330" s="4" t="n"/>
      <c r="BC330" s="4" t="n"/>
      <c r="BD330" s="4" t="n"/>
      <c r="BE330" s="4" t="n"/>
      <c r="BF330" s="4" t="n"/>
      <c r="BG330" s="4" t="n"/>
      <c r="BH330" s="4" t="n"/>
      <c r="BI330" s="4" t="n"/>
      <c r="BJ330" s="4" t="n"/>
      <c r="BK330" s="3" t="n"/>
      <c r="BL330" s="3" t="n"/>
      <c r="BM330" s="3" t="n"/>
      <c r="BN330" s="3" t="n"/>
      <c r="BO330" s="3" t="n"/>
      <c r="BP330" s="3" t="n"/>
      <c r="BQ330" s="2" t="n"/>
      <c r="BR330" s="2" t="n"/>
      <c r="BS330" s="2" t="n"/>
      <c r="BT330" s="2" t="n"/>
      <c r="BU330" s="2" t="n"/>
      <c r="BV330" s="2" t="n"/>
      <c r="BW330" s="2" t="n"/>
      <c r="BX330" s="2" t="n"/>
      <c r="BY330" s="2" t="n"/>
      <c r="BZ330" s="2" t="n"/>
      <c r="CA330" s="2" t="n"/>
      <c r="CB330" s="2" t="n"/>
      <c r="CC330" s="2" t="n"/>
    </row>
    <row r="331">
      <c r="A331" s="2" t="n"/>
      <c r="B331" s="2" t="n"/>
      <c r="C331" s="2" t="n"/>
      <c r="D331" s="2" t="n"/>
      <c r="E331" s="2" t="n"/>
      <c r="F331" s="2" t="n"/>
      <c r="G331" s="2" t="n"/>
      <c r="H331" s="2" t="n"/>
      <c r="I331" s="2" t="n"/>
      <c r="J331" s="2" t="n"/>
      <c r="K331" s="3" t="n"/>
      <c r="L331" s="3" t="n"/>
      <c r="M331" s="4" t="n"/>
      <c r="N331" s="4" t="n"/>
      <c r="O331" s="4" t="n"/>
      <c r="P331" s="4" t="n"/>
      <c r="Q331" s="4" t="n"/>
      <c r="R331" s="4" t="n"/>
      <c r="S331" s="4" t="n"/>
      <c r="T331" s="4" t="n"/>
      <c r="U331" s="4" t="n"/>
      <c r="V331" s="4" t="n"/>
      <c r="W331" s="4" t="n"/>
      <c r="X331" s="4" t="n"/>
      <c r="Y331" s="4" t="n"/>
      <c r="Z331" s="4" t="n"/>
      <c r="AA331" s="4" t="n"/>
      <c r="AB331" s="4" t="n"/>
      <c r="AC331" s="4" t="n"/>
      <c r="AD331" s="4" t="n"/>
      <c r="AE331" s="4" t="n"/>
      <c r="AF331" s="4" t="n"/>
      <c r="AG331" s="4" t="n"/>
      <c r="AH331" s="4" t="n"/>
      <c r="AI331" s="4" t="n"/>
      <c r="AJ331" s="4" t="n"/>
      <c r="AK331" s="4" t="n"/>
      <c r="AL331" s="4" t="n"/>
      <c r="AM331" s="4" t="n"/>
      <c r="AN331" s="4" t="n"/>
      <c r="AO331" s="4" t="n"/>
      <c r="AP331" s="4" t="n"/>
      <c r="AQ331" s="4" t="n"/>
      <c r="AR331" s="4" t="n"/>
      <c r="AS331" s="4" t="n"/>
      <c r="AT331" s="4" t="n"/>
      <c r="AU331" s="4" t="n"/>
      <c r="AV331" s="4" t="n"/>
      <c r="AW331" s="4" t="n"/>
      <c r="AX331" s="4" t="n"/>
      <c r="AY331" s="4" t="n"/>
      <c r="AZ331" s="4" t="n"/>
      <c r="BA331" s="4" t="n"/>
      <c r="BB331" s="4" t="n"/>
      <c r="BC331" s="4" t="n"/>
      <c r="BD331" s="4" t="n"/>
      <c r="BE331" s="4" t="n"/>
      <c r="BF331" s="4" t="n"/>
      <c r="BG331" s="4" t="n"/>
      <c r="BH331" s="4" t="n"/>
      <c r="BI331" s="4" t="n"/>
      <c r="BJ331" s="4" t="n"/>
      <c r="BK331" s="3" t="n"/>
      <c r="BL331" s="3" t="n"/>
      <c r="BM331" s="3" t="n"/>
      <c r="BN331" s="3" t="n"/>
      <c r="BO331" s="3" t="n"/>
      <c r="BP331" s="3" t="n"/>
      <c r="BQ331" s="2" t="n"/>
      <c r="BR331" s="2" t="n"/>
      <c r="BS331" s="2" t="n"/>
      <c r="BT331" s="2" t="n"/>
      <c r="BU331" s="2" t="n"/>
      <c r="BV331" s="2" t="n"/>
      <c r="BW331" s="2" t="n"/>
      <c r="BX331" s="2" t="n"/>
      <c r="BY331" s="2" t="n"/>
      <c r="BZ331" s="2" t="n"/>
      <c r="CA331" s="2" t="n"/>
      <c r="CB331" s="2" t="n"/>
      <c r="CC331" s="2" t="n"/>
    </row>
    <row r="332">
      <c r="A332" s="2" t="n"/>
      <c r="B332" s="2" t="n"/>
      <c r="C332" s="2" t="n"/>
      <c r="D332" s="2" t="n"/>
      <c r="E332" s="2" t="n"/>
      <c r="F332" s="2" t="n"/>
      <c r="G332" s="2" t="n"/>
      <c r="H332" s="2" t="n"/>
      <c r="I332" s="2" t="n"/>
      <c r="J332" s="2" t="n"/>
      <c r="K332" s="3" t="n"/>
      <c r="L332" s="3" t="n"/>
      <c r="M332" s="4" t="n"/>
      <c r="N332" s="4" t="n"/>
      <c r="O332" s="4" t="n"/>
      <c r="P332" s="4" t="n"/>
      <c r="Q332" s="4" t="n"/>
      <c r="R332" s="4" t="n"/>
      <c r="S332" s="4" t="n"/>
      <c r="T332" s="4" t="n"/>
      <c r="U332" s="4" t="n"/>
      <c r="V332" s="4" t="n"/>
      <c r="W332" s="4" t="n"/>
      <c r="X332" s="4" t="n"/>
      <c r="Y332" s="4" t="n"/>
      <c r="Z332" s="4" t="n"/>
      <c r="AA332" s="4" t="n"/>
      <c r="AB332" s="4" t="n"/>
      <c r="AC332" s="4" t="n"/>
      <c r="AD332" s="4" t="n"/>
      <c r="AE332" s="4" t="n"/>
      <c r="AF332" s="4" t="n"/>
      <c r="AG332" s="4" t="n"/>
      <c r="AH332" s="4" t="n"/>
      <c r="AI332" s="4" t="n"/>
      <c r="AJ332" s="4" t="n"/>
      <c r="AK332" s="4" t="n"/>
      <c r="AL332" s="4" t="n"/>
      <c r="AM332" s="4" t="n"/>
      <c r="AN332" s="4" t="n"/>
      <c r="AO332" s="4" t="n"/>
      <c r="AP332" s="4" t="n"/>
      <c r="AQ332" s="4" t="n"/>
      <c r="AR332" s="4" t="n"/>
      <c r="AS332" s="4" t="n"/>
      <c r="AT332" s="4" t="n"/>
      <c r="AU332" s="4" t="n"/>
      <c r="AV332" s="4" t="n"/>
      <c r="AW332" s="4" t="n"/>
      <c r="AX332" s="4" t="n"/>
      <c r="AY332" s="4" t="n"/>
      <c r="AZ332" s="4" t="n"/>
      <c r="BA332" s="4" t="n"/>
      <c r="BB332" s="4" t="n"/>
      <c r="BC332" s="4" t="n"/>
      <c r="BD332" s="4" t="n"/>
      <c r="BE332" s="4" t="n"/>
      <c r="BF332" s="4" t="n"/>
      <c r="BG332" s="4" t="n"/>
      <c r="BH332" s="4" t="n"/>
      <c r="BI332" s="4" t="n"/>
      <c r="BJ332" s="4" t="n"/>
      <c r="BK332" s="3" t="n"/>
      <c r="BL332" s="3" t="n"/>
      <c r="BM332" s="3" t="n"/>
      <c r="BN332" s="3" t="n"/>
      <c r="BO332" s="3" t="n"/>
      <c r="BP332" s="3" t="n"/>
      <c r="BQ332" s="2" t="n"/>
      <c r="BR332" s="2" t="n"/>
      <c r="BS332" s="2" t="n"/>
      <c r="BT332" s="2" t="n"/>
      <c r="BU332" s="2" t="n"/>
      <c r="BV332" s="2" t="n"/>
      <c r="BW332" s="2" t="n"/>
      <c r="BX332" s="2" t="n"/>
      <c r="BY332" s="2" t="n"/>
      <c r="BZ332" s="2" t="n"/>
      <c r="CA332" s="2" t="n"/>
      <c r="CB332" s="2" t="n"/>
      <c r="CC332" s="2" t="n"/>
    </row>
    <row r="333">
      <c r="A333" s="2" t="n"/>
      <c r="B333" s="2" t="n"/>
      <c r="C333" s="2" t="n"/>
      <c r="D333" s="2" t="n"/>
      <c r="E333" s="2" t="n"/>
      <c r="F333" s="2" t="n"/>
      <c r="G333" s="2" t="n"/>
      <c r="H333" s="2" t="n"/>
      <c r="I333" s="2" t="n"/>
      <c r="J333" s="2" t="n"/>
      <c r="K333" s="3" t="n"/>
      <c r="L333" s="3" t="n"/>
      <c r="M333" s="4" t="n"/>
      <c r="N333" s="4" t="n"/>
      <c r="O333" s="4" t="n"/>
      <c r="P333" s="4" t="n"/>
      <c r="Q333" s="4" t="n"/>
      <c r="R333" s="4" t="n"/>
      <c r="S333" s="4" t="n"/>
      <c r="T333" s="4" t="n"/>
      <c r="U333" s="4" t="n"/>
      <c r="V333" s="4" t="n"/>
      <c r="W333" s="4" t="n"/>
      <c r="X333" s="4" t="n"/>
      <c r="Y333" s="4" t="n"/>
      <c r="Z333" s="4" t="n"/>
      <c r="AA333" s="4" t="n"/>
      <c r="AB333" s="4" t="n"/>
      <c r="AC333" s="4" t="n"/>
      <c r="AD333" s="4" t="n"/>
      <c r="AE333" s="4" t="n"/>
      <c r="AF333" s="4" t="n"/>
      <c r="AG333" s="4" t="n"/>
      <c r="AH333" s="4" t="n"/>
      <c r="AI333" s="4" t="n"/>
      <c r="AJ333" s="4" t="n"/>
      <c r="AK333" s="4" t="n"/>
      <c r="AL333" s="4" t="n"/>
      <c r="AM333" s="4" t="n"/>
      <c r="AN333" s="4" t="n"/>
      <c r="AO333" s="4" t="n"/>
      <c r="AP333" s="4" t="n"/>
      <c r="AQ333" s="4" t="n"/>
      <c r="AR333" s="4" t="n"/>
      <c r="AS333" s="4" t="n"/>
      <c r="AT333" s="4" t="n"/>
      <c r="AU333" s="4" t="n"/>
      <c r="AV333" s="4" t="n"/>
      <c r="AW333" s="4" t="n"/>
      <c r="AX333" s="4" t="n"/>
      <c r="AY333" s="4" t="n"/>
      <c r="AZ333" s="4" t="n"/>
      <c r="BA333" s="4" t="n"/>
      <c r="BB333" s="4" t="n"/>
      <c r="BC333" s="4" t="n"/>
      <c r="BD333" s="4" t="n"/>
      <c r="BE333" s="4" t="n"/>
      <c r="BF333" s="4" t="n"/>
      <c r="BG333" s="4" t="n"/>
      <c r="BH333" s="4" t="n"/>
      <c r="BI333" s="4" t="n"/>
      <c r="BJ333" s="4" t="n"/>
      <c r="BK333" s="3" t="n"/>
      <c r="BL333" s="3" t="n"/>
      <c r="BM333" s="3" t="n"/>
      <c r="BN333" s="3" t="n"/>
      <c r="BO333" s="3" t="n"/>
      <c r="BP333" s="3" t="n"/>
      <c r="BQ333" s="2" t="n"/>
      <c r="BR333" s="2" t="n"/>
      <c r="BS333" s="2" t="n"/>
      <c r="BT333" s="2" t="n"/>
      <c r="BU333" s="2" t="n"/>
      <c r="BV333" s="2" t="n"/>
      <c r="BW333" s="2" t="n"/>
      <c r="BX333" s="2" t="n"/>
      <c r="BY333" s="2" t="n"/>
      <c r="BZ333" s="2" t="n"/>
      <c r="CA333" s="2" t="n"/>
      <c r="CB333" s="2" t="n"/>
      <c r="CC333" s="2" t="n"/>
    </row>
    <row r="334">
      <c r="A334" s="2" t="n"/>
      <c r="B334" s="2" t="n"/>
      <c r="C334" s="2" t="n"/>
      <c r="D334" s="2" t="n"/>
      <c r="E334" s="2" t="n"/>
      <c r="F334" s="2" t="n"/>
      <c r="G334" s="2" t="n"/>
      <c r="H334" s="2" t="n"/>
      <c r="I334" s="2" t="n"/>
      <c r="J334" s="2" t="n"/>
      <c r="K334" s="3" t="n"/>
      <c r="L334" s="3" t="n"/>
      <c r="M334" s="4" t="n"/>
      <c r="N334" s="4" t="n"/>
      <c r="O334" s="4" t="n"/>
      <c r="P334" s="4" t="n"/>
      <c r="Q334" s="4" t="n"/>
      <c r="R334" s="4" t="n"/>
      <c r="S334" s="4" t="n"/>
      <c r="T334" s="4" t="n"/>
      <c r="U334" s="4" t="n"/>
      <c r="V334" s="4" t="n"/>
      <c r="W334" s="4" t="n"/>
      <c r="X334" s="4" t="n"/>
      <c r="Y334" s="4" t="n"/>
      <c r="Z334" s="4" t="n"/>
      <c r="AA334" s="4" t="n"/>
      <c r="AB334" s="4" t="n"/>
      <c r="AC334" s="4" t="n"/>
      <c r="AD334" s="4" t="n"/>
      <c r="AE334" s="4" t="n"/>
      <c r="AF334" s="4" t="n"/>
      <c r="AG334" s="4" t="n"/>
      <c r="AH334" s="4" t="n"/>
      <c r="AI334" s="4" t="n"/>
      <c r="AJ334" s="4" t="n"/>
      <c r="AK334" s="4" t="n"/>
      <c r="AL334" s="4" t="n"/>
      <c r="AM334" s="4" t="n"/>
      <c r="AN334" s="4" t="n"/>
      <c r="AO334" s="4" t="n"/>
      <c r="AP334" s="4" t="n"/>
      <c r="AQ334" s="4" t="n"/>
      <c r="AR334" s="4" t="n"/>
      <c r="AS334" s="4" t="n"/>
      <c r="AT334" s="4" t="n"/>
      <c r="AU334" s="4" t="n"/>
      <c r="AV334" s="4" t="n"/>
      <c r="AW334" s="4" t="n"/>
      <c r="AX334" s="4" t="n"/>
      <c r="AY334" s="4" t="n"/>
      <c r="AZ334" s="4" t="n"/>
      <c r="BA334" s="4" t="n"/>
      <c r="BB334" s="4" t="n"/>
      <c r="BC334" s="4" t="n"/>
      <c r="BD334" s="4" t="n"/>
      <c r="BE334" s="4" t="n"/>
      <c r="BF334" s="4" t="n"/>
      <c r="BG334" s="4" t="n"/>
      <c r="BH334" s="4" t="n"/>
      <c r="BI334" s="4" t="n"/>
      <c r="BJ334" s="4" t="n"/>
      <c r="BK334" s="3" t="n"/>
      <c r="BL334" s="3" t="n"/>
      <c r="BM334" s="3" t="n"/>
      <c r="BN334" s="3" t="n"/>
      <c r="BO334" s="3" t="n"/>
      <c r="BP334" s="3" t="n"/>
      <c r="BQ334" s="2" t="n"/>
      <c r="BR334" s="2" t="n"/>
      <c r="BS334" s="2" t="n"/>
      <c r="BT334" s="2" t="n"/>
      <c r="BU334" s="2" t="n"/>
      <c r="BV334" s="2" t="n"/>
      <c r="BW334" s="2" t="n"/>
      <c r="BX334" s="2" t="n"/>
      <c r="BY334" s="2" t="n"/>
      <c r="BZ334" s="2" t="n"/>
      <c r="CA334" s="2" t="n"/>
      <c r="CB334" s="2" t="n"/>
      <c r="CC334" s="2" t="n"/>
    </row>
    <row r="335">
      <c r="A335" s="2" t="n"/>
      <c r="B335" s="2" t="n"/>
      <c r="C335" s="2" t="n"/>
      <c r="D335" s="2" t="n"/>
      <c r="E335" s="2" t="n"/>
      <c r="F335" s="2" t="n"/>
      <c r="G335" s="2" t="n"/>
      <c r="H335" s="2" t="n"/>
      <c r="I335" s="2" t="n"/>
      <c r="J335" s="2" t="n"/>
      <c r="K335" s="3" t="n"/>
      <c r="L335" s="3" t="n"/>
      <c r="M335" s="4" t="n"/>
      <c r="N335" s="4" t="n"/>
      <c r="O335" s="4" t="n"/>
      <c r="P335" s="4" t="n"/>
      <c r="Q335" s="4" t="n"/>
      <c r="R335" s="4" t="n"/>
      <c r="S335" s="4" t="n"/>
      <c r="T335" s="4" t="n"/>
      <c r="U335" s="4" t="n"/>
      <c r="V335" s="4" t="n"/>
      <c r="W335" s="4" t="n"/>
      <c r="X335" s="4" t="n"/>
      <c r="Y335" s="4" t="n"/>
      <c r="Z335" s="4" t="n"/>
      <c r="AA335" s="4" t="n"/>
      <c r="AB335" s="4" t="n"/>
      <c r="AC335" s="4" t="n"/>
      <c r="AD335" s="4" t="n"/>
      <c r="AE335" s="4" t="n"/>
      <c r="AF335" s="4" t="n"/>
      <c r="AG335" s="4" t="n"/>
      <c r="AH335" s="4" t="n"/>
      <c r="AI335" s="4" t="n"/>
      <c r="AJ335" s="4" t="n"/>
      <c r="AK335" s="4" t="n"/>
      <c r="AL335" s="4" t="n"/>
      <c r="AM335" s="4" t="n"/>
      <c r="AN335" s="4" t="n"/>
      <c r="AO335" s="4" t="n"/>
      <c r="AP335" s="4" t="n"/>
      <c r="AQ335" s="4" t="n"/>
      <c r="AR335" s="4" t="n"/>
      <c r="AS335" s="4" t="n"/>
      <c r="AT335" s="4" t="n"/>
      <c r="AU335" s="4" t="n"/>
      <c r="AV335" s="4" t="n"/>
      <c r="AW335" s="4" t="n"/>
      <c r="AX335" s="4" t="n"/>
      <c r="AY335" s="4" t="n"/>
      <c r="AZ335" s="4" t="n"/>
      <c r="BA335" s="4" t="n"/>
      <c r="BB335" s="4" t="n"/>
      <c r="BC335" s="4" t="n"/>
      <c r="BD335" s="4" t="n"/>
      <c r="BE335" s="4" t="n"/>
      <c r="BF335" s="4" t="n"/>
      <c r="BG335" s="4" t="n"/>
      <c r="BH335" s="4" t="n"/>
      <c r="BI335" s="4" t="n"/>
      <c r="BJ335" s="4" t="n"/>
      <c r="BK335" s="3" t="n"/>
      <c r="BL335" s="3" t="n"/>
      <c r="BM335" s="3" t="n"/>
      <c r="BN335" s="3" t="n"/>
      <c r="BO335" s="3" t="n"/>
      <c r="BP335" s="3" t="n"/>
      <c r="BQ335" s="2" t="n"/>
      <c r="BR335" s="2" t="n"/>
      <c r="BS335" s="2" t="n"/>
      <c r="BT335" s="2" t="n"/>
      <c r="BU335" s="2" t="n"/>
      <c r="BV335" s="2" t="n"/>
      <c r="BW335" s="2" t="n"/>
      <c r="BX335" s="2" t="n"/>
      <c r="BY335" s="2" t="n"/>
      <c r="BZ335" s="2" t="n"/>
      <c r="CA335" s="2" t="n"/>
      <c r="CB335" s="2" t="n"/>
      <c r="CC335" s="2" t="n"/>
    </row>
    <row r="336">
      <c r="A336" s="2" t="n"/>
      <c r="B336" s="2" t="n"/>
      <c r="C336" s="2" t="n"/>
      <c r="D336" s="2" t="n"/>
      <c r="E336" s="2" t="n"/>
      <c r="F336" s="2" t="n"/>
      <c r="G336" s="2" t="n"/>
      <c r="H336" s="2" t="n"/>
      <c r="I336" s="2" t="n"/>
      <c r="J336" s="2" t="n"/>
      <c r="K336" s="3" t="n"/>
      <c r="L336" s="3" t="n"/>
      <c r="M336" s="4" t="n"/>
      <c r="N336" s="4" t="n"/>
      <c r="O336" s="4" t="n"/>
      <c r="P336" s="4" t="n"/>
      <c r="Q336" s="4" t="n"/>
      <c r="R336" s="4" t="n"/>
      <c r="S336" s="4" t="n"/>
      <c r="T336" s="4" t="n"/>
      <c r="U336" s="4" t="n"/>
      <c r="V336" s="4" t="n"/>
      <c r="W336" s="4" t="n"/>
      <c r="X336" s="4" t="n"/>
      <c r="Y336" s="4" t="n"/>
      <c r="Z336" s="4" t="n"/>
      <c r="AA336" s="4" t="n"/>
      <c r="AB336" s="4" t="n"/>
      <c r="AC336" s="4" t="n"/>
      <c r="AD336" s="4" t="n"/>
      <c r="AE336" s="4" t="n"/>
      <c r="AF336" s="4" t="n"/>
      <c r="AG336" s="4" t="n"/>
      <c r="AH336" s="4" t="n"/>
      <c r="AI336" s="4" t="n"/>
      <c r="AJ336" s="4" t="n"/>
      <c r="AK336" s="4" t="n"/>
      <c r="AL336" s="4" t="n"/>
      <c r="AM336" s="4" t="n"/>
      <c r="AN336" s="4" t="n"/>
      <c r="AO336" s="4" t="n"/>
      <c r="AP336" s="4" t="n"/>
      <c r="AQ336" s="4" t="n"/>
      <c r="AR336" s="4" t="n"/>
      <c r="AS336" s="4" t="n"/>
      <c r="AT336" s="4" t="n"/>
      <c r="AU336" s="4" t="n"/>
      <c r="AV336" s="4" t="n"/>
      <c r="AW336" s="4" t="n"/>
      <c r="AX336" s="4" t="n"/>
      <c r="AY336" s="4" t="n"/>
      <c r="AZ336" s="4" t="n"/>
      <c r="BA336" s="4" t="n"/>
      <c r="BB336" s="4" t="n"/>
      <c r="BC336" s="4" t="n"/>
      <c r="BD336" s="4" t="n"/>
      <c r="BE336" s="4" t="n"/>
      <c r="BF336" s="4" t="n"/>
      <c r="BG336" s="4" t="n"/>
      <c r="BH336" s="4" t="n"/>
      <c r="BI336" s="4" t="n"/>
      <c r="BJ336" s="4" t="n"/>
      <c r="BK336" s="3" t="n"/>
      <c r="BL336" s="3" t="n"/>
      <c r="BM336" s="3" t="n"/>
      <c r="BN336" s="3" t="n"/>
      <c r="BO336" s="3" t="n"/>
      <c r="BP336" s="3" t="n"/>
      <c r="BQ336" s="2" t="n"/>
      <c r="BR336" s="2" t="n"/>
      <c r="BS336" s="2" t="n"/>
      <c r="BT336" s="2" t="n"/>
      <c r="BU336" s="2" t="n"/>
      <c r="BV336" s="2" t="n"/>
      <c r="BW336" s="2" t="n"/>
      <c r="BX336" s="2" t="n"/>
      <c r="BY336" s="2" t="n"/>
      <c r="BZ336" s="2" t="n"/>
      <c r="CA336" s="2" t="n"/>
      <c r="CB336" s="2" t="n"/>
      <c r="CC336" s="2" t="n"/>
    </row>
    <row r="337">
      <c r="A337" s="2" t="n"/>
      <c r="B337" s="2" t="n"/>
      <c r="C337" s="2" t="n"/>
      <c r="D337" s="2" t="n"/>
      <c r="E337" s="2" t="n"/>
      <c r="F337" s="2" t="n"/>
      <c r="G337" s="2" t="n"/>
      <c r="H337" s="2" t="n"/>
      <c r="I337" s="2" t="n"/>
      <c r="J337" s="2" t="n"/>
      <c r="K337" s="3" t="n"/>
      <c r="L337" s="3" t="n"/>
      <c r="M337" s="4" t="n"/>
      <c r="N337" s="4" t="n"/>
      <c r="O337" s="4" t="n"/>
      <c r="P337" s="4" t="n"/>
      <c r="Q337" s="4" t="n"/>
      <c r="R337" s="4" t="n"/>
      <c r="S337" s="4" t="n"/>
      <c r="T337" s="4" t="n"/>
      <c r="U337" s="4" t="n"/>
      <c r="V337" s="4" t="n"/>
      <c r="W337" s="4" t="n"/>
      <c r="X337" s="4" t="n"/>
      <c r="Y337" s="4" t="n"/>
      <c r="Z337" s="4" t="n"/>
      <c r="AA337" s="4" t="n"/>
      <c r="AB337" s="4" t="n"/>
      <c r="AC337" s="4" t="n"/>
      <c r="AD337" s="4" t="n"/>
      <c r="AE337" s="4" t="n"/>
      <c r="AF337" s="4" t="n"/>
      <c r="AG337" s="4" t="n"/>
      <c r="AH337" s="4" t="n"/>
      <c r="AI337" s="4" t="n"/>
      <c r="AJ337" s="4" t="n"/>
      <c r="AK337" s="4" t="n"/>
      <c r="AL337" s="4" t="n"/>
      <c r="AM337" s="4" t="n"/>
      <c r="AN337" s="4" t="n"/>
      <c r="AO337" s="4" t="n"/>
      <c r="AP337" s="4" t="n"/>
      <c r="AQ337" s="4" t="n"/>
      <c r="AR337" s="4" t="n"/>
      <c r="AS337" s="4" t="n"/>
      <c r="AT337" s="4" t="n"/>
      <c r="AU337" s="4" t="n"/>
      <c r="AV337" s="4" t="n"/>
      <c r="AW337" s="4" t="n"/>
      <c r="AX337" s="4" t="n"/>
      <c r="AY337" s="4" t="n"/>
      <c r="AZ337" s="4" t="n"/>
      <c r="BA337" s="4" t="n"/>
      <c r="BB337" s="4" t="n"/>
      <c r="BC337" s="4" t="n"/>
      <c r="BD337" s="4" t="n"/>
      <c r="BE337" s="4" t="n"/>
      <c r="BF337" s="4" t="n"/>
      <c r="BG337" s="4" t="n"/>
      <c r="BH337" s="4" t="n"/>
      <c r="BI337" s="4" t="n"/>
      <c r="BJ337" s="4" t="n"/>
      <c r="BK337" s="3" t="n"/>
      <c r="BL337" s="3" t="n"/>
      <c r="BM337" s="3" t="n"/>
      <c r="BN337" s="3" t="n"/>
      <c r="BO337" s="3" t="n"/>
      <c r="BP337" s="3" t="n"/>
      <c r="BQ337" s="2" t="n"/>
      <c r="BR337" s="2" t="n"/>
      <c r="BS337" s="2" t="n"/>
      <c r="BT337" s="2" t="n"/>
      <c r="BU337" s="2" t="n"/>
      <c r="BV337" s="2" t="n"/>
      <c r="BW337" s="2" t="n"/>
      <c r="BX337" s="2" t="n"/>
      <c r="BY337" s="2" t="n"/>
      <c r="BZ337" s="2" t="n"/>
      <c r="CA337" s="2" t="n"/>
      <c r="CB337" s="2" t="n"/>
      <c r="CC337" s="2" t="n"/>
    </row>
    <row r="338">
      <c r="A338" s="2" t="n"/>
      <c r="B338" s="2" t="n"/>
      <c r="C338" s="2" t="n"/>
      <c r="D338" s="2" t="n"/>
      <c r="E338" s="2" t="n"/>
      <c r="F338" s="2" t="n"/>
      <c r="G338" s="2" t="n"/>
      <c r="H338" s="2" t="n"/>
      <c r="I338" s="2" t="n"/>
      <c r="J338" s="2" t="n"/>
      <c r="K338" s="3" t="n"/>
      <c r="L338" s="3" t="n"/>
      <c r="M338" s="4" t="n"/>
      <c r="N338" s="4" t="n"/>
      <c r="O338" s="4" t="n"/>
      <c r="P338" s="4" t="n"/>
      <c r="Q338" s="4" t="n"/>
      <c r="R338" s="4" t="n"/>
      <c r="S338" s="4" t="n"/>
      <c r="T338" s="4" t="n"/>
      <c r="U338" s="4" t="n"/>
      <c r="V338" s="4" t="n"/>
      <c r="W338" s="4" t="n"/>
      <c r="X338" s="4" t="n"/>
      <c r="Y338" s="4" t="n"/>
      <c r="Z338" s="4" t="n"/>
      <c r="AA338" s="4" t="n"/>
      <c r="AB338" s="4" t="n"/>
      <c r="AC338" s="4" t="n"/>
      <c r="AD338" s="4" t="n"/>
      <c r="AE338" s="4" t="n"/>
      <c r="AF338" s="4" t="n"/>
      <c r="AG338" s="4" t="n"/>
      <c r="AH338" s="4" t="n"/>
      <c r="AI338" s="4" t="n"/>
      <c r="AJ338" s="4" t="n"/>
      <c r="AK338" s="4" t="n"/>
      <c r="AL338" s="4" t="n"/>
      <c r="AM338" s="4" t="n"/>
      <c r="AN338" s="4" t="n"/>
      <c r="AO338" s="4" t="n"/>
      <c r="AP338" s="4" t="n"/>
      <c r="AQ338" s="4" t="n"/>
      <c r="AR338" s="4" t="n"/>
      <c r="AS338" s="4" t="n"/>
      <c r="AT338" s="4" t="n"/>
      <c r="AU338" s="4" t="n"/>
      <c r="AV338" s="4" t="n"/>
      <c r="AW338" s="4" t="n"/>
      <c r="AX338" s="4" t="n"/>
      <c r="AY338" s="4" t="n"/>
      <c r="AZ338" s="4" t="n"/>
      <c r="BA338" s="4" t="n"/>
      <c r="BB338" s="4" t="n"/>
      <c r="BC338" s="4" t="n"/>
      <c r="BD338" s="4" t="n"/>
      <c r="BE338" s="4" t="n"/>
      <c r="BF338" s="4" t="n"/>
      <c r="BG338" s="4" t="n"/>
      <c r="BH338" s="4" t="n"/>
      <c r="BI338" s="4" t="n"/>
      <c r="BJ338" s="4" t="n"/>
      <c r="BK338" s="3" t="n"/>
      <c r="BL338" s="3" t="n"/>
      <c r="BM338" s="3" t="n"/>
      <c r="BN338" s="3" t="n"/>
      <c r="BO338" s="3" t="n"/>
      <c r="BP338" s="3" t="n"/>
      <c r="BQ338" s="2" t="n"/>
      <c r="BR338" s="2" t="n"/>
      <c r="BS338" s="2" t="n"/>
      <c r="BT338" s="2" t="n"/>
      <c r="BU338" s="2" t="n"/>
      <c r="BV338" s="2" t="n"/>
      <c r="BW338" s="2" t="n"/>
      <c r="BX338" s="2" t="n"/>
      <c r="BY338" s="2" t="n"/>
      <c r="BZ338" s="2" t="n"/>
      <c r="CA338" s="2" t="n"/>
      <c r="CB338" s="2" t="n"/>
      <c r="CC338" s="2" t="n"/>
    </row>
    <row r="339">
      <c r="A339" s="2" t="n"/>
      <c r="B339" s="2" t="n"/>
      <c r="C339" s="2" t="n"/>
      <c r="D339" s="2" t="n"/>
      <c r="E339" s="2" t="n"/>
      <c r="F339" s="2" t="n"/>
      <c r="G339" s="2" t="n"/>
      <c r="H339" s="2" t="n"/>
      <c r="I339" s="2" t="n"/>
      <c r="J339" s="2" t="n"/>
      <c r="K339" s="3" t="n"/>
      <c r="L339" s="3" t="n"/>
      <c r="M339" s="4" t="n"/>
      <c r="N339" s="4" t="n"/>
      <c r="O339" s="4" t="n"/>
      <c r="P339" s="4" t="n"/>
      <c r="Q339" s="4" t="n"/>
      <c r="R339" s="4" t="n"/>
      <c r="S339" s="4" t="n"/>
      <c r="T339" s="4" t="n"/>
      <c r="U339" s="4" t="n"/>
      <c r="V339" s="4" t="n"/>
      <c r="W339" s="4" t="n"/>
      <c r="X339" s="4" t="n"/>
      <c r="Y339" s="4" t="n"/>
      <c r="Z339" s="4" t="n"/>
      <c r="AA339" s="4" t="n"/>
      <c r="AB339" s="4" t="n"/>
      <c r="AC339" s="4" t="n"/>
      <c r="AD339" s="4" t="n"/>
      <c r="AE339" s="4" t="n"/>
      <c r="AF339" s="4" t="n"/>
      <c r="AG339" s="4" t="n"/>
      <c r="AH339" s="4" t="n"/>
      <c r="AI339" s="4" t="n"/>
      <c r="AJ339" s="4" t="n"/>
      <c r="AK339" s="4" t="n"/>
      <c r="AL339" s="4" t="n"/>
      <c r="AM339" s="4" t="n"/>
      <c r="AN339" s="4" t="n"/>
      <c r="AO339" s="4" t="n"/>
      <c r="AP339" s="4" t="n"/>
      <c r="AQ339" s="4" t="n"/>
      <c r="AR339" s="4" t="n"/>
      <c r="AS339" s="4" t="n"/>
      <c r="AT339" s="4" t="n"/>
      <c r="AU339" s="4" t="n"/>
      <c r="AV339" s="4" t="n"/>
      <c r="AW339" s="4" t="n"/>
      <c r="AX339" s="4" t="n"/>
      <c r="AY339" s="4" t="n"/>
      <c r="AZ339" s="4" t="n"/>
      <c r="BA339" s="4" t="n"/>
      <c r="BB339" s="4" t="n"/>
      <c r="BC339" s="4" t="n"/>
      <c r="BD339" s="4" t="n"/>
      <c r="BE339" s="4" t="n"/>
      <c r="BF339" s="4" t="n"/>
      <c r="BG339" s="4" t="n"/>
      <c r="BH339" s="4" t="n"/>
      <c r="BI339" s="4" t="n"/>
      <c r="BJ339" s="4" t="n"/>
      <c r="BK339" s="3" t="n"/>
      <c r="BL339" s="3" t="n"/>
      <c r="BM339" s="3" t="n"/>
      <c r="BN339" s="3" t="n"/>
      <c r="BO339" s="3" t="n"/>
      <c r="BP339" s="3" t="n"/>
      <c r="BQ339" s="2" t="n"/>
      <c r="BR339" s="2" t="n"/>
      <c r="BS339" s="2" t="n"/>
      <c r="BT339" s="2" t="n"/>
      <c r="BU339" s="2" t="n"/>
      <c r="BV339" s="2" t="n"/>
      <c r="BW339" s="2" t="n"/>
      <c r="BX339" s="2" t="n"/>
      <c r="BY339" s="2" t="n"/>
      <c r="BZ339" s="2" t="n"/>
      <c r="CA339" s="2" t="n"/>
      <c r="CB339" s="2" t="n"/>
      <c r="CC339" s="2" t="n"/>
    </row>
    <row r="340">
      <c r="A340" s="2" t="n"/>
      <c r="B340" s="2" t="n"/>
      <c r="C340" s="2" t="n"/>
      <c r="D340" s="2" t="n"/>
      <c r="E340" s="2" t="n"/>
      <c r="F340" s="2" t="n"/>
      <c r="G340" s="2" t="n"/>
      <c r="H340" s="2" t="n"/>
      <c r="I340" s="2" t="n"/>
      <c r="J340" s="2" t="n"/>
      <c r="K340" s="3" t="n"/>
      <c r="L340" s="3" t="n"/>
      <c r="M340" s="4" t="n"/>
      <c r="N340" s="4" t="n"/>
      <c r="O340" s="4" t="n"/>
      <c r="P340" s="4" t="n"/>
      <c r="Q340" s="4" t="n"/>
      <c r="R340" s="4" t="n"/>
      <c r="S340" s="4" t="n"/>
      <c r="T340" s="4" t="n"/>
      <c r="U340" s="4" t="n"/>
      <c r="V340" s="4" t="n"/>
      <c r="W340" s="4" t="n"/>
      <c r="X340" s="4" t="n"/>
      <c r="Y340" s="4" t="n"/>
      <c r="Z340" s="4" t="n"/>
      <c r="AA340" s="4" t="n"/>
      <c r="AB340" s="4" t="n"/>
      <c r="AC340" s="4" t="n"/>
      <c r="AD340" s="4" t="n"/>
      <c r="AE340" s="4" t="n"/>
      <c r="AF340" s="4" t="n"/>
      <c r="AG340" s="4" t="n"/>
      <c r="AH340" s="4" t="n"/>
      <c r="AI340" s="4" t="n"/>
      <c r="AJ340" s="4" t="n"/>
      <c r="AK340" s="4" t="n"/>
      <c r="AL340" s="4" t="n"/>
      <c r="AM340" s="4" t="n"/>
      <c r="AN340" s="4" t="n"/>
      <c r="AO340" s="4" t="n"/>
      <c r="AP340" s="4" t="n"/>
      <c r="AQ340" s="4" t="n"/>
      <c r="AR340" s="4" t="n"/>
      <c r="AS340" s="4" t="n"/>
      <c r="AT340" s="4" t="n"/>
      <c r="AU340" s="4" t="n"/>
      <c r="AV340" s="4" t="n"/>
      <c r="AW340" s="4" t="n"/>
      <c r="AX340" s="4" t="n"/>
      <c r="AY340" s="4" t="n"/>
      <c r="AZ340" s="4" t="n"/>
      <c r="BA340" s="4" t="n"/>
      <c r="BB340" s="4" t="n"/>
      <c r="BC340" s="4" t="n"/>
      <c r="BD340" s="4" t="n"/>
      <c r="BE340" s="4" t="n"/>
      <c r="BF340" s="4" t="n"/>
      <c r="BG340" s="4" t="n"/>
      <c r="BH340" s="4" t="n"/>
      <c r="BI340" s="4" t="n"/>
      <c r="BJ340" s="4" t="n"/>
      <c r="BK340" s="3" t="n"/>
      <c r="BL340" s="3" t="n"/>
      <c r="BM340" s="3" t="n"/>
      <c r="BN340" s="3" t="n"/>
      <c r="BO340" s="3" t="n"/>
      <c r="BP340" s="3" t="n"/>
      <c r="BQ340" s="2" t="n"/>
      <c r="BR340" s="2" t="n"/>
      <c r="BS340" s="2" t="n"/>
      <c r="BT340" s="2" t="n"/>
      <c r="BU340" s="2" t="n"/>
      <c r="BV340" s="2" t="n"/>
      <c r="BW340" s="2" t="n"/>
      <c r="BX340" s="2" t="n"/>
      <c r="BY340" s="2" t="n"/>
      <c r="BZ340" s="2" t="n"/>
      <c r="CA340" s="2" t="n"/>
      <c r="CB340" s="2" t="n"/>
      <c r="CC340" s="2" t="n"/>
    </row>
    <row r="341">
      <c r="A341" s="2" t="n"/>
      <c r="B341" s="2" t="n"/>
      <c r="C341" s="2" t="n"/>
      <c r="D341" s="2" t="n"/>
      <c r="E341" s="2" t="n"/>
      <c r="F341" s="2" t="n"/>
      <c r="G341" s="2" t="n"/>
      <c r="H341" s="2" t="n"/>
      <c r="I341" s="2" t="n"/>
      <c r="J341" s="2" t="n"/>
      <c r="K341" s="3" t="n"/>
      <c r="L341" s="3" t="n"/>
      <c r="M341" s="4" t="n"/>
      <c r="N341" s="4" t="n"/>
      <c r="O341" s="4" t="n"/>
      <c r="P341" s="4" t="n"/>
      <c r="Q341" s="4" t="n"/>
      <c r="R341" s="4" t="n"/>
      <c r="S341" s="4" t="n"/>
      <c r="T341" s="4" t="n"/>
      <c r="U341" s="4" t="n"/>
      <c r="V341" s="4" t="n"/>
      <c r="W341" s="4" t="n"/>
      <c r="X341" s="4" t="n"/>
      <c r="Y341" s="4" t="n"/>
      <c r="Z341" s="4" t="n"/>
      <c r="AA341" s="4" t="n"/>
      <c r="AB341" s="4" t="n"/>
      <c r="AC341" s="4" t="n"/>
      <c r="AD341" s="4" t="n"/>
      <c r="AE341" s="4" t="n"/>
      <c r="AF341" s="4" t="n"/>
      <c r="AG341" s="4" t="n"/>
      <c r="AH341" s="4" t="n"/>
      <c r="AI341" s="4" t="n"/>
      <c r="AJ341" s="4" t="n"/>
      <c r="AK341" s="4" t="n"/>
      <c r="AL341" s="4" t="n"/>
      <c r="AM341" s="4" t="n"/>
      <c r="AN341" s="4" t="n"/>
      <c r="AO341" s="4" t="n"/>
      <c r="AP341" s="4" t="n"/>
      <c r="AQ341" s="4" t="n"/>
      <c r="AR341" s="4" t="n"/>
      <c r="AS341" s="4" t="n"/>
      <c r="AT341" s="4" t="n"/>
      <c r="AU341" s="4" t="n"/>
      <c r="AV341" s="4" t="n"/>
      <c r="AW341" s="4" t="n"/>
      <c r="AX341" s="4" t="n"/>
      <c r="AY341" s="4" t="n"/>
      <c r="AZ341" s="4" t="n"/>
      <c r="BA341" s="4" t="n"/>
      <c r="BB341" s="4" t="n"/>
      <c r="BC341" s="4" t="n"/>
      <c r="BD341" s="4" t="n"/>
      <c r="BE341" s="4" t="n"/>
      <c r="BF341" s="4" t="n"/>
      <c r="BG341" s="4" t="n"/>
      <c r="BH341" s="4" t="n"/>
      <c r="BI341" s="4" t="n"/>
      <c r="BJ341" s="4" t="n"/>
      <c r="BK341" s="3" t="n"/>
      <c r="BL341" s="3" t="n"/>
      <c r="BM341" s="3" t="n"/>
      <c r="BN341" s="3" t="n"/>
      <c r="BO341" s="3" t="n"/>
      <c r="BP341" s="3" t="n"/>
      <c r="BQ341" s="2" t="n"/>
      <c r="BR341" s="2" t="n"/>
      <c r="BS341" s="2" t="n"/>
      <c r="BT341" s="2" t="n"/>
      <c r="BU341" s="2" t="n"/>
      <c r="BV341" s="2" t="n"/>
      <c r="BW341" s="2" t="n"/>
      <c r="BX341" s="2" t="n"/>
      <c r="BY341" s="2" t="n"/>
      <c r="BZ341" s="2" t="n"/>
      <c r="CA341" s="2" t="n"/>
      <c r="CB341" s="2" t="n"/>
      <c r="CC341" s="2" t="n"/>
    </row>
    <row r="342">
      <c r="A342" s="2" t="n"/>
      <c r="B342" s="2" t="n"/>
      <c r="C342" s="2" t="n"/>
      <c r="D342" s="2" t="n"/>
      <c r="E342" s="2" t="n"/>
      <c r="F342" s="2" t="n"/>
      <c r="G342" s="2" t="n"/>
      <c r="H342" s="2" t="n"/>
      <c r="I342" s="2" t="n"/>
      <c r="J342" s="2" t="n"/>
      <c r="K342" s="3" t="n"/>
      <c r="L342" s="3" t="n"/>
      <c r="M342" s="4" t="n"/>
      <c r="N342" s="4" t="n"/>
      <c r="O342" s="4" t="n"/>
      <c r="P342" s="4" t="n"/>
      <c r="Q342" s="4" t="n"/>
      <c r="R342" s="4" t="n"/>
      <c r="S342" s="4" t="n"/>
      <c r="T342" s="4" t="n"/>
      <c r="U342" s="4" t="n"/>
      <c r="V342" s="4" t="n"/>
      <c r="W342" s="4" t="n"/>
      <c r="X342" s="4" t="n"/>
      <c r="Y342" s="4" t="n"/>
      <c r="Z342" s="4" t="n"/>
      <c r="AA342" s="4" t="n"/>
      <c r="AB342" s="4" t="n"/>
      <c r="AC342" s="4" t="n"/>
      <c r="AD342" s="4" t="n"/>
      <c r="AE342" s="4" t="n"/>
      <c r="AF342" s="4" t="n"/>
      <c r="AG342" s="4" t="n"/>
      <c r="AH342" s="4" t="n"/>
      <c r="AI342" s="4" t="n"/>
      <c r="AJ342" s="4" t="n"/>
      <c r="AK342" s="4" t="n"/>
      <c r="AL342" s="4" t="n"/>
      <c r="AM342" s="4" t="n"/>
      <c r="AN342" s="4" t="n"/>
      <c r="AO342" s="4" t="n"/>
      <c r="AP342" s="4" t="n"/>
      <c r="AQ342" s="4" t="n"/>
      <c r="AR342" s="4" t="n"/>
      <c r="AS342" s="4" t="n"/>
      <c r="AT342" s="4" t="n"/>
      <c r="AU342" s="4" t="n"/>
      <c r="AV342" s="4" t="n"/>
      <c r="AW342" s="4" t="n"/>
      <c r="AX342" s="4" t="n"/>
      <c r="AY342" s="4" t="n"/>
      <c r="AZ342" s="4" t="n"/>
      <c r="BA342" s="4" t="n"/>
      <c r="BB342" s="4" t="n"/>
      <c r="BC342" s="4" t="n"/>
      <c r="BD342" s="4" t="n"/>
      <c r="BE342" s="4" t="n"/>
      <c r="BF342" s="4" t="n"/>
      <c r="BG342" s="4" t="n"/>
      <c r="BH342" s="4" t="n"/>
      <c r="BI342" s="4" t="n"/>
      <c r="BJ342" s="4" t="n"/>
      <c r="BK342" s="3" t="n"/>
      <c r="BL342" s="3" t="n"/>
      <c r="BM342" s="3" t="n"/>
      <c r="BN342" s="3" t="n"/>
      <c r="BO342" s="3" t="n"/>
      <c r="BP342" s="3" t="n"/>
      <c r="BQ342" s="2" t="n"/>
      <c r="BR342" s="2" t="n"/>
      <c r="BS342" s="2" t="n"/>
      <c r="BT342" s="2" t="n"/>
      <c r="BU342" s="2" t="n"/>
      <c r="BV342" s="2" t="n"/>
      <c r="BW342" s="2" t="n"/>
      <c r="BX342" s="2" t="n"/>
      <c r="BY342" s="2" t="n"/>
      <c r="BZ342" s="2" t="n"/>
      <c r="CA342" s="2" t="n"/>
      <c r="CB342" s="2" t="n"/>
      <c r="CC342" s="2" t="n"/>
    </row>
    <row r="343">
      <c r="A343" s="2" t="n"/>
      <c r="B343" s="2" t="n"/>
      <c r="C343" s="2" t="n"/>
      <c r="D343" s="2" t="n"/>
      <c r="E343" s="2" t="n"/>
      <c r="F343" s="2" t="n"/>
      <c r="G343" s="2" t="n"/>
      <c r="H343" s="2" t="n"/>
      <c r="I343" s="2" t="n"/>
      <c r="J343" s="2" t="n"/>
      <c r="K343" s="3" t="n"/>
      <c r="L343" s="3" t="n"/>
      <c r="M343" s="4" t="n"/>
      <c r="N343" s="4" t="n"/>
      <c r="O343" s="4" t="n"/>
      <c r="P343" s="4" t="n"/>
      <c r="Q343" s="4" t="n"/>
      <c r="R343" s="4" t="n"/>
      <c r="S343" s="4" t="n"/>
      <c r="T343" s="4" t="n"/>
      <c r="U343" s="4" t="n"/>
      <c r="V343" s="4" t="n"/>
      <c r="W343" s="4" t="n"/>
      <c r="X343" s="4" t="n"/>
      <c r="Y343" s="4" t="n"/>
      <c r="Z343" s="4" t="n"/>
      <c r="AA343" s="4" t="n"/>
      <c r="AB343" s="4" t="n"/>
      <c r="AC343" s="4" t="n"/>
      <c r="AD343" s="4" t="n"/>
      <c r="AE343" s="4" t="n"/>
      <c r="AF343" s="4" t="n"/>
      <c r="AG343" s="4" t="n"/>
      <c r="AH343" s="4" t="n"/>
      <c r="AI343" s="4" t="n"/>
      <c r="AJ343" s="4" t="n"/>
      <c r="AK343" s="4" t="n"/>
      <c r="AL343" s="4" t="n"/>
      <c r="AM343" s="4" t="n"/>
      <c r="AN343" s="4" t="n"/>
      <c r="AO343" s="4" t="n"/>
      <c r="AP343" s="4" t="n"/>
      <c r="AQ343" s="4" t="n"/>
      <c r="AR343" s="4" t="n"/>
      <c r="AS343" s="4" t="n"/>
      <c r="AT343" s="4" t="n"/>
      <c r="AU343" s="4" t="n"/>
      <c r="AV343" s="4" t="n"/>
      <c r="AW343" s="4" t="n"/>
      <c r="AX343" s="4" t="n"/>
      <c r="AY343" s="4" t="n"/>
      <c r="AZ343" s="4" t="n"/>
      <c r="BA343" s="4" t="n"/>
      <c r="BB343" s="4" t="n"/>
      <c r="BC343" s="4" t="n"/>
      <c r="BD343" s="4" t="n"/>
      <c r="BE343" s="4" t="n"/>
      <c r="BF343" s="4" t="n"/>
      <c r="BG343" s="4" t="n"/>
      <c r="BH343" s="4" t="n"/>
      <c r="BI343" s="4" t="n"/>
      <c r="BJ343" s="4" t="n"/>
      <c r="BK343" s="3" t="n"/>
      <c r="BL343" s="3" t="n"/>
      <c r="BM343" s="3" t="n"/>
      <c r="BN343" s="3" t="n"/>
      <c r="BO343" s="3" t="n"/>
      <c r="BP343" s="3" t="n"/>
      <c r="BQ343" s="2" t="n"/>
      <c r="BR343" s="2" t="n"/>
      <c r="BS343" s="2" t="n"/>
      <c r="BT343" s="2" t="n"/>
      <c r="BU343" s="2" t="n"/>
      <c r="BV343" s="2" t="n"/>
      <c r="BW343" s="2" t="n"/>
      <c r="BX343" s="2" t="n"/>
      <c r="BY343" s="2" t="n"/>
      <c r="BZ343" s="2" t="n"/>
      <c r="CA343" s="2" t="n"/>
      <c r="CB343" s="2" t="n"/>
      <c r="CC343" s="2" t="n"/>
    </row>
    <row r="344">
      <c r="A344" s="2" t="n"/>
      <c r="B344" s="2" t="n"/>
      <c r="C344" s="2" t="n"/>
      <c r="D344" s="2" t="n"/>
      <c r="E344" s="2" t="n"/>
      <c r="F344" s="2" t="n"/>
      <c r="G344" s="2" t="n"/>
      <c r="H344" s="2" t="n"/>
      <c r="I344" s="2" t="n"/>
      <c r="J344" s="2" t="n"/>
      <c r="K344" s="3" t="n"/>
      <c r="L344" s="3" t="n"/>
      <c r="M344" s="4" t="n"/>
      <c r="N344" s="4" t="n"/>
      <c r="O344" s="4" t="n"/>
      <c r="P344" s="4" t="n"/>
      <c r="Q344" s="4" t="n"/>
      <c r="R344" s="4" t="n"/>
      <c r="S344" s="4" t="n"/>
      <c r="T344" s="4" t="n"/>
      <c r="U344" s="4" t="n"/>
      <c r="V344" s="4" t="n"/>
      <c r="W344" s="4" t="n"/>
      <c r="X344" s="4" t="n"/>
      <c r="Y344" s="4" t="n"/>
      <c r="Z344" s="4" t="n"/>
      <c r="AA344" s="4" t="n"/>
      <c r="AB344" s="4" t="n"/>
      <c r="AC344" s="4" t="n"/>
      <c r="AD344" s="4" t="n"/>
      <c r="AE344" s="4" t="n"/>
      <c r="AF344" s="4" t="n"/>
      <c r="AG344" s="4" t="n"/>
      <c r="AH344" s="4" t="n"/>
      <c r="AI344" s="4" t="n"/>
      <c r="AJ344" s="4" t="n"/>
      <c r="AK344" s="4" t="n"/>
      <c r="AL344" s="4" t="n"/>
      <c r="AM344" s="4" t="n"/>
      <c r="AN344" s="4" t="n"/>
      <c r="AO344" s="4" t="n"/>
      <c r="AP344" s="4" t="n"/>
      <c r="AQ344" s="4" t="n"/>
      <c r="AR344" s="4" t="n"/>
      <c r="AS344" s="4" t="n"/>
      <c r="AT344" s="4" t="n"/>
      <c r="AU344" s="4" t="n"/>
      <c r="AV344" s="4" t="n"/>
      <c r="AW344" s="4" t="n"/>
      <c r="AX344" s="4" t="n"/>
      <c r="AY344" s="4" t="n"/>
      <c r="AZ344" s="4" t="n"/>
      <c r="BA344" s="4" t="n"/>
      <c r="BB344" s="4" t="n"/>
      <c r="BC344" s="4" t="n"/>
      <c r="BD344" s="4" t="n"/>
      <c r="BE344" s="4" t="n"/>
      <c r="BF344" s="4" t="n"/>
      <c r="BG344" s="4" t="n"/>
      <c r="BH344" s="4" t="n"/>
      <c r="BI344" s="4" t="n"/>
      <c r="BJ344" s="4" t="n"/>
      <c r="BK344" s="3" t="n"/>
      <c r="BL344" s="3" t="n"/>
      <c r="BM344" s="3" t="n"/>
      <c r="BN344" s="3" t="n"/>
      <c r="BO344" s="3" t="n"/>
      <c r="BP344" s="3" t="n"/>
      <c r="BQ344" s="2" t="n"/>
      <c r="BR344" s="2" t="n"/>
      <c r="BS344" s="2" t="n"/>
      <c r="BT344" s="2" t="n"/>
      <c r="BU344" s="2" t="n"/>
      <c r="BV344" s="2" t="n"/>
      <c r="BW344" s="2" t="n"/>
      <c r="BX344" s="2" t="n"/>
      <c r="BY344" s="2" t="n"/>
      <c r="BZ344" s="2" t="n"/>
      <c r="CA344" s="2" t="n"/>
      <c r="CB344" s="2" t="n"/>
      <c r="CC344" s="2" t="n"/>
    </row>
    <row r="345">
      <c r="A345" s="2" t="n"/>
      <c r="B345" s="2" t="n"/>
      <c r="C345" s="2" t="n"/>
      <c r="D345" s="2" t="n"/>
      <c r="E345" s="2" t="n"/>
      <c r="F345" s="2" t="n"/>
      <c r="G345" s="2" t="n"/>
      <c r="H345" s="2" t="n"/>
      <c r="I345" s="2" t="n"/>
      <c r="J345" s="2" t="n"/>
      <c r="K345" s="3" t="n"/>
      <c r="L345" s="3" t="n"/>
      <c r="M345" s="4" t="n"/>
      <c r="N345" s="4" t="n"/>
      <c r="O345" s="4" t="n"/>
      <c r="P345" s="4" t="n"/>
      <c r="Q345" s="4" t="n"/>
      <c r="R345" s="4" t="n"/>
      <c r="S345" s="4" t="n"/>
      <c r="T345" s="4" t="n"/>
      <c r="U345" s="4" t="n"/>
      <c r="V345" s="4" t="n"/>
      <c r="W345" s="4" t="n"/>
      <c r="X345" s="4" t="n"/>
      <c r="Y345" s="4" t="n"/>
      <c r="Z345" s="4" t="n"/>
      <c r="AA345" s="4" t="n"/>
      <c r="AB345" s="4" t="n"/>
      <c r="AC345" s="4" t="n"/>
      <c r="AD345" s="4" t="n"/>
      <c r="AE345" s="4" t="n"/>
      <c r="AF345" s="4" t="n"/>
      <c r="AG345" s="4" t="n"/>
      <c r="AH345" s="4" t="n"/>
      <c r="AI345" s="4" t="n"/>
      <c r="AJ345" s="4" t="n"/>
      <c r="AK345" s="4" t="n"/>
      <c r="AL345" s="4" t="n"/>
      <c r="AM345" s="4" t="n"/>
      <c r="AN345" s="4" t="n"/>
      <c r="AO345" s="4" t="n"/>
      <c r="AP345" s="4" t="n"/>
      <c r="AQ345" s="4" t="n"/>
      <c r="AR345" s="4" t="n"/>
      <c r="AS345" s="4" t="n"/>
      <c r="AT345" s="4" t="n"/>
      <c r="AU345" s="4" t="n"/>
      <c r="AV345" s="4" t="n"/>
      <c r="AW345" s="4" t="n"/>
      <c r="AX345" s="4" t="n"/>
      <c r="AY345" s="4" t="n"/>
      <c r="AZ345" s="4" t="n"/>
      <c r="BA345" s="4" t="n"/>
      <c r="BB345" s="4" t="n"/>
      <c r="BC345" s="4" t="n"/>
      <c r="BD345" s="4" t="n"/>
      <c r="BE345" s="4" t="n"/>
      <c r="BF345" s="4" t="n"/>
      <c r="BG345" s="4" t="n"/>
      <c r="BH345" s="4" t="n"/>
      <c r="BI345" s="4" t="n"/>
      <c r="BJ345" s="4" t="n"/>
      <c r="BK345" s="3" t="n"/>
      <c r="BL345" s="3" t="n"/>
      <c r="BM345" s="3" t="n"/>
      <c r="BN345" s="3" t="n"/>
      <c r="BO345" s="3" t="n"/>
      <c r="BP345" s="3" t="n"/>
      <c r="BQ345" s="2" t="n"/>
      <c r="BR345" s="2" t="n"/>
      <c r="BS345" s="2" t="n"/>
      <c r="BT345" s="2" t="n"/>
      <c r="BU345" s="2" t="n"/>
      <c r="BV345" s="2" t="n"/>
      <c r="BW345" s="2" t="n"/>
      <c r="BX345" s="2" t="n"/>
      <c r="BY345" s="2" t="n"/>
      <c r="BZ345" s="2" t="n"/>
      <c r="CA345" s="2" t="n"/>
      <c r="CB345" s="2" t="n"/>
      <c r="CC345" s="2" t="n"/>
    </row>
    <row r="346">
      <c r="A346" s="2" t="n"/>
      <c r="B346" s="2" t="n"/>
      <c r="C346" s="2" t="n"/>
      <c r="D346" s="2" t="n"/>
      <c r="E346" s="2" t="n"/>
      <c r="F346" s="2" t="n"/>
      <c r="G346" s="2" t="n"/>
      <c r="H346" s="2" t="n"/>
      <c r="I346" s="2" t="n"/>
      <c r="J346" s="2" t="n"/>
      <c r="K346" s="3" t="n"/>
      <c r="L346" s="3" t="n"/>
      <c r="M346" s="4" t="n"/>
      <c r="N346" s="4" t="n"/>
      <c r="O346" s="4" t="n"/>
      <c r="P346" s="4" t="n"/>
      <c r="Q346" s="4" t="n"/>
      <c r="R346" s="4" t="n"/>
      <c r="S346" s="4" t="n"/>
      <c r="T346" s="4" t="n"/>
      <c r="U346" s="4" t="n"/>
      <c r="V346" s="4" t="n"/>
      <c r="W346" s="4" t="n"/>
      <c r="X346" s="4" t="n"/>
      <c r="Y346" s="4" t="n"/>
      <c r="Z346" s="4" t="n"/>
      <c r="AA346" s="4" t="n"/>
      <c r="AB346" s="4" t="n"/>
      <c r="AC346" s="4" t="n"/>
      <c r="AD346" s="4" t="n"/>
      <c r="AE346" s="4" t="n"/>
      <c r="AF346" s="4" t="n"/>
      <c r="AG346" s="4" t="n"/>
      <c r="AH346" s="4" t="n"/>
      <c r="AI346" s="4" t="n"/>
      <c r="AJ346" s="4" t="n"/>
      <c r="AK346" s="4" t="n"/>
      <c r="AL346" s="4" t="n"/>
      <c r="AM346" s="4" t="n"/>
      <c r="AN346" s="4" t="n"/>
      <c r="AO346" s="4" t="n"/>
      <c r="AP346" s="4" t="n"/>
      <c r="AQ346" s="4" t="n"/>
      <c r="AR346" s="4" t="n"/>
      <c r="AS346" s="4" t="n"/>
      <c r="AT346" s="4" t="n"/>
      <c r="AU346" s="4" t="n"/>
      <c r="AV346" s="4" t="n"/>
      <c r="AW346" s="4" t="n"/>
      <c r="AX346" s="4" t="n"/>
      <c r="AY346" s="4" t="n"/>
      <c r="AZ346" s="4" t="n"/>
      <c r="BA346" s="4" t="n"/>
      <c r="BB346" s="4" t="n"/>
      <c r="BC346" s="4" t="n"/>
      <c r="BD346" s="4" t="n"/>
      <c r="BE346" s="4" t="n"/>
      <c r="BF346" s="4" t="n"/>
      <c r="BG346" s="4" t="n"/>
      <c r="BH346" s="4" t="n"/>
      <c r="BI346" s="4" t="n"/>
      <c r="BJ346" s="4" t="n"/>
      <c r="BK346" s="3" t="n"/>
      <c r="BL346" s="3" t="n"/>
      <c r="BM346" s="3" t="n"/>
      <c r="BN346" s="3" t="n"/>
      <c r="BO346" s="3" t="n"/>
      <c r="BP346" s="3" t="n"/>
      <c r="BQ346" s="2" t="n"/>
      <c r="BR346" s="2" t="n"/>
      <c r="BS346" s="2" t="n"/>
      <c r="BT346" s="2" t="n"/>
      <c r="BU346" s="2" t="n"/>
      <c r="BV346" s="2" t="n"/>
      <c r="BW346" s="2" t="n"/>
      <c r="BX346" s="2" t="n"/>
      <c r="BY346" s="2" t="n"/>
      <c r="BZ346" s="2" t="n"/>
      <c r="CA346" s="2" t="n"/>
      <c r="CB346" s="2" t="n"/>
      <c r="CC346" s="2" t="n"/>
    </row>
    <row r="347">
      <c r="A347" s="2" t="n"/>
      <c r="B347" s="2" t="n"/>
      <c r="C347" s="2" t="n"/>
      <c r="D347" s="2" t="n"/>
      <c r="E347" s="2" t="n"/>
      <c r="F347" s="2" t="n"/>
      <c r="G347" s="2" t="n"/>
      <c r="H347" s="2" t="n"/>
      <c r="I347" s="2" t="n"/>
      <c r="J347" s="2" t="n"/>
      <c r="K347" s="3" t="n"/>
      <c r="L347" s="3" t="n"/>
      <c r="M347" s="4" t="n"/>
      <c r="N347" s="4" t="n"/>
      <c r="O347" s="4" t="n"/>
      <c r="P347" s="4" t="n"/>
      <c r="Q347" s="4" t="n"/>
      <c r="R347" s="4" t="n"/>
      <c r="S347" s="4" t="n"/>
      <c r="T347" s="4" t="n"/>
      <c r="U347" s="4" t="n"/>
      <c r="V347" s="4" t="n"/>
      <c r="W347" s="4" t="n"/>
      <c r="X347" s="4" t="n"/>
      <c r="Y347" s="4" t="n"/>
      <c r="Z347" s="4" t="n"/>
      <c r="AA347" s="4" t="n"/>
      <c r="AB347" s="4" t="n"/>
      <c r="AC347" s="4" t="n"/>
      <c r="AD347" s="4" t="n"/>
      <c r="AE347" s="4" t="n"/>
      <c r="AF347" s="4" t="n"/>
      <c r="AG347" s="4" t="n"/>
      <c r="AH347" s="4" t="n"/>
      <c r="AI347" s="4" t="n"/>
      <c r="AJ347" s="4" t="n"/>
      <c r="AK347" s="4" t="n"/>
      <c r="AL347" s="4" t="n"/>
      <c r="AM347" s="4" t="n"/>
      <c r="AN347" s="4" t="n"/>
      <c r="AO347" s="4" t="n"/>
      <c r="AP347" s="4" t="n"/>
      <c r="AQ347" s="4" t="n"/>
      <c r="AR347" s="4" t="n"/>
      <c r="AS347" s="4" t="n"/>
      <c r="AT347" s="4" t="n"/>
      <c r="AU347" s="4" t="n"/>
      <c r="AV347" s="4" t="n"/>
      <c r="AW347" s="4" t="n"/>
      <c r="AX347" s="4" t="n"/>
      <c r="AY347" s="4" t="n"/>
      <c r="AZ347" s="4" t="n"/>
      <c r="BA347" s="4" t="n"/>
      <c r="BB347" s="4" t="n"/>
      <c r="BC347" s="4" t="n"/>
      <c r="BD347" s="4" t="n"/>
      <c r="BE347" s="4" t="n"/>
      <c r="BF347" s="4" t="n"/>
      <c r="BG347" s="4" t="n"/>
      <c r="BH347" s="4" t="n"/>
      <c r="BI347" s="4" t="n"/>
      <c r="BJ347" s="4" t="n"/>
      <c r="BK347" s="3" t="n"/>
      <c r="BL347" s="3" t="n"/>
      <c r="BM347" s="3" t="n"/>
      <c r="BN347" s="3" t="n"/>
      <c r="BO347" s="3" t="n"/>
      <c r="BP347" s="3" t="n"/>
      <c r="BQ347" s="2" t="n"/>
      <c r="BR347" s="2" t="n"/>
      <c r="BS347" s="2" t="n"/>
      <c r="BT347" s="2" t="n"/>
      <c r="BU347" s="2" t="n"/>
      <c r="BV347" s="2" t="n"/>
      <c r="BW347" s="2" t="n"/>
      <c r="BX347" s="2" t="n"/>
      <c r="BY347" s="2" t="n"/>
      <c r="BZ347" s="2" t="n"/>
      <c r="CA347" s="2" t="n"/>
      <c r="CB347" s="2" t="n"/>
      <c r="CC347" s="2" t="n"/>
    </row>
    <row r="348">
      <c r="A348" s="2" t="n"/>
      <c r="B348" s="2" t="n"/>
      <c r="C348" s="2" t="n"/>
      <c r="D348" s="2" t="n"/>
      <c r="E348" s="2" t="n"/>
      <c r="F348" s="2" t="n"/>
      <c r="G348" s="2" t="n"/>
      <c r="H348" s="2" t="n"/>
      <c r="I348" s="2" t="n"/>
      <c r="J348" s="2" t="n"/>
      <c r="K348" s="3" t="n"/>
      <c r="L348" s="3" t="n"/>
      <c r="M348" s="4" t="n"/>
      <c r="N348" s="4" t="n"/>
      <c r="O348" s="4" t="n"/>
      <c r="P348" s="4" t="n"/>
      <c r="Q348" s="4" t="n"/>
      <c r="R348" s="4" t="n"/>
      <c r="S348" s="4" t="n"/>
      <c r="T348" s="4" t="n"/>
      <c r="U348" s="4" t="n"/>
      <c r="V348" s="4" t="n"/>
      <c r="W348" s="4" t="n"/>
      <c r="X348" s="4" t="n"/>
      <c r="Y348" s="4" t="n"/>
      <c r="Z348" s="4" t="n"/>
      <c r="AA348" s="4" t="n"/>
      <c r="AB348" s="4" t="n"/>
      <c r="AC348" s="4" t="n"/>
      <c r="AD348" s="4" t="n"/>
      <c r="AE348" s="4" t="n"/>
      <c r="AF348" s="4" t="n"/>
      <c r="AG348" s="4" t="n"/>
      <c r="AH348" s="4" t="n"/>
      <c r="AI348" s="4" t="n"/>
      <c r="AJ348" s="4" t="n"/>
      <c r="AK348" s="4" t="n"/>
      <c r="AL348" s="4" t="n"/>
      <c r="AM348" s="4" t="n"/>
      <c r="AN348" s="4" t="n"/>
      <c r="AO348" s="4" t="n"/>
      <c r="AP348" s="4" t="n"/>
      <c r="AQ348" s="4" t="n"/>
      <c r="AR348" s="4" t="n"/>
      <c r="AS348" s="4" t="n"/>
      <c r="AT348" s="4" t="n"/>
      <c r="AU348" s="4" t="n"/>
      <c r="AV348" s="4" t="n"/>
      <c r="AW348" s="4" t="n"/>
      <c r="AX348" s="4" t="n"/>
      <c r="AY348" s="4" t="n"/>
      <c r="AZ348" s="4" t="n"/>
      <c r="BA348" s="4" t="n"/>
      <c r="BB348" s="4" t="n"/>
      <c r="BC348" s="4" t="n"/>
      <c r="BD348" s="4" t="n"/>
      <c r="BE348" s="4" t="n"/>
      <c r="BF348" s="4" t="n"/>
      <c r="BG348" s="4" t="n"/>
      <c r="BH348" s="4" t="n"/>
      <c r="BI348" s="4" t="n"/>
      <c r="BJ348" s="4" t="n"/>
      <c r="BK348" s="3" t="n"/>
      <c r="BL348" s="3" t="n"/>
      <c r="BM348" s="3" t="n"/>
      <c r="BN348" s="3" t="n"/>
      <c r="BO348" s="3" t="n"/>
      <c r="BP348" s="3" t="n"/>
      <c r="BQ348" s="2" t="n"/>
      <c r="BR348" s="2" t="n"/>
      <c r="BS348" s="2" t="n"/>
      <c r="BT348" s="2" t="n"/>
      <c r="BU348" s="2" t="n"/>
      <c r="BV348" s="2" t="n"/>
      <c r="BW348" s="2" t="n"/>
      <c r="BX348" s="2" t="n"/>
      <c r="BY348" s="2" t="n"/>
      <c r="BZ348" s="2" t="n"/>
      <c r="CA348" s="2" t="n"/>
      <c r="CB348" s="2" t="n"/>
      <c r="CC348" s="2" t="n"/>
    </row>
    <row r="349">
      <c r="A349" s="2" t="n"/>
      <c r="B349" s="2" t="n"/>
      <c r="C349" s="2" t="n"/>
      <c r="D349" s="2" t="n"/>
      <c r="E349" s="2" t="n"/>
      <c r="F349" s="2" t="n"/>
      <c r="G349" s="2" t="n"/>
      <c r="H349" s="2" t="n"/>
      <c r="I349" s="2" t="n"/>
      <c r="J349" s="2" t="n"/>
      <c r="K349" s="3" t="n"/>
      <c r="L349" s="3" t="n"/>
      <c r="M349" s="4" t="n"/>
      <c r="N349" s="4" t="n"/>
      <c r="O349" s="4" t="n"/>
      <c r="P349" s="4" t="n"/>
      <c r="Q349" s="4" t="n"/>
      <c r="R349" s="4" t="n"/>
      <c r="S349" s="4" t="n"/>
      <c r="T349" s="4" t="n"/>
      <c r="U349" s="4" t="n"/>
      <c r="V349" s="4" t="n"/>
      <c r="W349" s="4" t="n"/>
      <c r="X349" s="4" t="n"/>
      <c r="Y349" s="4" t="n"/>
      <c r="Z349" s="4" t="n"/>
      <c r="AA349" s="4" t="n"/>
      <c r="AB349" s="4" t="n"/>
      <c r="AC349" s="4" t="n"/>
      <c r="AD349" s="4" t="n"/>
      <c r="AE349" s="4" t="n"/>
      <c r="AF349" s="4" t="n"/>
      <c r="AG349" s="4" t="n"/>
      <c r="AH349" s="4" t="n"/>
      <c r="AI349" s="4" t="n"/>
      <c r="AJ349" s="4" t="n"/>
      <c r="AK349" s="4" t="n"/>
      <c r="AL349" s="4" t="n"/>
      <c r="AM349" s="4" t="n"/>
      <c r="AN349" s="4" t="n"/>
      <c r="AO349" s="4" t="n"/>
      <c r="AP349" s="4" t="n"/>
      <c r="AQ349" s="4" t="n"/>
      <c r="AR349" s="4" t="n"/>
      <c r="AS349" s="4" t="n"/>
      <c r="AT349" s="4" t="n"/>
      <c r="AU349" s="4" t="n"/>
      <c r="AV349" s="4" t="n"/>
      <c r="AW349" s="4" t="n"/>
      <c r="AX349" s="4" t="n"/>
      <c r="AY349" s="4" t="n"/>
      <c r="AZ349" s="4" t="n"/>
      <c r="BA349" s="4" t="n"/>
      <c r="BB349" s="4" t="n"/>
      <c r="BC349" s="4" t="n"/>
      <c r="BD349" s="4" t="n"/>
      <c r="BE349" s="4" t="n"/>
      <c r="BF349" s="4" t="n"/>
      <c r="BG349" s="4" t="n"/>
      <c r="BH349" s="4" t="n"/>
      <c r="BI349" s="4" t="n"/>
      <c r="BJ349" s="4" t="n"/>
      <c r="BK349" s="3" t="n"/>
      <c r="BL349" s="3" t="n"/>
      <c r="BM349" s="3" t="n"/>
      <c r="BN349" s="3" t="n"/>
      <c r="BO349" s="3" t="n"/>
      <c r="BP349" s="3" t="n"/>
      <c r="BQ349" s="2" t="n"/>
      <c r="BR349" s="2" t="n"/>
      <c r="BS349" s="2" t="n"/>
      <c r="BT349" s="2" t="n"/>
      <c r="BU349" s="2" t="n"/>
      <c r="BV349" s="2" t="n"/>
      <c r="BW349" s="2" t="n"/>
      <c r="BX349" s="2" t="n"/>
      <c r="BY349" s="2" t="n"/>
      <c r="BZ349" s="2" t="n"/>
      <c r="CA349" s="2" t="n"/>
      <c r="CB349" s="2" t="n"/>
      <c r="CC349" s="2" t="n"/>
    </row>
    <row r="350">
      <c r="A350" s="2" t="n"/>
      <c r="B350" s="2" t="n"/>
      <c r="C350" s="2" t="n"/>
      <c r="D350" s="2" t="n"/>
      <c r="E350" s="2" t="n"/>
      <c r="F350" s="2" t="n"/>
      <c r="G350" s="2" t="n"/>
      <c r="H350" s="2" t="n"/>
      <c r="I350" s="2" t="n"/>
      <c r="J350" s="2" t="n"/>
      <c r="K350" s="3" t="n"/>
      <c r="L350" s="3" t="n"/>
      <c r="M350" s="4" t="n"/>
      <c r="N350" s="4" t="n"/>
      <c r="O350" s="4" t="n"/>
      <c r="P350" s="4" t="n"/>
      <c r="Q350" s="4" t="n"/>
      <c r="R350" s="4" t="n"/>
      <c r="S350" s="4" t="n"/>
      <c r="T350" s="4" t="n"/>
      <c r="U350" s="4" t="n"/>
      <c r="V350" s="4" t="n"/>
      <c r="W350" s="4" t="n"/>
      <c r="X350" s="4" t="n"/>
      <c r="Y350" s="4" t="n"/>
      <c r="Z350" s="4" t="n"/>
      <c r="AA350" s="4" t="n"/>
      <c r="AB350" s="4" t="n"/>
      <c r="AC350" s="4" t="n"/>
      <c r="AD350" s="4" t="n"/>
      <c r="AE350" s="4" t="n"/>
      <c r="AF350" s="4" t="n"/>
      <c r="AG350" s="4" t="n"/>
      <c r="AH350" s="4" t="n"/>
      <c r="AI350" s="4" t="n"/>
      <c r="AJ350" s="4" t="n"/>
      <c r="AK350" s="4" t="n"/>
      <c r="AL350" s="4" t="n"/>
      <c r="AM350" s="4" t="n"/>
      <c r="AN350" s="4" t="n"/>
      <c r="AO350" s="4" t="n"/>
      <c r="AP350" s="4" t="n"/>
      <c r="AQ350" s="4" t="n"/>
      <c r="AR350" s="4" t="n"/>
      <c r="AS350" s="4" t="n"/>
      <c r="AT350" s="4" t="n"/>
      <c r="AU350" s="4" t="n"/>
      <c r="AV350" s="4" t="n"/>
      <c r="AW350" s="4" t="n"/>
      <c r="AX350" s="4" t="n"/>
      <c r="AY350" s="4" t="n"/>
      <c r="AZ350" s="4" t="n"/>
      <c r="BA350" s="4" t="n"/>
      <c r="BB350" s="4" t="n"/>
      <c r="BC350" s="4" t="n"/>
      <c r="BD350" s="4" t="n"/>
      <c r="BE350" s="4" t="n"/>
      <c r="BF350" s="4" t="n"/>
      <c r="BG350" s="4" t="n"/>
      <c r="BH350" s="4" t="n"/>
      <c r="BI350" s="4" t="n"/>
      <c r="BJ350" s="4" t="n"/>
      <c r="BK350" s="3" t="n"/>
      <c r="BL350" s="3" t="n"/>
      <c r="BM350" s="3" t="n"/>
      <c r="BN350" s="3" t="n"/>
      <c r="BO350" s="3" t="n"/>
      <c r="BP350" s="3" t="n"/>
      <c r="BQ350" s="2" t="n"/>
      <c r="BR350" s="2" t="n"/>
      <c r="BS350" s="2" t="n"/>
      <c r="BT350" s="2" t="n"/>
      <c r="BU350" s="2" t="n"/>
      <c r="BV350" s="2" t="n"/>
      <c r="BW350" s="2" t="n"/>
      <c r="BX350" s="2" t="n"/>
      <c r="BY350" s="2" t="n"/>
      <c r="BZ350" s="2" t="n"/>
      <c r="CA350" s="2" t="n"/>
      <c r="CB350" s="2" t="n"/>
      <c r="CC350" s="2" t="n"/>
    </row>
    <row r="351">
      <c r="A351" s="2" t="n"/>
      <c r="B351" s="2" t="n"/>
      <c r="C351" s="2" t="n"/>
      <c r="D351" s="2" t="n"/>
      <c r="E351" s="2" t="n"/>
      <c r="F351" s="2" t="n"/>
      <c r="G351" s="2" t="n"/>
      <c r="H351" s="2" t="n"/>
      <c r="I351" s="2" t="n"/>
      <c r="J351" s="2" t="n"/>
      <c r="K351" s="3" t="n"/>
      <c r="L351" s="3" t="n"/>
      <c r="M351" s="4" t="n"/>
      <c r="N351" s="4" t="n"/>
      <c r="O351" s="4" t="n"/>
      <c r="P351" s="4" t="n"/>
      <c r="Q351" s="4" t="n"/>
      <c r="R351" s="4" t="n"/>
      <c r="S351" s="4" t="n"/>
      <c r="T351" s="4" t="n"/>
      <c r="U351" s="4" t="n"/>
      <c r="V351" s="4" t="n"/>
      <c r="W351" s="4" t="n"/>
      <c r="X351" s="4" t="n"/>
      <c r="Y351" s="4" t="n"/>
      <c r="Z351" s="4" t="n"/>
      <c r="AA351" s="4" t="n"/>
      <c r="AB351" s="4" t="n"/>
      <c r="AC351" s="4" t="n"/>
      <c r="AD351" s="4" t="n"/>
      <c r="AE351" s="4" t="n"/>
      <c r="AF351" s="4" t="n"/>
      <c r="AG351" s="4" t="n"/>
      <c r="AH351" s="4" t="n"/>
      <c r="AI351" s="4" t="n"/>
      <c r="AJ351" s="4" t="n"/>
      <c r="AK351" s="4" t="n"/>
      <c r="AL351" s="4" t="n"/>
      <c r="AM351" s="4" t="n"/>
      <c r="AN351" s="4" t="n"/>
      <c r="AO351" s="4" t="n"/>
      <c r="AP351" s="4" t="n"/>
      <c r="AQ351" s="4" t="n"/>
      <c r="AR351" s="4" t="n"/>
      <c r="AS351" s="4" t="n"/>
      <c r="AT351" s="4" t="n"/>
      <c r="AU351" s="4" t="n"/>
      <c r="AV351" s="4" t="n"/>
      <c r="AW351" s="4" t="n"/>
      <c r="AX351" s="4" t="n"/>
      <c r="AY351" s="4" t="n"/>
      <c r="AZ351" s="4" t="n"/>
      <c r="BA351" s="4" t="n"/>
      <c r="BB351" s="4" t="n"/>
      <c r="BC351" s="4" t="n"/>
      <c r="BD351" s="4" t="n"/>
      <c r="BE351" s="4" t="n"/>
      <c r="BF351" s="4" t="n"/>
      <c r="BG351" s="4" t="n"/>
      <c r="BH351" s="4" t="n"/>
      <c r="BI351" s="4" t="n"/>
      <c r="BJ351" s="4" t="n"/>
      <c r="BK351" s="3" t="n"/>
      <c r="BL351" s="3" t="n"/>
      <c r="BM351" s="3" t="n"/>
      <c r="BN351" s="3" t="n"/>
      <c r="BO351" s="3" t="n"/>
      <c r="BP351" s="3" t="n"/>
      <c r="BQ351" s="2" t="n"/>
      <c r="BR351" s="2" t="n"/>
      <c r="BS351" s="2" t="n"/>
      <c r="BT351" s="2" t="n"/>
      <c r="BU351" s="2" t="n"/>
      <c r="BV351" s="2" t="n"/>
      <c r="BW351" s="2" t="n"/>
      <c r="BX351" s="2" t="n"/>
      <c r="BY351" s="2" t="n"/>
      <c r="BZ351" s="2" t="n"/>
      <c r="CA351" s="2" t="n"/>
      <c r="CB351" s="2" t="n"/>
      <c r="CC351" s="2" t="n"/>
    </row>
    <row r="352">
      <c r="A352" s="2" t="n"/>
      <c r="B352" s="2" t="n"/>
      <c r="C352" s="2" t="n"/>
      <c r="D352" s="2" t="n"/>
      <c r="E352" s="2" t="n"/>
      <c r="F352" s="2" t="n"/>
      <c r="G352" s="2" t="n"/>
      <c r="H352" s="2" t="n"/>
      <c r="I352" s="2" t="n"/>
      <c r="J352" s="2" t="n"/>
      <c r="K352" s="3" t="n"/>
      <c r="L352" s="3" t="n"/>
      <c r="M352" s="4" t="n"/>
      <c r="N352" s="4" t="n"/>
      <c r="O352" s="4" t="n"/>
      <c r="P352" s="4" t="n"/>
      <c r="Q352" s="4" t="n"/>
      <c r="R352" s="4" t="n"/>
      <c r="S352" s="4" t="n"/>
      <c r="T352" s="4" t="n"/>
      <c r="U352" s="4" t="n"/>
      <c r="V352" s="4" t="n"/>
      <c r="W352" s="4" t="n"/>
      <c r="X352" s="4" t="n"/>
      <c r="Y352" s="4" t="n"/>
      <c r="Z352" s="4" t="n"/>
      <c r="AA352" s="4" t="n"/>
      <c r="AB352" s="4" t="n"/>
      <c r="AC352" s="4" t="n"/>
      <c r="AD352" s="4" t="n"/>
      <c r="AE352" s="4" t="n"/>
      <c r="AF352" s="4" t="n"/>
      <c r="AG352" s="4" t="n"/>
      <c r="AH352" s="4" t="n"/>
      <c r="AI352" s="4" t="n"/>
      <c r="AJ352" s="4" t="n"/>
      <c r="AK352" s="4" t="n"/>
      <c r="AL352" s="4" t="n"/>
      <c r="AM352" s="4" t="n"/>
      <c r="AN352" s="4" t="n"/>
      <c r="AO352" s="4" t="n"/>
      <c r="AP352" s="4" t="n"/>
      <c r="AQ352" s="4" t="n"/>
      <c r="AR352" s="4" t="n"/>
      <c r="AS352" s="4" t="n"/>
      <c r="AT352" s="4" t="n"/>
      <c r="AU352" s="4" t="n"/>
      <c r="AV352" s="4" t="n"/>
      <c r="AW352" s="4" t="n"/>
      <c r="AX352" s="4" t="n"/>
      <c r="AY352" s="4" t="n"/>
      <c r="AZ352" s="4" t="n"/>
      <c r="BA352" s="4" t="n"/>
      <c r="BB352" s="4" t="n"/>
      <c r="BC352" s="4" t="n"/>
      <c r="BD352" s="4" t="n"/>
      <c r="BE352" s="4" t="n"/>
      <c r="BF352" s="4" t="n"/>
      <c r="BG352" s="4" t="n"/>
      <c r="BH352" s="4" t="n"/>
      <c r="BI352" s="4" t="n"/>
      <c r="BJ352" s="4" t="n"/>
      <c r="BK352" s="3" t="n"/>
      <c r="BL352" s="3" t="n"/>
      <c r="BM352" s="3" t="n"/>
      <c r="BN352" s="3" t="n"/>
      <c r="BO352" s="3" t="n"/>
      <c r="BP352" s="3" t="n"/>
      <c r="BQ352" s="2" t="n"/>
      <c r="BR352" s="2" t="n"/>
      <c r="BS352" s="2" t="n"/>
      <c r="BT352" s="2" t="n"/>
      <c r="BU352" s="2" t="n"/>
      <c r="BV352" s="2" t="n"/>
      <c r="BW352" s="2" t="n"/>
      <c r="BX352" s="2" t="n"/>
      <c r="BY352" s="2" t="n"/>
      <c r="BZ352" s="2" t="n"/>
      <c r="CA352" s="2" t="n"/>
      <c r="CB352" s="2" t="n"/>
      <c r="CC352" s="2" t="n"/>
    </row>
    <row r="353">
      <c r="A353" s="2" t="n"/>
      <c r="B353" s="2" t="n"/>
      <c r="C353" s="2" t="n"/>
      <c r="D353" s="2" t="n"/>
      <c r="E353" s="2" t="n"/>
      <c r="F353" s="2" t="n"/>
      <c r="G353" s="2" t="n"/>
      <c r="H353" s="2" t="n"/>
      <c r="I353" s="2" t="n"/>
      <c r="J353" s="2" t="n"/>
      <c r="K353" s="3" t="n"/>
      <c r="L353" s="3" t="n"/>
      <c r="M353" s="4" t="n"/>
      <c r="N353" s="4" t="n"/>
      <c r="O353" s="4" t="n"/>
      <c r="P353" s="4" t="n"/>
      <c r="Q353" s="4" t="n"/>
      <c r="R353" s="4" t="n"/>
      <c r="S353" s="4" t="n"/>
      <c r="T353" s="4" t="n"/>
      <c r="U353" s="4" t="n"/>
      <c r="V353" s="4" t="n"/>
      <c r="W353" s="4" t="n"/>
      <c r="X353" s="4" t="n"/>
      <c r="Y353" s="4" t="n"/>
      <c r="Z353" s="4" t="n"/>
      <c r="AA353" s="4" t="n"/>
      <c r="AB353" s="4" t="n"/>
      <c r="AC353" s="4" t="n"/>
      <c r="AD353" s="4" t="n"/>
      <c r="AE353" s="4" t="n"/>
      <c r="AF353" s="4" t="n"/>
      <c r="AG353" s="4" t="n"/>
      <c r="AH353" s="4" t="n"/>
      <c r="AI353" s="4" t="n"/>
      <c r="AJ353" s="4" t="n"/>
      <c r="AK353" s="4" t="n"/>
      <c r="AL353" s="4" t="n"/>
      <c r="AM353" s="4" t="n"/>
      <c r="AN353" s="4" t="n"/>
      <c r="AO353" s="4" t="n"/>
      <c r="AP353" s="4" t="n"/>
      <c r="AQ353" s="4" t="n"/>
      <c r="AR353" s="4" t="n"/>
      <c r="AS353" s="4" t="n"/>
      <c r="AT353" s="4" t="n"/>
      <c r="AU353" s="4" t="n"/>
      <c r="AV353" s="4" t="n"/>
      <c r="AW353" s="4" t="n"/>
      <c r="AX353" s="4" t="n"/>
      <c r="AY353" s="4" t="n"/>
      <c r="AZ353" s="4" t="n"/>
      <c r="BA353" s="4" t="n"/>
      <c r="BB353" s="4" t="n"/>
      <c r="BC353" s="4" t="n"/>
      <c r="BD353" s="4" t="n"/>
      <c r="BE353" s="4" t="n"/>
      <c r="BF353" s="4" t="n"/>
      <c r="BG353" s="4" t="n"/>
      <c r="BH353" s="4" t="n"/>
      <c r="BI353" s="4" t="n"/>
      <c r="BJ353" s="4" t="n"/>
      <c r="BK353" s="3" t="n"/>
      <c r="BL353" s="3" t="n"/>
      <c r="BM353" s="3" t="n"/>
      <c r="BN353" s="3" t="n"/>
      <c r="BO353" s="3" t="n"/>
      <c r="BP353" s="3" t="n"/>
      <c r="BQ353" s="2" t="n"/>
      <c r="BR353" s="2" t="n"/>
      <c r="BS353" s="2" t="n"/>
      <c r="BT353" s="2" t="n"/>
      <c r="BU353" s="2" t="n"/>
      <c r="BV353" s="2" t="n"/>
      <c r="BW353" s="2" t="n"/>
      <c r="BX353" s="2" t="n"/>
      <c r="BY353" s="2" t="n"/>
      <c r="BZ353" s="2" t="n"/>
      <c r="CA353" s="2" t="n"/>
      <c r="CB353" s="2" t="n"/>
      <c r="CC353" s="2" t="n"/>
    </row>
    <row r="354">
      <c r="A354" s="2" t="n"/>
      <c r="B354" s="2" t="n"/>
      <c r="C354" s="2" t="n"/>
      <c r="D354" s="2" t="n"/>
      <c r="E354" s="2" t="n"/>
      <c r="F354" s="2" t="n"/>
      <c r="G354" s="2" t="n"/>
      <c r="H354" s="2" t="n"/>
      <c r="I354" s="2" t="n"/>
      <c r="J354" s="2" t="n"/>
      <c r="K354" s="3" t="n"/>
      <c r="L354" s="3" t="n"/>
      <c r="M354" s="4" t="n"/>
      <c r="N354" s="4" t="n"/>
      <c r="O354" s="4" t="n"/>
      <c r="P354" s="4" t="n"/>
      <c r="Q354" s="4" t="n"/>
      <c r="R354" s="4" t="n"/>
      <c r="S354" s="4" t="n"/>
      <c r="T354" s="4" t="n"/>
      <c r="U354" s="4" t="n"/>
      <c r="V354" s="4" t="n"/>
      <c r="W354" s="4" t="n"/>
      <c r="X354" s="4" t="n"/>
      <c r="Y354" s="4" t="n"/>
      <c r="Z354" s="4" t="n"/>
      <c r="AA354" s="4" t="n"/>
      <c r="AB354" s="4" t="n"/>
      <c r="AC354" s="4" t="n"/>
      <c r="AD354" s="4" t="n"/>
      <c r="AE354" s="4" t="n"/>
      <c r="AF354" s="4" t="n"/>
      <c r="AG354" s="4" t="n"/>
      <c r="AH354" s="4" t="n"/>
      <c r="AI354" s="4" t="n"/>
      <c r="AJ354" s="4" t="n"/>
      <c r="AK354" s="4" t="n"/>
      <c r="AL354" s="4" t="n"/>
      <c r="AM354" s="4" t="n"/>
      <c r="AN354" s="4" t="n"/>
      <c r="AO354" s="4" t="n"/>
      <c r="AP354" s="4" t="n"/>
      <c r="AQ354" s="4" t="n"/>
      <c r="AR354" s="4" t="n"/>
      <c r="AS354" s="4" t="n"/>
      <c r="AT354" s="4" t="n"/>
      <c r="AU354" s="4" t="n"/>
      <c r="AV354" s="4" t="n"/>
      <c r="AW354" s="4" t="n"/>
      <c r="AX354" s="4" t="n"/>
      <c r="AY354" s="4" t="n"/>
      <c r="AZ354" s="4" t="n"/>
      <c r="BA354" s="4" t="n"/>
      <c r="BB354" s="4" t="n"/>
      <c r="BC354" s="4" t="n"/>
      <c r="BD354" s="4" t="n"/>
      <c r="BE354" s="4" t="n"/>
      <c r="BF354" s="4" t="n"/>
      <c r="BG354" s="4" t="n"/>
      <c r="BH354" s="4" t="n"/>
      <c r="BI354" s="4" t="n"/>
      <c r="BJ354" s="4" t="n"/>
      <c r="BK354" s="3" t="n"/>
      <c r="BL354" s="3" t="n"/>
      <c r="BM354" s="3" t="n"/>
      <c r="BN354" s="3" t="n"/>
      <c r="BO354" s="3" t="n"/>
      <c r="BP354" s="3" t="n"/>
      <c r="BQ354" s="2" t="n"/>
      <c r="BR354" s="2" t="n"/>
      <c r="BS354" s="2" t="n"/>
      <c r="BT354" s="2" t="n"/>
      <c r="BU354" s="2" t="n"/>
      <c r="BV354" s="2" t="n"/>
      <c r="BW354" s="2" t="n"/>
      <c r="BX354" s="2" t="n"/>
      <c r="BY354" s="2" t="n"/>
      <c r="BZ354" s="2" t="n"/>
      <c r="CA354" s="2" t="n"/>
      <c r="CB354" s="2" t="n"/>
      <c r="CC354" s="2" t="n"/>
    </row>
    <row r="355">
      <c r="A355" s="2" t="n"/>
      <c r="B355" s="2" t="n"/>
      <c r="C355" s="2" t="n"/>
      <c r="D355" s="2" t="n"/>
      <c r="E355" s="2" t="n"/>
      <c r="F355" s="2" t="n"/>
      <c r="G355" s="2" t="n"/>
      <c r="H355" s="2" t="n"/>
      <c r="I355" s="2" t="n"/>
      <c r="J355" s="2" t="n"/>
      <c r="K355" s="3" t="n"/>
      <c r="L355" s="3" t="n"/>
      <c r="M355" s="4" t="n"/>
      <c r="N355" s="4" t="n"/>
      <c r="O355" s="4" t="n"/>
      <c r="P355" s="4" t="n"/>
      <c r="Q355" s="4" t="n"/>
      <c r="R355" s="4" t="n"/>
      <c r="S355" s="4" t="n"/>
      <c r="T355" s="4" t="n"/>
      <c r="U355" s="4" t="n"/>
      <c r="V355" s="4" t="n"/>
      <c r="W355" s="4" t="n"/>
      <c r="X355" s="4" t="n"/>
      <c r="Y355" s="4" t="n"/>
      <c r="Z355" s="4" t="n"/>
      <c r="AA355" s="4" t="n"/>
      <c r="AB355" s="4" t="n"/>
      <c r="AC355" s="4" t="n"/>
      <c r="AD355" s="4" t="n"/>
      <c r="AE355" s="4" t="n"/>
      <c r="AF355" s="4" t="n"/>
      <c r="AG355" s="4" t="n"/>
      <c r="AH355" s="4" t="n"/>
      <c r="AI355" s="4" t="n"/>
      <c r="AJ355" s="4" t="n"/>
      <c r="AK355" s="4" t="n"/>
      <c r="AL355" s="4" t="n"/>
      <c r="AM355" s="4" t="n"/>
      <c r="AN355" s="4" t="n"/>
      <c r="AO355" s="4" t="n"/>
      <c r="AP355" s="4" t="n"/>
      <c r="AQ355" s="4" t="n"/>
      <c r="AR355" s="4" t="n"/>
      <c r="AS355" s="4" t="n"/>
      <c r="AT355" s="4" t="n"/>
      <c r="AU355" s="4" t="n"/>
      <c r="AV355" s="4" t="n"/>
      <c r="AW355" s="4" t="n"/>
      <c r="AX355" s="4" t="n"/>
      <c r="AY355" s="4" t="n"/>
      <c r="AZ355" s="4" t="n"/>
      <c r="BA355" s="4" t="n"/>
      <c r="BB355" s="4" t="n"/>
      <c r="BC355" s="4" t="n"/>
      <c r="BD355" s="4" t="n"/>
      <c r="BE355" s="4" t="n"/>
      <c r="BF355" s="4" t="n"/>
      <c r="BG355" s="4" t="n"/>
      <c r="BH355" s="4" t="n"/>
      <c r="BI355" s="4" t="n"/>
      <c r="BJ355" s="4" t="n"/>
      <c r="BK355" s="3" t="n"/>
      <c r="BL355" s="3" t="n"/>
      <c r="BM355" s="3" t="n"/>
      <c r="BN355" s="3" t="n"/>
      <c r="BO355" s="3" t="n"/>
      <c r="BP355" s="3" t="n"/>
      <c r="BQ355" s="2" t="n"/>
      <c r="BR355" s="2" t="n"/>
      <c r="BS355" s="2" t="n"/>
      <c r="BT355" s="2" t="n"/>
      <c r="BU355" s="2" t="n"/>
      <c r="BV355" s="2" t="n"/>
      <c r="BW355" s="2" t="n"/>
      <c r="BX355" s="2" t="n"/>
      <c r="BY355" s="2" t="n"/>
      <c r="BZ355" s="2" t="n"/>
      <c r="CA355" s="2" t="n"/>
      <c r="CB355" s="2" t="n"/>
      <c r="CC355" s="2" t="n"/>
    </row>
    <row r="356">
      <c r="A356" s="2" t="n"/>
      <c r="B356" s="2" t="n"/>
      <c r="C356" s="2" t="n"/>
      <c r="D356" s="2" t="n"/>
      <c r="E356" s="2" t="n"/>
      <c r="F356" s="2" t="n"/>
      <c r="G356" s="2" t="n"/>
      <c r="H356" s="2" t="n"/>
      <c r="I356" s="2" t="n"/>
      <c r="J356" s="2" t="n"/>
      <c r="K356" s="3" t="n"/>
      <c r="L356" s="3" t="n"/>
      <c r="M356" s="4" t="n"/>
      <c r="N356" s="4" t="n"/>
      <c r="O356" s="4" t="n"/>
      <c r="P356" s="4" t="n"/>
      <c r="Q356" s="4" t="n"/>
      <c r="R356" s="4" t="n"/>
      <c r="S356" s="4" t="n"/>
      <c r="T356" s="4" t="n"/>
      <c r="U356" s="4" t="n"/>
      <c r="V356" s="4" t="n"/>
      <c r="W356" s="4" t="n"/>
      <c r="X356" s="4" t="n"/>
      <c r="Y356" s="4" t="n"/>
      <c r="Z356" s="4" t="n"/>
      <c r="AA356" s="4" t="n"/>
      <c r="AB356" s="4" t="n"/>
      <c r="AC356" s="4" t="n"/>
      <c r="AD356" s="4" t="n"/>
      <c r="AE356" s="4" t="n"/>
      <c r="AF356" s="4" t="n"/>
      <c r="AG356" s="4" t="n"/>
      <c r="AH356" s="4" t="n"/>
      <c r="AI356" s="4" t="n"/>
      <c r="AJ356" s="4" t="n"/>
      <c r="AK356" s="4" t="n"/>
      <c r="AL356" s="4" t="n"/>
      <c r="AM356" s="4" t="n"/>
      <c r="AN356" s="4" t="n"/>
      <c r="AO356" s="4" t="n"/>
      <c r="AP356" s="4" t="n"/>
      <c r="AQ356" s="4" t="n"/>
      <c r="AR356" s="4" t="n"/>
      <c r="AS356" s="4" t="n"/>
      <c r="AT356" s="4" t="n"/>
      <c r="AU356" s="4" t="n"/>
      <c r="AV356" s="4" t="n"/>
      <c r="AW356" s="4" t="n"/>
      <c r="AX356" s="4" t="n"/>
      <c r="AY356" s="4" t="n"/>
      <c r="AZ356" s="4" t="n"/>
      <c r="BA356" s="4" t="n"/>
      <c r="BB356" s="4" t="n"/>
      <c r="BC356" s="4" t="n"/>
      <c r="BD356" s="4" t="n"/>
      <c r="BE356" s="4" t="n"/>
      <c r="BF356" s="4" t="n"/>
      <c r="BG356" s="4" t="n"/>
      <c r="BH356" s="4" t="n"/>
      <c r="BI356" s="4" t="n"/>
      <c r="BJ356" s="4" t="n"/>
      <c r="BK356" s="3" t="n"/>
      <c r="BL356" s="3" t="n"/>
      <c r="BM356" s="3" t="n"/>
      <c r="BN356" s="3" t="n"/>
      <c r="BO356" s="3" t="n"/>
      <c r="BP356" s="3" t="n"/>
      <c r="BQ356" s="2" t="n"/>
      <c r="BR356" s="2" t="n"/>
      <c r="BS356" s="2" t="n"/>
      <c r="BT356" s="2" t="n"/>
      <c r="BU356" s="2" t="n"/>
      <c r="BV356" s="2" t="n"/>
      <c r="BW356" s="2" t="n"/>
      <c r="BX356" s="2" t="n"/>
      <c r="BY356" s="2" t="n"/>
      <c r="BZ356" s="2" t="n"/>
      <c r="CA356" s="2" t="n"/>
      <c r="CB356" s="2" t="n"/>
      <c r="CC356" s="2" t="n"/>
    </row>
    <row r="357">
      <c r="A357" s="2" t="n"/>
      <c r="B357" s="2" t="n"/>
      <c r="C357" s="2" t="n"/>
      <c r="D357" s="2" t="n"/>
      <c r="E357" s="2" t="n"/>
      <c r="F357" s="2" t="n"/>
      <c r="G357" s="2" t="n"/>
      <c r="H357" s="2" t="n"/>
      <c r="I357" s="2" t="n"/>
      <c r="J357" s="2" t="n"/>
      <c r="K357" s="3" t="n"/>
      <c r="L357" s="3" t="n"/>
      <c r="M357" s="4" t="n"/>
      <c r="N357" s="4" t="n"/>
      <c r="O357" s="4" t="n"/>
      <c r="P357" s="4" t="n"/>
      <c r="Q357" s="4" t="n"/>
      <c r="R357" s="4" t="n"/>
      <c r="S357" s="4" t="n"/>
      <c r="T357" s="4" t="n"/>
      <c r="U357" s="4" t="n"/>
      <c r="V357" s="4" t="n"/>
      <c r="W357" s="4" t="n"/>
      <c r="X357" s="4" t="n"/>
      <c r="Y357" s="4" t="n"/>
      <c r="Z357" s="4" t="n"/>
      <c r="AA357" s="4" t="n"/>
      <c r="AB357" s="4" t="n"/>
      <c r="AC357" s="4" t="n"/>
      <c r="AD357" s="4" t="n"/>
      <c r="AE357" s="4" t="n"/>
      <c r="AF357" s="4" t="n"/>
      <c r="AG357" s="4" t="n"/>
      <c r="AH357" s="4" t="n"/>
      <c r="AI357" s="4" t="n"/>
      <c r="AJ357" s="4" t="n"/>
      <c r="AK357" s="4" t="n"/>
      <c r="AL357" s="4" t="n"/>
      <c r="AM357" s="4" t="n"/>
      <c r="AN357" s="4" t="n"/>
      <c r="AO357" s="4" t="n"/>
      <c r="AP357" s="4" t="n"/>
      <c r="AQ357" s="4" t="n"/>
      <c r="AR357" s="4" t="n"/>
      <c r="AS357" s="4" t="n"/>
      <c r="AT357" s="4" t="n"/>
      <c r="AU357" s="4" t="n"/>
      <c r="AV357" s="4" t="n"/>
      <c r="AW357" s="4" t="n"/>
      <c r="AX357" s="4" t="n"/>
      <c r="AY357" s="4" t="n"/>
      <c r="AZ357" s="4" t="n"/>
      <c r="BA357" s="4" t="n"/>
      <c r="BB357" s="4" t="n"/>
      <c r="BC357" s="4" t="n"/>
      <c r="BD357" s="4" t="n"/>
      <c r="BE357" s="4" t="n"/>
      <c r="BF357" s="4" t="n"/>
      <c r="BG357" s="4" t="n"/>
      <c r="BH357" s="4" t="n"/>
      <c r="BI357" s="4" t="n"/>
      <c r="BJ357" s="4" t="n"/>
      <c r="BK357" s="3" t="n"/>
      <c r="BL357" s="3" t="n"/>
      <c r="BM357" s="3" t="n"/>
      <c r="BN357" s="3" t="n"/>
      <c r="BO357" s="3" t="n"/>
      <c r="BP357" s="3" t="n"/>
      <c r="BQ357" s="2" t="n"/>
      <c r="BR357" s="2" t="n"/>
      <c r="BS357" s="2" t="n"/>
      <c r="BT357" s="2" t="n"/>
      <c r="BU357" s="2" t="n"/>
      <c r="BV357" s="2" t="n"/>
      <c r="BW357" s="2" t="n"/>
      <c r="BX357" s="2" t="n"/>
      <c r="BY357" s="2" t="n"/>
      <c r="BZ357" s="2" t="n"/>
      <c r="CA357" s="2" t="n"/>
      <c r="CB357" s="2" t="n"/>
      <c r="CC357" s="2" t="n"/>
    </row>
    <row r="358">
      <c r="A358" s="2" t="n"/>
      <c r="B358" s="2" t="n"/>
      <c r="C358" s="2" t="n"/>
      <c r="D358" s="2" t="n"/>
      <c r="E358" s="2" t="n"/>
      <c r="F358" s="2" t="n"/>
      <c r="G358" s="2" t="n"/>
      <c r="H358" s="2" t="n"/>
      <c r="I358" s="2" t="n"/>
      <c r="J358" s="2" t="n"/>
      <c r="K358" s="3" t="n"/>
      <c r="L358" s="3" t="n"/>
      <c r="M358" s="4" t="n"/>
      <c r="N358" s="4" t="n"/>
      <c r="O358" s="4" t="n"/>
      <c r="P358" s="4" t="n"/>
      <c r="Q358" s="4" t="n"/>
      <c r="R358" s="4" t="n"/>
      <c r="S358" s="4" t="n"/>
      <c r="T358" s="4" t="n"/>
      <c r="U358" s="4" t="n"/>
      <c r="V358" s="4" t="n"/>
      <c r="W358" s="4" t="n"/>
      <c r="X358" s="4" t="n"/>
      <c r="Y358" s="4" t="n"/>
      <c r="Z358" s="4" t="n"/>
      <c r="AA358" s="4" t="n"/>
      <c r="AB358" s="4" t="n"/>
      <c r="AC358" s="4" t="n"/>
      <c r="AD358" s="4" t="n"/>
      <c r="AE358" s="4" t="n"/>
      <c r="AF358" s="4" t="n"/>
      <c r="AG358" s="4" t="n"/>
      <c r="AH358" s="4" t="n"/>
      <c r="AI358" s="4" t="n"/>
      <c r="AJ358" s="4" t="n"/>
      <c r="AK358" s="4" t="n"/>
      <c r="AL358" s="4" t="n"/>
      <c r="AM358" s="4" t="n"/>
      <c r="AN358" s="4" t="n"/>
      <c r="AO358" s="4" t="n"/>
      <c r="AP358" s="4" t="n"/>
      <c r="AQ358" s="4" t="n"/>
      <c r="AR358" s="4" t="n"/>
      <c r="AS358" s="4" t="n"/>
      <c r="AT358" s="4" t="n"/>
      <c r="AU358" s="4" t="n"/>
      <c r="AV358" s="4" t="n"/>
      <c r="AW358" s="4" t="n"/>
      <c r="AX358" s="4" t="n"/>
      <c r="AY358" s="4" t="n"/>
      <c r="AZ358" s="4" t="n"/>
      <c r="BA358" s="4" t="n"/>
      <c r="BB358" s="4" t="n"/>
      <c r="BC358" s="4" t="n"/>
      <c r="BD358" s="4" t="n"/>
      <c r="BE358" s="4" t="n"/>
      <c r="BF358" s="4" t="n"/>
      <c r="BG358" s="4" t="n"/>
      <c r="BH358" s="4" t="n"/>
      <c r="BI358" s="4" t="n"/>
      <c r="BJ358" s="4" t="n"/>
      <c r="BK358" s="3" t="n"/>
      <c r="BL358" s="3" t="n"/>
      <c r="BM358" s="3" t="n"/>
      <c r="BN358" s="3" t="n"/>
      <c r="BO358" s="3" t="n"/>
      <c r="BP358" s="3" t="n"/>
      <c r="BQ358" s="2" t="n"/>
      <c r="BR358" s="2" t="n"/>
      <c r="BS358" s="2" t="n"/>
      <c r="BT358" s="2" t="n"/>
      <c r="BU358" s="2" t="n"/>
      <c r="BV358" s="2" t="n"/>
      <c r="BW358" s="2" t="n"/>
      <c r="BX358" s="2" t="n"/>
      <c r="BY358" s="2" t="n"/>
      <c r="BZ358" s="2" t="n"/>
      <c r="CA358" s="2" t="n"/>
      <c r="CB358" s="2" t="n"/>
      <c r="CC358" s="2" t="n"/>
    </row>
    <row r="359">
      <c r="A359" s="2" t="n"/>
      <c r="B359" s="2" t="n"/>
      <c r="C359" s="2" t="n"/>
      <c r="D359" s="2" t="n"/>
      <c r="E359" s="2" t="n"/>
      <c r="F359" s="2" t="n"/>
      <c r="G359" s="2" t="n"/>
      <c r="H359" s="2" t="n"/>
      <c r="I359" s="2" t="n"/>
      <c r="J359" s="2" t="n"/>
      <c r="K359" s="3" t="n"/>
      <c r="L359" s="3" t="n"/>
      <c r="M359" s="4" t="n"/>
      <c r="N359" s="4" t="n"/>
      <c r="O359" s="4" t="n"/>
      <c r="P359" s="4" t="n"/>
      <c r="Q359" s="4" t="n"/>
      <c r="R359" s="4" t="n"/>
      <c r="S359" s="4" t="n"/>
      <c r="T359" s="4" t="n"/>
      <c r="U359" s="4" t="n"/>
      <c r="V359" s="4" t="n"/>
      <c r="W359" s="4" t="n"/>
      <c r="X359" s="4" t="n"/>
      <c r="Y359" s="4" t="n"/>
      <c r="Z359" s="4" t="n"/>
      <c r="AA359" s="4" t="n"/>
      <c r="AB359" s="4" t="n"/>
      <c r="AC359" s="4" t="n"/>
      <c r="AD359" s="4" t="n"/>
      <c r="AE359" s="4" t="n"/>
      <c r="AF359" s="4" t="n"/>
      <c r="AG359" s="4" t="n"/>
      <c r="AH359" s="4" t="n"/>
      <c r="AI359" s="4" t="n"/>
      <c r="AJ359" s="4" t="n"/>
      <c r="AK359" s="4" t="n"/>
      <c r="AL359" s="4" t="n"/>
      <c r="AM359" s="4" t="n"/>
      <c r="AN359" s="4" t="n"/>
      <c r="AO359" s="4" t="n"/>
      <c r="AP359" s="4" t="n"/>
      <c r="AQ359" s="4" t="n"/>
      <c r="AR359" s="4" t="n"/>
      <c r="AS359" s="4" t="n"/>
      <c r="AT359" s="4" t="n"/>
      <c r="AU359" s="4" t="n"/>
      <c r="AV359" s="4" t="n"/>
      <c r="AW359" s="4" t="n"/>
      <c r="AX359" s="4" t="n"/>
      <c r="AY359" s="4" t="n"/>
      <c r="AZ359" s="4" t="n"/>
      <c r="BA359" s="4" t="n"/>
      <c r="BB359" s="4" t="n"/>
      <c r="BC359" s="4" t="n"/>
      <c r="BD359" s="4" t="n"/>
      <c r="BE359" s="4" t="n"/>
      <c r="BF359" s="4" t="n"/>
      <c r="BG359" s="4" t="n"/>
      <c r="BH359" s="4" t="n"/>
      <c r="BI359" s="4" t="n"/>
      <c r="BJ359" s="4" t="n"/>
      <c r="BK359" s="3" t="n"/>
      <c r="BL359" s="3" t="n"/>
      <c r="BM359" s="3" t="n"/>
      <c r="BN359" s="3" t="n"/>
      <c r="BO359" s="3" t="n"/>
      <c r="BP359" s="3" t="n"/>
      <c r="BQ359" s="2" t="n"/>
      <c r="BR359" s="2" t="n"/>
      <c r="BS359" s="2" t="n"/>
      <c r="BT359" s="2" t="n"/>
      <c r="BU359" s="2" t="n"/>
      <c r="BV359" s="2" t="n"/>
      <c r="BW359" s="2" t="n"/>
      <c r="BX359" s="2" t="n"/>
      <c r="BY359" s="2" t="n"/>
      <c r="BZ359" s="2" t="n"/>
      <c r="CA359" s="2" t="n"/>
      <c r="CB359" s="2" t="n"/>
      <c r="CC359" s="2" t="n"/>
    </row>
    <row r="360">
      <c r="A360" s="2" t="n"/>
      <c r="B360" s="2" t="n"/>
      <c r="C360" s="2" t="n"/>
      <c r="D360" s="2" t="n"/>
      <c r="E360" s="2" t="n"/>
      <c r="F360" s="2" t="n"/>
      <c r="G360" s="2" t="n"/>
      <c r="H360" s="2" t="n"/>
      <c r="I360" s="2" t="n"/>
      <c r="J360" s="2" t="n"/>
      <c r="K360" s="3" t="n"/>
      <c r="L360" s="3" t="n"/>
      <c r="M360" s="4" t="n"/>
      <c r="N360" s="4" t="n"/>
      <c r="O360" s="4" t="n"/>
      <c r="P360" s="4" t="n"/>
      <c r="Q360" s="4" t="n"/>
      <c r="R360" s="4" t="n"/>
      <c r="S360" s="4" t="n"/>
      <c r="T360" s="4" t="n"/>
      <c r="U360" s="4" t="n"/>
      <c r="V360" s="4" t="n"/>
      <c r="W360" s="4" t="n"/>
      <c r="X360" s="4" t="n"/>
      <c r="Y360" s="4" t="n"/>
      <c r="Z360" s="4" t="n"/>
      <c r="AA360" s="4" t="n"/>
      <c r="AB360" s="4" t="n"/>
      <c r="AC360" s="4" t="n"/>
      <c r="AD360" s="4" t="n"/>
      <c r="AE360" s="4" t="n"/>
      <c r="AF360" s="4" t="n"/>
      <c r="AG360" s="4" t="n"/>
      <c r="AH360" s="4" t="n"/>
      <c r="AI360" s="4" t="n"/>
      <c r="AJ360" s="4" t="n"/>
      <c r="AK360" s="4" t="n"/>
      <c r="AL360" s="4" t="n"/>
      <c r="AM360" s="4" t="n"/>
      <c r="AN360" s="4" t="n"/>
      <c r="AO360" s="4" t="n"/>
      <c r="AP360" s="4" t="n"/>
      <c r="AQ360" s="4" t="n"/>
      <c r="AR360" s="4" t="n"/>
      <c r="AS360" s="4" t="n"/>
      <c r="AT360" s="4" t="n"/>
      <c r="AU360" s="4" t="n"/>
      <c r="AV360" s="4" t="n"/>
      <c r="AW360" s="4" t="n"/>
      <c r="AX360" s="4" t="n"/>
      <c r="AY360" s="4" t="n"/>
      <c r="AZ360" s="4" t="n"/>
      <c r="BA360" s="4" t="n"/>
      <c r="BB360" s="4" t="n"/>
      <c r="BC360" s="4" t="n"/>
      <c r="BD360" s="4" t="n"/>
      <c r="BE360" s="4" t="n"/>
      <c r="BF360" s="4" t="n"/>
      <c r="BG360" s="4" t="n"/>
      <c r="BH360" s="4" t="n"/>
      <c r="BI360" s="4" t="n"/>
      <c r="BJ360" s="4" t="n"/>
      <c r="BK360" s="3" t="n"/>
      <c r="BL360" s="3" t="n"/>
      <c r="BM360" s="3" t="n"/>
      <c r="BN360" s="3" t="n"/>
      <c r="BO360" s="3" t="n"/>
      <c r="BP360" s="3" t="n"/>
      <c r="BQ360" s="2" t="n"/>
      <c r="BR360" s="2" t="n"/>
      <c r="BS360" s="2" t="n"/>
      <c r="BT360" s="2" t="n"/>
      <c r="BU360" s="2" t="n"/>
      <c r="BV360" s="2" t="n"/>
      <c r="BW360" s="2" t="n"/>
      <c r="BX360" s="2" t="n"/>
      <c r="BY360" s="2" t="n"/>
      <c r="BZ360" s="2" t="n"/>
      <c r="CA360" s="2" t="n"/>
      <c r="CB360" s="2" t="n"/>
      <c r="CC360" s="2" t="n"/>
    </row>
    <row r="361">
      <c r="A361" s="2" t="n"/>
      <c r="B361" s="2" t="n"/>
      <c r="C361" s="2" t="n"/>
      <c r="D361" s="2" t="n"/>
      <c r="E361" s="2" t="n"/>
      <c r="F361" s="2" t="n"/>
      <c r="G361" s="2" t="n"/>
      <c r="H361" s="2" t="n"/>
      <c r="I361" s="2" t="n"/>
      <c r="J361" s="2" t="n"/>
      <c r="K361" s="3" t="n"/>
      <c r="L361" s="3" t="n"/>
      <c r="M361" s="4" t="n"/>
      <c r="N361" s="4" t="n"/>
      <c r="O361" s="4" t="n"/>
      <c r="P361" s="4" t="n"/>
      <c r="Q361" s="4" t="n"/>
      <c r="R361" s="4" t="n"/>
      <c r="S361" s="4" t="n"/>
      <c r="T361" s="4" t="n"/>
      <c r="U361" s="4" t="n"/>
      <c r="V361" s="4" t="n"/>
      <c r="W361" s="4" t="n"/>
      <c r="X361" s="4" t="n"/>
      <c r="Y361" s="4" t="n"/>
      <c r="Z361" s="4" t="n"/>
      <c r="AA361" s="4" t="n"/>
      <c r="AB361" s="4" t="n"/>
      <c r="AC361" s="4" t="n"/>
      <c r="AD361" s="4" t="n"/>
      <c r="AE361" s="4" t="n"/>
      <c r="AF361" s="4" t="n"/>
      <c r="AG361" s="4" t="n"/>
      <c r="AH361" s="4" t="n"/>
      <c r="AI361" s="4" t="n"/>
      <c r="AJ361" s="4" t="n"/>
      <c r="AK361" s="4" t="n"/>
      <c r="AL361" s="4" t="n"/>
      <c r="AM361" s="4" t="n"/>
      <c r="AN361" s="4" t="n"/>
      <c r="AO361" s="4" t="n"/>
      <c r="AP361" s="4" t="n"/>
      <c r="AQ361" s="4" t="n"/>
      <c r="AR361" s="4" t="n"/>
      <c r="AS361" s="4" t="n"/>
      <c r="AT361" s="4" t="n"/>
      <c r="AU361" s="4" t="n"/>
      <c r="AV361" s="4" t="n"/>
      <c r="AW361" s="4" t="n"/>
      <c r="AX361" s="4" t="n"/>
      <c r="AY361" s="4" t="n"/>
      <c r="AZ361" s="4" t="n"/>
      <c r="BA361" s="4" t="n"/>
      <c r="BB361" s="4" t="n"/>
      <c r="BC361" s="4" t="n"/>
      <c r="BD361" s="4" t="n"/>
      <c r="BE361" s="4" t="n"/>
      <c r="BF361" s="4" t="n"/>
      <c r="BG361" s="4" t="n"/>
      <c r="BH361" s="4" t="n"/>
      <c r="BI361" s="4" t="n"/>
      <c r="BJ361" s="4" t="n"/>
      <c r="BK361" s="3" t="n"/>
      <c r="BL361" s="3" t="n"/>
      <c r="BM361" s="3" t="n"/>
      <c r="BN361" s="3" t="n"/>
      <c r="BO361" s="3" t="n"/>
      <c r="BP361" s="3" t="n"/>
      <c r="BQ361" s="2" t="n"/>
      <c r="BR361" s="2" t="n"/>
      <c r="BS361" s="2" t="n"/>
      <c r="BT361" s="2" t="n"/>
      <c r="BU361" s="2" t="n"/>
      <c r="BV361" s="2" t="n"/>
      <c r="BW361" s="2" t="n"/>
      <c r="BX361" s="2" t="n"/>
      <c r="BY361" s="2" t="n"/>
      <c r="BZ361" s="2" t="n"/>
      <c r="CA361" s="2" t="n"/>
      <c r="CB361" s="2" t="n"/>
      <c r="CC361" s="2" t="n"/>
    </row>
    <row r="362">
      <c r="A362" s="2" t="n"/>
      <c r="B362" s="2" t="n"/>
      <c r="C362" s="2" t="n"/>
      <c r="D362" s="2" t="n"/>
      <c r="E362" s="2" t="n"/>
      <c r="F362" s="2" t="n"/>
      <c r="G362" s="2" t="n"/>
      <c r="H362" s="2" t="n"/>
      <c r="I362" s="2" t="n"/>
      <c r="J362" s="2" t="n"/>
      <c r="K362" s="3" t="n"/>
      <c r="L362" s="3" t="n"/>
      <c r="M362" s="4" t="n"/>
      <c r="N362" s="4" t="n"/>
      <c r="O362" s="4" t="n"/>
      <c r="P362" s="4" t="n"/>
      <c r="Q362" s="4" t="n"/>
      <c r="R362" s="4" t="n"/>
      <c r="S362" s="4" t="n"/>
      <c r="T362" s="4" t="n"/>
      <c r="U362" s="4" t="n"/>
      <c r="V362" s="4" t="n"/>
      <c r="W362" s="4" t="n"/>
      <c r="X362" s="4" t="n"/>
      <c r="Y362" s="4" t="n"/>
      <c r="Z362" s="4" t="n"/>
      <c r="AA362" s="4" t="n"/>
      <c r="AB362" s="4" t="n"/>
      <c r="AC362" s="4" t="n"/>
      <c r="AD362" s="4" t="n"/>
      <c r="AE362" s="4" t="n"/>
      <c r="AF362" s="4" t="n"/>
      <c r="AG362" s="4" t="n"/>
      <c r="AH362" s="4" t="n"/>
      <c r="AI362" s="4" t="n"/>
      <c r="AJ362" s="4" t="n"/>
      <c r="AK362" s="4" t="n"/>
      <c r="AL362" s="4" t="n"/>
      <c r="AM362" s="4" t="n"/>
      <c r="AN362" s="4" t="n"/>
      <c r="AO362" s="4" t="n"/>
      <c r="AP362" s="4" t="n"/>
      <c r="AQ362" s="4" t="n"/>
      <c r="AR362" s="4" t="n"/>
      <c r="AS362" s="4" t="n"/>
      <c r="AT362" s="4" t="n"/>
      <c r="AU362" s="4" t="n"/>
      <c r="AV362" s="4" t="n"/>
      <c r="AW362" s="4" t="n"/>
      <c r="AX362" s="4" t="n"/>
      <c r="AY362" s="4" t="n"/>
      <c r="AZ362" s="4" t="n"/>
      <c r="BA362" s="4" t="n"/>
      <c r="BB362" s="4" t="n"/>
      <c r="BC362" s="4" t="n"/>
      <c r="BD362" s="4" t="n"/>
      <c r="BE362" s="4" t="n"/>
      <c r="BF362" s="4" t="n"/>
      <c r="BG362" s="4" t="n"/>
      <c r="BH362" s="4" t="n"/>
      <c r="BI362" s="4" t="n"/>
      <c r="BJ362" s="4" t="n"/>
      <c r="BK362" s="3" t="n"/>
      <c r="BL362" s="3" t="n"/>
      <c r="BM362" s="3" t="n"/>
      <c r="BN362" s="3" t="n"/>
      <c r="BO362" s="3" t="n"/>
      <c r="BP362" s="3" t="n"/>
      <c r="BQ362" s="2" t="n"/>
      <c r="BR362" s="2" t="n"/>
      <c r="BS362" s="2" t="n"/>
      <c r="BT362" s="2" t="n"/>
      <c r="BU362" s="2" t="n"/>
      <c r="BV362" s="2" t="n"/>
      <c r="BW362" s="2" t="n"/>
      <c r="BX362" s="2" t="n"/>
      <c r="BY362" s="2" t="n"/>
      <c r="BZ362" s="2" t="n"/>
      <c r="CA362" s="2" t="n"/>
      <c r="CB362" s="2" t="n"/>
      <c r="CC362" s="2" t="n"/>
    </row>
    <row r="363">
      <c r="A363" s="2" t="n"/>
      <c r="B363" s="2" t="n"/>
      <c r="C363" s="2" t="n"/>
      <c r="D363" s="2" t="n"/>
      <c r="E363" s="2" t="n"/>
      <c r="F363" s="2" t="n"/>
      <c r="G363" s="2" t="n"/>
      <c r="H363" s="2" t="n"/>
      <c r="I363" s="2" t="n"/>
      <c r="J363" s="2" t="n"/>
      <c r="K363" s="3" t="n"/>
      <c r="L363" s="3" t="n"/>
      <c r="M363" s="4" t="n"/>
      <c r="N363" s="4" t="n"/>
      <c r="O363" s="4" t="n"/>
      <c r="P363" s="4" t="n"/>
      <c r="Q363" s="4" t="n"/>
      <c r="R363" s="4" t="n"/>
      <c r="S363" s="4" t="n"/>
      <c r="T363" s="4" t="n"/>
      <c r="U363" s="4" t="n"/>
      <c r="V363" s="4" t="n"/>
      <c r="W363" s="4" t="n"/>
      <c r="X363" s="4" t="n"/>
      <c r="Y363" s="4" t="n"/>
      <c r="Z363" s="4" t="n"/>
      <c r="AA363" s="4" t="n"/>
      <c r="AB363" s="4" t="n"/>
      <c r="AC363" s="4" t="n"/>
      <c r="AD363" s="4" t="n"/>
      <c r="AE363" s="4" t="n"/>
      <c r="AF363" s="4" t="n"/>
      <c r="AG363" s="4" t="n"/>
      <c r="AH363" s="4" t="n"/>
      <c r="AI363" s="4" t="n"/>
      <c r="AJ363" s="4" t="n"/>
      <c r="AK363" s="4" t="n"/>
      <c r="AL363" s="4" t="n"/>
      <c r="AM363" s="4" t="n"/>
      <c r="AN363" s="4" t="n"/>
      <c r="AO363" s="4" t="n"/>
      <c r="AP363" s="4" t="n"/>
      <c r="AQ363" s="4" t="n"/>
      <c r="AR363" s="4" t="n"/>
      <c r="AS363" s="4" t="n"/>
      <c r="AT363" s="4" t="n"/>
      <c r="AU363" s="4" t="n"/>
      <c r="AV363" s="4" t="n"/>
      <c r="AW363" s="4" t="n"/>
      <c r="AX363" s="4" t="n"/>
      <c r="AY363" s="4" t="n"/>
      <c r="AZ363" s="4" t="n"/>
      <c r="BA363" s="4" t="n"/>
      <c r="BB363" s="4" t="n"/>
      <c r="BC363" s="4" t="n"/>
      <c r="BD363" s="4" t="n"/>
      <c r="BE363" s="4" t="n"/>
      <c r="BF363" s="4" t="n"/>
      <c r="BG363" s="4" t="n"/>
      <c r="BH363" s="4" t="n"/>
      <c r="BI363" s="4" t="n"/>
      <c r="BJ363" s="4" t="n"/>
      <c r="BK363" s="3" t="n"/>
      <c r="BL363" s="3" t="n"/>
      <c r="BM363" s="3" t="n"/>
      <c r="BN363" s="3" t="n"/>
      <c r="BO363" s="3" t="n"/>
      <c r="BP363" s="3" t="n"/>
      <c r="BQ363" s="2" t="n"/>
      <c r="BR363" s="2" t="n"/>
      <c r="BS363" s="2" t="n"/>
      <c r="BT363" s="2" t="n"/>
      <c r="BU363" s="2" t="n"/>
      <c r="BV363" s="2" t="n"/>
      <c r="BW363" s="2" t="n"/>
      <c r="BX363" s="2" t="n"/>
      <c r="BY363" s="2" t="n"/>
      <c r="BZ363" s="2" t="n"/>
      <c r="CA363" s="2" t="n"/>
      <c r="CB363" s="2" t="n"/>
      <c r="CC363" s="2" t="n"/>
    </row>
    <row r="364">
      <c r="A364" s="2" t="n"/>
      <c r="B364" s="2" t="n"/>
      <c r="C364" s="2" t="n"/>
      <c r="D364" s="2" t="n"/>
      <c r="E364" s="2" t="n"/>
      <c r="F364" s="2" t="n"/>
      <c r="G364" s="2" t="n"/>
      <c r="H364" s="2" t="n"/>
      <c r="I364" s="2" t="n"/>
      <c r="J364" s="2" t="n"/>
      <c r="K364" s="3" t="n"/>
      <c r="L364" s="3" t="n"/>
      <c r="M364" s="4" t="n"/>
      <c r="N364" s="4" t="n"/>
      <c r="O364" s="4" t="n"/>
      <c r="P364" s="4" t="n"/>
      <c r="Q364" s="4" t="n"/>
      <c r="R364" s="4" t="n"/>
      <c r="S364" s="4" t="n"/>
      <c r="T364" s="4" t="n"/>
      <c r="U364" s="4" t="n"/>
      <c r="V364" s="4" t="n"/>
      <c r="W364" s="4" t="n"/>
      <c r="X364" s="4" t="n"/>
      <c r="Y364" s="4" t="n"/>
      <c r="Z364" s="4" t="n"/>
      <c r="AA364" s="4" t="n"/>
      <c r="AB364" s="4" t="n"/>
      <c r="AC364" s="4" t="n"/>
      <c r="AD364" s="4" t="n"/>
      <c r="AE364" s="4" t="n"/>
      <c r="AF364" s="4" t="n"/>
      <c r="AG364" s="4" t="n"/>
      <c r="AH364" s="4" t="n"/>
      <c r="AI364" s="4" t="n"/>
      <c r="AJ364" s="4" t="n"/>
      <c r="AK364" s="4" t="n"/>
      <c r="AL364" s="4" t="n"/>
      <c r="AM364" s="4" t="n"/>
      <c r="AN364" s="4" t="n"/>
      <c r="AO364" s="4" t="n"/>
      <c r="AP364" s="4" t="n"/>
      <c r="AQ364" s="4" t="n"/>
      <c r="AR364" s="4" t="n"/>
      <c r="AS364" s="4" t="n"/>
      <c r="AT364" s="4" t="n"/>
      <c r="AU364" s="4" t="n"/>
      <c r="AV364" s="4" t="n"/>
      <c r="AW364" s="4" t="n"/>
      <c r="AX364" s="4" t="n"/>
      <c r="AY364" s="4" t="n"/>
      <c r="AZ364" s="4" t="n"/>
      <c r="BA364" s="4" t="n"/>
      <c r="BB364" s="4" t="n"/>
      <c r="BC364" s="4" t="n"/>
      <c r="BD364" s="4" t="n"/>
      <c r="BE364" s="4" t="n"/>
      <c r="BF364" s="4" t="n"/>
      <c r="BG364" s="4" t="n"/>
      <c r="BH364" s="4" t="n"/>
      <c r="BI364" s="4" t="n"/>
      <c r="BJ364" s="4" t="n"/>
      <c r="BK364" s="3" t="n"/>
      <c r="BL364" s="3" t="n"/>
      <c r="BM364" s="3" t="n"/>
      <c r="BN364" s="3" t="n"/>
      <c r="BO364" s="3" t="n"/>
      <c r="BP364" s="3" t="n"/>
      <c r="BQ364" s="2" t="n"/>
      <c r="BR364" s="2" t="n"/>
      <c r="BS364" s="2" t="n"/>
      <c r="BT364" s="2" t="n"/>
      <c r="BU364" s="2" t="n"/>
      <c r="BV364" s="2" t="n"/>
      <c r="BW364" s="2" t="n"/>
      <c r="BX364" s="2" t="n"/>
      <c r="BY364" s="2" t="n"/>
      <c r="BZ364" s="2" t="n"/>
      <c r="CA364" s="2" t="n"/>
      <c r="CB364" s="2" t="n"/>
      <c r="CC364" s="2" t="n"/>
    </row>
    <row r="365">
      <c r="A365" s="2" t="n"/>
      <c r="B365" s="2" t="n"/>
      <c r="C365" s="2" t="n"/>
      <c r="D365" s="2" t="n"/>
      <c r="E365" s="2" t="n"/>
      <c r="F365" s="2" t="n"/>
      <c r="G365" s="2" t="n"/>
      <c r="H365" s="2" t="n"/>
      <c r="I365" s="2" t="n"/>
      <c r="J365" s="2" t="n"/>
      <c r="K365" s="3" t="n"/>
      <c r="L365" s="3" t="n"/>
      <c r="M365" s="4" t="n"/>
      <c r="N365" s="4" t="n"/>
      <c r="O365" s="4" t="n"/>
      <c r="P365" s="4" t="n"/>
      <c r="Q365" s="4" t="n"/>
      <c r="R365" s="4" t="n"/>
      <c r="S365" s="4" t="n"/>
      <c r="T365" s="4" t="n"/>
      <c r="U365" s="4" t="n"/>
      <c r="V365" s="4" t="n"/>
      <c r="W365" s="4" t="n"/>
      <c r="X365" s="4" t="n"/>
      <c r="Y365" s="4" t="n"/>
      <c r="Z365" s="4" t="n"/>
      <c r="AA365" s="4" t="n"/>
      <c r="AB365" s="4" t="n"/>
      <c r="AC365" s="4" t="n"/>
      <c r="AD365" s="4" t="n"/>
      <c r="AE365" s="4" t="n"/>
      <c r="AF365" s="4" t="n"/>
      <c r="AG365" s="4" t="n"/>
      <c r="AH365" s="4" t="n"/>
      <c r="AI365" s="4" t="n"/>
      <c r="AJ365" s="4" t="n"/>
      <c r="AK365" s="4" t="n"/>
      <c r="AL365" s="4" t="n"/>
      <c r="AM365" s="4" t="n"/>
      <c r="AN365" s="4" t="n"/>
      <c r="AO365" s="4" t="n"/>
      <c r="AP365" s="4" t="n"/>
      <c r="AQ365" s="4" t="n"/>
      <c r="AR365" s="4" t="n"/>
      <c r="AS365" s="4" t="n"/>
      <c r="AT365" s="4" t="n"/>
      <c r="AU365" s="4" t="n"/>
      <c r="AV365" s="4" t="n"/>
      <c r="AW365" s="4" t="n"/>
      <c r="AX365" s="4" t="n"/>
      <c r="AY365" s="4" t="n"/>
      <c r="AZ365" s="4" t="n"/>
      <c r="BA365" s="4" t="n"/>
      <c r="BB365" s="4" t="n"/>
      <c r="BC365" s="4" t="n"/>
      <c r="BD365" s="4" t="n"/>
      <c r="BE365" s="4" t="n"/>
      <c r="BF365" s="4" t="n"/>
      <c r="BG365" s="4" t="n"/>
      <c r="BH365" s="4" t="n"/>
      <c r="BI365" s="4" t="n"/>
      <c r="BJ365" s="4" t="n"/>
      <c r="BK365" s="3" t="n"/>
      <c r="BL365" s="3" t="n"/>
      <c r="BM365" s="3" t="n"/>
      <c r="BN365" s="3" t="n"/>
      <c r="BO365" s="3" t="n"/>
      <c r="BP365" s="3" t="n"/>
      <c r="BQ365" s="2" t="n"/>
      <c r="BR365" s="2" t="n"/>
      <c r="BS365" s="2" t="n"/>
      <c r="BT365" s="2" t="n"/>
      <c r="BU365" s="2" t="n"/>
      <c r="BV365" s="2" t="n"/>
      <c r="BW365" s="2" t="n"/>
      <c r="BX365" s="2" t="n"/>
      <c r="BY365" s="2" t="n"/>
      <c r="BZ365" s="2" t="n"/>
      <c r="CA365" s="2" t="n"/>
      <c r="CB365" s="2" t="n"/>
      <c r="CC365" s="2" t="n"/>
    </row>
    <row r="366">
      <c r="A366" s="2" t="n"/>
      <c r="B366" s="2" t="n"/>
      <c r="C366" s="2" t="n"/>
      <c r="D366" s="2" t="n"/>
      <c r="E366" s="2" t="n"/>
      <c r="F366" s="2" t="n"/>
      <c r="G366" s="2" t="n"/>
      <c r="H366" s="2" t="n"/>
      <c r="I366" s="2" t="n"/>
      <c r="J366" s="2" t="n"/>
      <c r="K366" s="3" t="n"/>
      <c r="L366" s="3" t="n"/>
      <c r="M366" s="4" t="n"/>
      <c r="N366" s="4" t="n"/>
      <c r="O366" s="4" t="n"/>
      <c r="P366" s="4" t="n"/>
      <c r="Q366" s="4" t="n"/>
      <c r="R366" s="4" t="n"/>
      <c r="S366" s="4" t="n"/>
      <c r="T366" s="4" t="n"/>
      <c r="U366" s="4" t="n"/>
      <c r="V366" s="4" t="n"/>
      <c r="W366" s="4" t="n"/>
      <c r="X366" s="4" t="n"/>
      <c r="Y366" s="4" t="n"/>
      <c r="Z366" s="4" t="n"/>
      <c r="AA366" s="4" t="n"/>
      <c r="AB366" s="4" t="n"/>
      <c r="AC366" s="4" t="n"/>
      <c r="AD366" s="4" t="n"/>
      <c r="AE366" s="4" t="n"/>
      <c r="AF366" s="4" t="n"/>
      <c r="AG366" s="4" t="n"/>
      <c r="AH366" s="4" t="n"/>
      <c r="AI366" s="4" t="n"/>
      <c r="AJ366" s="4" t="n"/>
      <c r="AK366" s="4" t="n"/>
      <c r="AL366" s="4" t="n"/>
      <c r="AM366" s="4" t="n"/>
      <c r="AN366" s="4" t="n"/>
      <c r="AO366" s="4" t="n"/>
      <c r="AP366" s="4" t="n"/>
      <c r="AQ366" s="4" t="n"/>
      <c r="AR366" s="4" t="n"/>
      <c r="AS366" s="4" t="n"/>
      <c r="AT366" s="4" t="n"/>
      <c r="AU366" s="4" t="n"/>
      <c r="AV366" s="4" t="n"/>
      <c r="AW366" s="4" t="n"/>
      <c r="AX366" s="4" t="n"/>
      <c r="AY366" s="4" t="n"/>
      <c r="AZ366" s="4" t="n"/>
      <c r="BA366" s="4" t="n"/>
      <c r="BB366" s="4" t="n"/>
      <c r="BC366" s="4" t="n"/>
      <c r="BD366" s="4" t="n"/>
      <c r="BE366" s="4" t="n"/>
      <c r="BF366" s="4" t="n"/>
      <c r="BG366" s="4" t="n"/>
      <c r="BH366" s="4" t="n"/>
      <c r="BI366" s="4" t="n"/>
      <c r="BJ366" s="4" t="n"/>
      <c r="BK366" s="3" t="n"/>
      <c r="BL366" s="3" t="n"/>
      <c r="BM366" s="3" t="n"/>
      <c r="BN366" s="3" t="n"/>
      <c r="BO366" s="3" t="n"/>
      <c r="BP366" s="3" t="n"/>
      <c r="BQ366" s="2" t="n"/>
      <c r="BR366" s="2" t="n"/>
      <c r="BS366" s="2" t="n"/>
      <c r="BT366" s="2" t="n"/>
      <c r="BU366" s="2" t="n"/>
      <c r="BV366" s="2" t="n"/>
      <c r="BW366" s="2" t="n"/>
      <c r="BX366" s="2" t="n"/>
      <c r="BY366" s="2" t="n"/>
      <c r="BZ366" s="2" t="n"/>
      <c r="CA366" s="2" t="n"/>
      <c r="CB366" s="2" t="n"/>
      <c r="CC366" s="2" t="n"/>
    </row>
    <row r="367">
      <c r="A367" s="2" t="n"/>
      <c r="B367" s="2" t="n"/>
      <c r="C367" s="2" t="n"/>
      <c r="D367" s="2" t="n"/>
      <c r="E367" s="2" t="n"/>
      <c r="F367" s="2" t="n"/>
      <c r="G367" s="2" t="n"/>
      <c r="H367" s="2" t="n"/>
      <c r="I367" s="2" t="n"/>
      <c r="J367" s="2" t="n"/>
      <c r="K367" s="3" t="n"/>
      <c r="L367" s="3" t="n"/>
      <c r="M367" s="4" t="n"/>
      <c r="N367" s="4" t="n"/>
      <c r="O367" s="4" t="n"/>
      <c r="P367" s="4" t="n"/>
      <c r="Q367" s="4" t="n"/>
      <c r="R367" s="4" t="n"/>
      <c r="S367" s="4" t="n"/>
      <c r="T367" s="4" t="n"/>
      <c r="U367" s="4" t="n"/>
      <c r="V367" s="4" t="n"/>
      <c r="W367" s="4" t="n"/>
      <c r="X367" s="4" t="n"/>
      <c r="Y367" s="4" t="n"/>
      <c r="Z367" s="4" t="n"/>
      <c r="AA367" s="4" t="n"/>
      <c r="AB367" s="4" t="n"/>
      <c r="AC367" s="4" t="n"/>
      <c r="AD367" s="4" t="n"/>
      <c r="AE367" s="4" t="n"/>
      <c r="AF367" s="4" t="n"/>
      <c r="AG367" s="4" t="n"/>
      <c r="AH367" s="4" t="n"/>
      <c r="AI367" s="4" t="n"/>
      <c r="AJ367" s="4" t="n"/>
      <c r="AK367" s="4" t="n"/>
      <c r="AL367" s="4" t="n"/>
      <c r="AM367" s="4" t="n"/>
      <c r="AN367" s="4" t="n"/>
      <c r="AO367" s="4" t="n"/>
      <c r="AP367" s="4" t="n"/>
      <c r="AQ367" s="4" t="n"/>
      <c r="AR367" s="4" t="n"/>
      <c r="AS367" s="4" t="n"/>
      <c r="AT367" s="4" t="n"/>
      <c r="AU367" s="4" t="n"/>
      <c r="AV367" s="4" t="n"/>
      <c r="AW367" s="4" t="n"/>
      <c r="AX367" s="4" t="n"/>
      <c r="AY367" s="4" t="n"/>
      <c r="AZ367" s="4" t="n"/>
      <c r="BA367" s="4" t="n"/>
      <c r="BB367" s="4" t="n"/>
      <c r="BC367" s="4" t="n"/>
      <c r="BD367" s="4" t="n"/>
      <c r="BE367" s="4" t="n"/>
      <c r="BF367" s="4" t="n"/>
      <c r="BG367" s="4" t="n"/>
      <c r="BH367" s="4" t="n"/>
      <c r="BI367" s="4" t="n"/>
      <c r="BJ367" s="4" t="n"/>
      <c r="BK367" s="3" t="n"/>
      <c r="BL367" s="3" t="n"/>
      <c r="BM367" s="3" t="n"/>
      <c r="BN367" s="3" t="n"/>
      <c r="BO367" s="3" t="n"/>
      <c r="BP367" s="3" t="n"/>
      <c r="BQ367" s="2" t="n"/>
      <c r="BR367" s="2" t="n"/>
      <c r="BS367" s="2" t="n"/>
      <c r="BT367" s="2" t="n"/>
      <c r="BU367" s="2" t="n"/>
      <c r="BV367" s="2" t="n"/>
      <c r="BW367" s="2" t="n"/>
      <c r="BX367" s="2" t="n"/>
      <c r="BY367" s="2" t="n"/>
      <c r="BZ367" s="2" t="n"/>
      <c r="CA367" s="2" t="n"/>
      <c r="CB367" s="2" t="n"/>
      <c r="CC367" s="2" t="n"/>
    </row>
    <row r="368">
      <c r="A368" s="2" t="n"/>
      <c r="B368" s="2" t="n"/>
      <c r="C368" s="2" t="n"/>
      <c r="D368" s="2" t="n"/>
      <c r="E368" s="2" t="n"/>
      <c r="F368" s="2" t="n"/>
      <c r="G368" s="2" t="n"/>
      <c r="H368" s="2" t="n"/>
      <c r="I368" s="2" t="n"/>
      <c r="J368" s="2" t="n"/>
      <c r="K368" s="3" t="n"/>
      <c r="L368" s="3" t="n"/>
      <c r="M368" s="4" t="n"/>
      <c r="N368" s="4" t="n"/>
      <c r="O368" s="4" t="n"/>
      <c r="P368" s="4" t="n"/>
      <c r="Q368" s="4" t="n"/>
      <c r="R368" s="4" t="n"/>
      <c r="S368" s="4" t="n"/>
      <c r="T368" s="4" t="n"/>
      <c r="U368" s="4" t="n"/>
      <c r="V368" s="4" t="n"/>
      <c r="W368" s="4" t="n"/>
      <c r="X368" s="4" t="n"/>
      <c r="Y368" s="4" t="n"/>
      <c r="Z368" s="4" t="n"/>
      <c r="AA368" s="4" t="n"/>
      <c r="AB368" s="4" t="n"/>
      <c r="AC368" s="4" t="n"/>
      <c r="AD368" s="4" t="n"/>
      <c r="AE368" s="4" t="n"/>
      <c r="AF368" s="4" t="n"/>
      <c r="AG368" s="4" t="n"/>
      <c r="AH368" s="4" t="n"/>
      <c r="AI368" s="4" t="n"/>
      <c r="AJ368" s="4" t="n"/>
      <c r="AK368" s="4" t="n"/>
      <c r="AL368" s="4" t="n"/>
      <c r="AM368" s="4" t="n"/>
      <c r="AN368" s="4" t="n"/>
      <c r="AO368" s="4" t="n"/>
      <c r="AP368" s="4" t="n"/>
      <c r="AQ368" s="4" t="n"/>
      <c r="AR368" s="4" t="n"/>
      <c r="AS368" s="4" t="n"/>
      <c r="AT368" s="4" t="n"/>
      <c r="AU368" s="4" t="n"/>
      <c r="AV368" s="4" t="n"/>
      <c r="AW368" s="4" t="n"/>
      <c r="AX368" s="4" t="n"/>
      <c r="AY368" s="4" t="n"/>
      <c r="AZ368" s="4" t="n"/>
      <c r="BA368" s="4" t="n"/>
      <c r="BB368" s="4" t="n"/>
      <c r="BC368" s="4" t="n"/>
      <c r="BD368" s="4" t="n"/>
      <c r="BE368" s="4" t="n"/>
      <c r="BF368" s="4" t="n"/>
      <c r="BG368" s="4" t="n"/>
      <c r="BH368" s="4" t="n"/>
      <c r="BI368" s="4" t="n"/>
      <c r="BJ368" s="4" t="n"/>
      <c r="BK368" s="3" t="n"/>
      <c r="BL368" s="3" t="n"/>
      <c r="BM368" s="3" t="n"/>
      <c r="BN368" s="3" t="n"/>
      <c r="BO368" s="3" t="n"/>
      <c r="BP368" s="3" t="n"/>
      <c r="BQ368" s="2" t="n"/>
      <c r="BR368" s="2" t="n"/>
      <c r="BS368" s="2" t="n"/>
      <c r="BT368" s="2" t="n"/>
      <c r="BU368" s="2" t="n"/>
      <c r="BV368" s="2" t="n"/>
      <c r="BW368" s="2" t="n"/>
      <c r="BX368" s="2" t="n"/>
      <c r="BY368" s="2" t="n"/>
      <c r="BZ368" s="2" t="n"/>
      <c r="CA368" s="2" t="n"/>
      <c r="CB368" s="2" t="n"/>
      <c r="CC368" s="2" t="n"/>
    </row>
    <row r="369">
      <c r="A369" s="2" t="n"/>
      <c r="B369" s="2" t="n"/>
      <c r="C369" s="2" t="n"/>
      <c r="D369" s="2" t="n"/>
      <c r="E369" s="2" t="n"/>
      <c r="F369" s="2" t="n"/>
      <c r="G369" s="2" t="n"/>
      <c r="H369" s="2" t="n"/>
      <c r="I369" s="2" t="n"/>
      <c r="J369" s="2" t="n"/>
      <c r="K369" s="3" t="n"/>
      <c r="L369" s="3" t="n"/>
      <c r="M369" s="4" t="n"/>
      <c r="N369" s="4" t="n"/>
      <c r="O369" s="4" t="n"/>
      <c r="P369" s="4" t="n"/>
      <c r="Q369" s="4" t="n"/>
      <c r="R369" s="4" t="n"/>
      <c r="S369" s="4" t="n"/>
      <c r="T369" s="4" t="n"/>
      <c r="U369" s="4" t="n"/>
      <c r="V369" s="4" t="n"/>
      <c r="W369" s="4" t="n"/>
      <c r="X369" s="4" t="n"/>
      <c r="Y369" s="4" t="n"/>
      <c r="Z369" s="4" t="n"/>
      <c r="AA369" s="4" t="n"/>
      <c r="AB369" s="4" t="n"/>
      <c r="AC369" s="4" t="n"/>
      <c r="AD369" s="4" t="n"/>
      <c r="AE369" s="4" t="n"/>
      <c r="AF369" s="4" t="n"/>
      <c r="AG369" s="4" t="n"/>
      <c r="AH369" s="4" t="n"/>
      <c r="AI369" s="4" t="n"/>
      <c r="AJ369" s="4" t="n"/>
      <c r="AK369" s="4" t="n"/>
      <c r="AL369" s="4" t="n"/>
      <c r="AM369" s="4" t="n"/>
      <c r="AN369" s="4" t="n"/>
      <c r="AO369" s="4" t="n"/>
      <c r="AP369" s="4" t="n"/>
      <c r="AQ369" s="4" t="n"/>
      <c r="AR369" s="4" t="n"/>
      <c r="AS369" s="4" t="n"/>
      <c r="AT369" s="4" t="n"/>
      <c r="AU369" s="4" t="n"/>
      <c r="AV369" s="4" t="n"/>
      <c r="AW369" s="4" t="n"/>
      <c r="AX369" s="4" t="n"/>
      <c r="AY369" s="4" t="n"/>
      <c r="AZ369" s="4" t="n"/>
      <c r="BA369" s="4" t="n"/>
      <c r="BB369" s="4" t="n"/>
      <c r="BC369" s="4" t="n"/>
      <c r="BD369" s="4" t="n"/>
      <c r="BE369" s="4" t="n"/>
      <c r="BF369" s="4" t="n"/>
      <c r="BG369" s="4" t="n"/>
      <c r="BH369" s="4" t="n"/>
      <c r="BI369" s="4" t="n"/>
      <c r="BJ369" s="4" t="n"/>
      <c r="BK369" s="3" t="n"/>
      <c r="BL369" s="3" t="n"/>
      <c r="BM369" s="3" t="n"/>
      <c r="BN369" s="3" t="n"/>
      <c r="BO369" s="3" t="n"/>
      <c r="BP369" s="3" t="n"/>
      <c r="BQ369" s="2" t="n"/>
      <c r="BR369" s="2" t="n"/>
      <c r="BS369" s="2" t="n"/>
      <c r="BT369" s="2" t="n"/>
      <c r="BU369" s="2" t="n"/>
      <c r="BV369" s="2" t="n"/>
      <c r="BW369" s="2" t="n"/>
      <c r="BX369" s="2" t="n"/>
      <c r="BY369" s="2" t="n"/>
      <c r="BZ369" s="2" t="n"/>
      <c r="CA369" s="2" t="n"/>
      <c r="CB369" s="2" t="n"/>
      <c r="CC369" s="2" t="n"/>
    </row>
    <row r="370">
      <c r="A370" s="2" t="n"/>
      <c r="B370" s="2" t="n"/>
      <c r="C370" s="2" t="n"/>
      <c r="D370" s="2" t="n"/>
      <c r="E370" s="2" t="n"/>
      <c r="F370" s="2" t="n"/>
      <c r="G370" s="2" t="n"/>
      <c r="H370" s="2" t="n"/>
      <c r="I370" s="2" t="n"/>
      <c r="J370" s="2" t="n"/>
      <c r="K370" s="3" t="n"/>
      <c r="L370" s="3" t="n"/>
      <c r="M370" s="4" t="n"/>
      <c r="N370" s="4" t="n"/>
      <c r="O370" s="4" t="n"/>
      <c r="P370" s="4" t="n"/>
      <c r="Q370" s="4" t="n"/>
      <c r="R370" s="4" t="n"/>
      <c r="S370" s="4" t="n"/>
      <c r="T370" s="4" t="n"/>
      <c r="U370" s="4" t="n"/>
      <c r="V370" s="4" t="n"/>
      <c r="W370" s="4" t="n"/>
      <c r="X370" s="4" t="n"/>
      <c r="Y370" s="4" t="n"/>
      <c r="Z370" s="4" t="n"/>
      <c r="AA370" s="4" t="n"/>
      <c r="AB370" s="4" t="n"/>
      <c r="AC370" s="4" t="n"/>
      <c r="AD370" s="4" t="n"/>
      <c r="AE370" s="4" t="n"/>
      <c r="AF370" s="4" t="n"/>
      <c r="AG370" s="4" t="n"/>
      <c r="AH370" s="4" t="n"/>
      <c r="AI370" s="4" t="n"/>
      <c r="AJ370" s="4" t="n"/>
      <c r="AK370" s="4" t="n"/>
      <c r="AL370" s="4" t="n"/>
      <c r="AM370" s="4" t="n"/>
      <c r="AN370" s="4" t="n"/>
      <c r="AO370" s="4" t="n"/>
      <c r="AP370" s="4" t="n"/>
      <c r="AQ370" s="4" t="n"/>
      <c r="AR370" s="4" t="n"/>
      <c r="AS370" s="4" t="n"/>
      <c r="AT370" s="4" t="n"/>
      <c r="AU370" s="4" t="n"/>
      <c r="AV370" s="4" t="n"/>
      <c r="AW370" s="4" t="n"/>
      <c r="AX370" s="4" t="n"/>
      <c r="AY370" s="4" t="n"/>
      <c r="AZ370" s="4" t="n"/>
      <c r="BA370" s="4" t="n"/>
      <c r="BB370" s="4" t="n"/>
      <c r="BC370" s="4" t="n"/>
      <c r="BD370" s="4" t="n"/>
      <c r="BE370" s="4" t="n"/>
      <c r="BF370" s="4" t="n"/>
      <c r="BG370" s="4" t="n"/>
      <c r="BH370" s="4" t="n"/>
      <c r="BI370" s="4" t="n"/>
      <c r="BJ370" s="4" t="n"/>
      <c r="BK370" s="3" t="n"/>
      <c r="BL370" s="3" t="n"/>
      <c r="BM370" s="3" t="n"/>
      <c r="BN370" s="3" t="n"/>
      <c r="BO370" s="3" t="n"/>
      <c r="BP370" s="3" t="n"/>
      <c r="BQ370" s="2" t="n"/>
      <c r="BR370" s="2" t="n"/>
      <c r="BS370" s="2" t="n"/>
      <c r="BT370" s="2" t="n"/>
      <c r="BU370" s="2" t="n"/>
      <c r="BV370" s="2" t="n"/>
      <c r="BW370" s="2" t="n"/>
      <c r="BX370" s="2" t="n"/>
      <c r="BY370" s="2" t="n"/>
      <c r="BZ370" s="2" t="n"/>
      <c r="CA370" s="2" t="n"/>
      <c r="CB370" s="2" t="n"/>
      <c r="CC370" s="2" t="n"/>
    </row>
    <row r="371">
      <c r="A371" s="2" t="n"/>
      <c r="B371" s="2" t="n"/>
      <c r="C371" s="2" t="n"/>
      <c r="D371" s="2" t="n"/>
      <c r="E371" s="2" t="n"/>
      <c r="F371" s="2" t="n"/>
      <c r="G371" s="2" t="n"/>
      <c r="H371" s="2" t="n"/>
      <c r="I371" s="2" t="n"/>
      <c r="J371" s="2" t="n"/>
      <c r="K371" s="3" t="n"/>
      <c r="L371" s="3" t="n"/>
      <c r="M371" s="4" t="n"/>
      <c r="N371" s="4" t="n"/>
      <c r="O371" s="4" t="n"/>
      <c r="P371" s="4" t="n"/>
      <c r="Q371" s="4" t="n"/>
      <c r="R371" s="4" t="n"/>
      <c r="S371" s="4" t="n"/>
      <c r="T371" s="4" t="n"/>
      <c r="U371" s="4" t="n"/>
      <c r="V371" s="4" t="n"/>
      <c r="W371" s="4" t="n"/>
      <c r="X371" s="4" t="n"/>
      <c r="Y371" s="4" t="n"/>
      <c r="Z371" s="4" t="n"/>
      <c r="AA371" s="4" t="n"/>
      <c r="AB371" s="4" t="n"/>
      <c r="AC371" s="4" t="n"/>
      <c r="AD371" s="4" t="n"/>
      <c r="AE371" s="4" t="n"/>
      <c r="AF371" s="4" t="n"/>
      <c r="AG371" s="4" t="n"/>
      <c r="AH371" s="4" t="n"/>
      <c r="AI371" s="4" t="n"/>
      <c r="AJ371" s="4" t="n"/>
      <c r="AK371" s="4" t="n"/>
      <c r="AL371" s="4" t="n"/>
      <c r="AM371" s="4" t="n"/>
      <c r="AN371" s="4" t="n"/>
      <c r="AO371" s="4" t="n"/>
      <c r="AP371" s="4" t="n"/>
      <c r="AQ371" s="4" t="n"/>
      <c r="AR371" s="4" t="n"/>
      <c r="AS371" s="4" t="n"/>
      <c r="AT371" s="4" t="n"/>
      <c r="AU371" s="4" t="n"/>
      <c r="AV371" s="4" t="n"/>
      <c r="AW371" s="4" t="n"/>
      <c r="AX371" s="4" t="n"/>
      <c r="AY371" s="4" t="n"/>
      <c r="AZ371" s="4" t="n"/>
      <c r="BA371" s="4" t="n"/>
      <c r="BB371" s="4" t="n"/>
      <c r="BC371" s="4" t="n"/>
      <c r="BD371" s="4" t="n"/>
      <c r="BE371" s="4" t="n"/>
      <c r="BF371" s="4" t="n"/>
      <c r="BG371" s="4" t="n"/>
      <c r="BH371" s="4" t="n"/>
      <c r="BI371" s="4" t="n"/>
      <c r="BJ371" s="4" t="n"/>
      <c r="BK371" s="3" t="n"/>
      <c r="BL371" s="3" t="n"/>
      <c r="BM371" s="3" t="n"/>
      <c r="BN371" s="3" t="n"/>
      <c r="BO371" s="3" t="n"/>
      <c r="BP371" s="3" t="n"/>
      <c r="BQ371" s="2" t="n"/>
      <c r="BR371" s="2" t="n"/>
      <c r="BS371" s="2" t="n"/>
      <c r="BT371" s="2" t="n"/>
      <c r="BU371" s="2" t="n"/>
      <c r="BV371" s="2" t="n"/>
      <c r="BW371" s="2" t="n"/>
      <c r="BX371" s="2" t="n"/>
      <c r="BY371" s="2" t="n"/>
      <c r="BZ371" s="2" t="n"/>
      <c r="CA371" s="2" t="n"/>
      <c r="CB371" s="2" t="n"/>
      <c r="CC371" s="2" t="n"/>
    </row>
    <row r="372">
      <c r="A372" s="2" t="n"/>
      <c r="B372" s="2" t="n"/>
      <c r="C372" s="2" t="n"/>
      <c r="D372" s="2" t="n"/>
      <c r="E372" s="2" t="n"/>
      <c r="F372" s="2" t="n"/>
      <c r="G372" s="2" t="n"/>
      <c r="H372" s="2" t="n"/>
      <c r="I372" s="2" t="n"/>
      <c r="J372" s="2" t="n"/>
      <c r="K372" s="3" t="n"/>
      <c r="L372" s="3" t="n"/>
      <c r="M372" s="4" t="n"/>
      <c r="N372" s="4" t="n"/>
      <c r="O372" s="4" t="n"/>
      <c r="P372" s="4" t="n"/>
      <c r="Q372" s="4" t="n"/>
      <c r="R372" s="4" t="n"/>
      <c r="S372" s="4" t="n"/>
      <c r="T372" s="4" t="n"/>
      <c r="U372" s="4" t="n"/>
      <c r="V372" s="4" t="n"/>
      <c r="W372" s="4" t="n"/>
      <c r="X372" s="4" t="n"/>
      <c r="Y372" s="4" t="n"/>
      <c r="Z372" s="4" t="n"/>
      <c r="AA372" s="4" t="n"/>
      <c r="AB372" s="4" t="n"/>
      <c r="AC372" s="4" t="n"/>
      <c r="AD372" s="4" t="n"/>
      <c r="AE372" s="4" t="n"/>
      <c r="AF372" s="4" t="n"/>
      <c r="AG372" s="4" t="n"/>
      <c r="AH372" s="4" t="n"/>
      <c r="AI372" s="4" t="n"/>
      <c r="AJ372" s="4" t="n"/>
      <c r="AK372" s="4" t="n"/>
      <c r="AL372" s="4" t="n"/>
      <c r="AM372" s="4" t="n"/>
      <c r="AN372" s="4" t="n"/>
      <c r="AO372" s="4" t="n"/>
      <c r="AP372" s="4" t="n"/>
      <c r="AQ372" s="4" t="n"/>
      <c r="AR372" s="4" t="n"/>
      <c r="AS372" s="4" t="n"/>
      <c r="AT372" s="4" t="n"/>
      <c r="AU372" s="4" t="n"/>
      <c r="AV372" s="4" t="n"/>
      <c r="AW372" s="4" t="n"/>
      <c r="AX372" s="4" t="n"/>
      <c r="AY372" s="4" t="n"/>
      <c r="AZ372" s="4" t="n"/>
      <c r="BA372" s="4" t="n"/>
      <c r="BB372" s="4" t="n"/>
      <c r="BC372" s="4" t="n"/>
      <c r="BD372" s="4" t="n"/>
      <c r="BE372" s="4" t="n"/>
      <c r="BF372" s="4" t="n"/>
      <c r="BG372" s="4" t="n"/>
      <c r="BH372" s="4" t="n"/>
      <c r="BI372" s="4" t="n"/>
      <c r="BJ372" s="4" t="n"/>
      <c r="BK372" s="3" t="n"/>
      <c r="BL372" s="3" t="n"/>
      <c r="BM372" s="3" t="n"/>
      <c r="BN372" s="3" t="n"/>
      <c r="BO372" s="3" t="n"/>
      <c r="BP372" s="3" t="n"/>
      <c r="BQ372" s="2" t="n"/>
      <c r="BR372" s="2" t="n"/>
      <c r="BS372" s="2" t="n"/>
      <c r="BT372" s="2" t="n"/>
      <c r="BU372" s="2" t="n"/>
      <c r="BV372" s="2" t="n"/>
      <c r="BW372" s="2" t="n"/>
      <c r="BX372" s="2" t="n"/>
      <c r="BY372" s="2" t="n"/>
      <c r="BZ372" s="2" t="n"/>
      <c r="CA372" s="2" t="n"/>
      <c r="CB372" s="2" t="n"/>
      <c r="CC372" s="2" t="n"/>
    </row>
    <row r="373">
      <c r="A373" s="2" t="n"/>
      <c r="B373" s="2" t="n"/>
      <c r="C373" s="2" t="n"/>
      <c r="D373" s="2" t="n"/>
      <c r="E373" s="2" t="n"/>
      <c r="F373" s="2" t="n"/>
      <c r="G373" s="2" t="n"/>
      <c r="H373" s="2" t="n"/>
      <c r="I373" s="2" t="n"/>
      <c r="J373" s="2" t="n"/>
      <c r="K373" s="3" t="n"/>
      <c r="L373" s="3" t="n"/>
      <c r="M373" s="4" t="n"/>
      <c r="N373" s="4" t="n"/>
      <c r="O373" s="4" t="n"/>
      <c r="P373" s="4" t="n"/>
      <c r="Q373" s="4" t="n"/>
      <c r="R373" s="4" t="n"/>
      <c r="S373" s="4" t="n"/>
      <c r="T373" s="4" t="n"/>
      <c r="U373" s="4" t="n"/>
      <c r="V373" s="4" t="n"/>
      <c r="W373" s="4" t="n"/>
      <c r="X373" s="4" t="n"/>
      <c r="Y373" s="4" t="n"/>
      <c r="Z373" s="4" t="n"/>
      <c r="AA373" s="4" t="n"/>
      <c r="AB373" s="4" t="n"/>
      <c r="AC373" s="4" t="n"/>
      <c r="AD373" s="4" t="n"/>
      <c r="AE373" s="4" t="n"/>
      <c r="AF373" s="4" t="n"/>
      <c r="AG373" s="4" t="n"/>
      <c r="AH373" s="4" t="n"/>
      <c r="AI373" s="4" t="n"/>
      <c r="AJ373" s="4" t="n"/>
      <c r="AK373" s="4" t="n"/>
      <c r="AL373" s="4" t="n"/>
      <c r="AM373" s="4" t="n"/>
      <c r="AN373" s="4" t="n"/>
      <c r="AO373" s="4" t="n"/>
      <c r="AP373" s="4" t="n"/>
      <c r="AQ373" s="4" t="n"/>
      <c r="AR373" s="4" t="n"/>
      <c r="AS373" s="4" t="n"/>
      <c r="AT373" s="4" t="n"/>
      <c r="AU373" s="4" t="n"/>
      <c r="AV373" s="4" t="n"/>
      <c r="AW373" s="4" t="n"/>
      <c r="AX373" s="4" t="n"/>
      <c r="AY373" s="4" t="n"/>
      <c r="AZ373" s="4" t="n"/>
      <c r="BA373" s="4" t="n"/>
      <c r="BB373" s="4" t="n"/>
      <c r="BC373" s="4" t="n"/>
      <c r="BD373" s="4" t="n"/>
      <c r="BE373" s="4" t="n"/>
      <c r="BF373" s="4" t="n"/>
      <c r="BG373" s="4" t="n"/>
      <c r="BH373" s="4" t="n"/>
      <c r="BI373" s="4" t="n"/>
      <c r="BJ373" s="4" t="n"/>
      <c r="BK373" s="3" t="n"/>
      <c r="BL373" s="3" t="n"/>
      <c r="BM373" s="3" t="n"/>
      <c r="BN373" s="3" t="n"/>
      <c r="BO373" s="3" t="n"/>
      <c r="BP373" s="3" t="n"/>
      <c r="BQ373" s="2" t="n"/>
      <c r="BR373" s="2" t="n"/>
      <c r="BS373" s="2" t="n"/>
      <c r="BT373" s="2" t="n"/>
      <c r="BU373" s="2" t="n"/>
      <c r="BV373" s="2" t="n"/>
      <c r="BW373" s="2" t="n"/>
      <c r="BX373" s="2" t="n"/>
      <c r="BY373" s="2" t="n"/>
      <c r="BZ373" s="2" t="n"/>
      <c r="CA373" s="2" t="n"/>
      <c r="CB373" s="2" t="n"/>
      <c r="CC373" s="2" t="n"/>
    </row>
    <row r="374">
      <c r="A374" s="2" t="n"/>
      <c r="B374" s="2" t="n"/>
      <c r="C374" s="2" t="n"/>
      <c r="D374" s="2" t="n"/>
      <c r="E374" s="2" t="n"/>
      <c r="F374" s="2" t="n"/>
      <c r="G374" s="2" t="n"/>
      <c r="H374" s="2" t="n"/>
      <c r="I374" s="2" t="n"/>
      <c r="J374" s="2" t="n"/>
      <c r="K374" s="3" t="n"/>
      <c r="L374" s="3" t="n"/>
      <c r="M374" s="4" t="n"/>
      <c r="N374" s="4" t="n"/>
      <c r="O374" s="4" t="n"/>
      <c r="P374" s="4" t="n"/>
      <c r="Q374" s="4" t="n"/>
      <c r="R374" s="4" t="n"/>
      <c r="S374" s="4" t="n"/>
      <c r="T374" s="4" t="n"/>
      <c r="U374" s="4" t="n"/>
      <c r="V374" s="4" t="n"/>
      <c r="W374" s="4" t="n"/>
      <c r="X374" s="4" t="n"/>
      <c r="Y374" s="4" t="n"/>
      <c r="Z374" s="4" t="n"/>
      <c r="AA374" s="4" t="n"/>
      <c r="AB374" s="4" t="n"/>
      <c r="AC374" s="4" t="n"/>
      <c r="AD374" s="4" t="n"/>
      <c r="AE374" s="4" t="n"/>
      <c r="AF374" s="4" t="n"/>
      <c r="AG374" s="4" t="n"/>
      <c r="AH374" s="4" t="n"/>
      <c r="AI374" s="4" t="n"/>
      <c r="AJ374" s="4" t="n"/>
      <c r="AK374" s="4" t="n"/>
      <c r="AL374" s="4" t="n"/>
      <c r="AM374" s="4" t="n"/>
      <c r="AN374" s="4" t="n"/>
      <c r="AO374" s="4" t="n"/>
      <c r="AP374" s="4" t="n"/>
      <c r="AQ374" s="4" t="n"/>
      <c r="AR374" s="4" t="n"/>
      <c r="AS374" s="4" t="n"/>
      <c r="AT374" s="4" t="n"/>
      <c r="AU374" s="4" t="n"/>
      <c r="AV374" s="4" t="n"/>
      <c r="AW374" s="4" t="n"/>
      <c r="AX374" s="4" t="n"/>
      <c r="AY374" s="4" t="n"/>
      <c r="AZ374" s="4" t="n"/>
      <c r="BA374" s="4" t="n"/>
      <c r="BB374" s="4" t="n"/>
      <c r="BC374" s="4" t="n"/>
      <c r="BD374" s="4" t="n"/>
      <c r="BE374" s="4" t="n"/>
      <c r="BF374" s="4" t="n"/>
      <c r="BG374" s="4" t="n"/>
      <c r="BH374" s="4" t="n"/>
      <c r="BI374" s="4" t="n"/>
      <c r="BJ374" s="4" t="n"/>
      <c r="BK374" s="3" t="n"/>
      <c r="BL374" s="3" t="n"/>
      <c r="BM374" s="3" t="n"/>
      <c r="BN374" s="3" t="n"/>
      <c r="BO374" s="3" t="n"/>
      <c r="BP374" s="3" t="n"/>
      <c r="BQ374" s="2" t="n"/>
      <c r="BR374" s="2" t="n"/>
      <c r="BS374" s="2" t="n"/>
      <c r="BT374" s="2" t="n"/>
      <c r="BU374" s="2" t="n"/>
      <c r="BV374" s="2" t="n"/>
      <c r="BW374" s="2" t="n"/>
      <c r="BX374" s="2" t="n"/>
      <c r="BY374" s="2" t="n"/>
      <c r="BZ374" s="2" t="n"/>
      <c r="CA374" s="2" t="n"/>
      <c r="CB374" s="2" t="n"/>
      <c r="CC374" s="2" t="n"/>
    </row>
    <row r="375">
      <c r="A375" s="2" t="n"/>
      <c r="B375" s="2" t="n"/>
      <c r="C375" s="2" t="n"/>
      <c r="D375" s="2" t="n"/>
      <c r="E375" s="2" t="n"/>
      <c r="F375" s="2" t="n"/>
      <c r="G375" s="2" t="n"/>
      <c r="H375" s="2" t="n"/>
      <c r="I375" s="2" t="n"/>
      <c r="J375" s="2" t="n"/>
      <c r="K375" s="3" t="n"/>
      <c r="L375" s="3" t="n"/>
      <c r="M375" s="4" t="n"/>
      <c r="N375" s="4" t="n"/>
      <c r="O375" s="4" t="n"/>
      <c r="P375" s="4" t="n"/>
      <c r="Q375" s="4" t="n"/>
      <c r="R375" s="4" t="n"/>
      <c r="S375" s="4" t="n"/>
      <c r="T375" s="4" t="n"/>
      <c r="U375" s="4" t="n"/>
      <c r="V375" s="4" t="n"/>
      <c r="W375" s="4" t="n"/>
      <c r="X375" s="4" t="n"/>
      <c r="Y375" s="4" t="n"/>
      <c r="Z375" s="4" t="n"/>
      <c r="AA375" s="4" t="n"/>
      <c r="AB375" s="4" t="n"/>
      <c r="AC375" s="4" t="n"/>
      <c r="AD375" s="4" t="n"/>
      <c r="AE375" s="4" t="n"/>
      <c r="AF375" s="4" t="n"/>
      <c r="AG375" s="4" t="n"/>
      <c r="AH375" s="4" t="n"/>
      <c r="AI375" s="4" t="n"/>
      <c r="AJ375" s="4" t="n"/>
      <c r="AK375" s="4" t="n"/>
      <c r="AL375" s="4" t="n"/>
      <c r="AM375" s="4" t="n"/>
      <c r="AN375" s="4" t="n"/>
      <c r="AO375" s="4" t="n"/>
      <c r="AP375" s="4" t="n"/>
      <c r="AQ375" s="4" t="n"/>
      <c r="AR375" s="4" t="n"/>
      <c r="AS375" s="4" t="n"/>
      <c r="AT375" s="4" t="n"/>
      <c r="AU375" s="4" t="n"/>
      <c r="AV375" s="4" t="n"/>
      <c r="AW375" s="4" t="n"/>
      <c r="AX375" s="4" t="n"/>
      <c r="AY375" s="4" t="n"/>
      <c r="AZ375" s="4" t="n"/>
      <c r="BA375" s="4" t="n"/>
      <c r="BB375" s="4" t="n"/>
      <c r="BC375" s="4" t="n"/>
      <c r="BD375" s="4" t="n"/>
      <c r="BE375" s="4" t="n"/>
      <c r="BF375" s="4" t="n"/>
      <c r="BG375" s="4" t="n"/>
      <c r="BH375" s="4" t="n"/>
      <c r="BI375" s="4" t="n"/>
      <c r="BJ375" s="4" t="n"/>
      <c r="BK375" s="3" t="n"/>
      <c r="BL375" s="3" t="n"/>
      <c r="BM375" s="3" t="n"/>
      <c r="BN375" s="3" t="n"/>
      <c r="BO375" s="3" t="n"/>
      <c r="BP375" s="3" t="n"/>
      <c r="BQ375" s="2" t="n"/>
      <c r="BR375" s="2" t="n"/>
      <c r="BS375" s="2" t="n"/>
      <c r="BT375" s="2" t="n"/>
      <c r="BU375" s="2" t="n"/>
      <c r="BV375" s="2" t="n"/>
      <c r="BW375" s="2" t="n"/>
      <c r="BX375" s="2" t="n"/>
      <c r="BY375" s="2" t="n"/>
      <c r="BZ375" s="2" t="n"/>
      <c r="CA375" s="2" t="n"/>
      <c r="CB375" s="2" t="n"/>
      <c r="CC375" s="2" t="n"/>
    </row>
    <row r="376">
      <c r="A376" s="2" t="n"/>
      <c r="B376" s="2" t="n"/>
      <c r="C376" s="2" t="n"/>
      <c r="D376" s="2" t="n"/>
      <c r="E376" s="2" t="n"/>
      <c r="F376" s="2" t="n"/>
      <c r="G376" s="2" t="n"/>
      <c r="H376" s="2" t="n"/>
      <c r="I376" s="2" t="n"/>
      <c r="J376" s="2" t="n"/>
      <c r="K376" s="3" t="n"/>
      <c r="L376" s="3" t="n"/>
      <c r="M376" s="4" t="n"/>
      <c r="N376" s="4" t="n"/>
      <c r="O376" s="4" t="n"/>
      <c r="P376" s="4" t="n"/>
      <c r="Q376" s="4" t="n"/>
      <c r="R376" s="4" t="n"/>
      <c r="S376" s="4" t="n"/>
      <c r="T376" s="4" t="n"/>
      <c r="U376" s="4" t="n"/>
      <c r="V376" s="4" t="n"/>
      <c r="W376" s="4" t="n"/>
      <c r="X376" s="4" t="n"/>
      <c r="Y376" s="4" t="n"/>
      <c r="Z376" s="4" t="n"/>
      <c r="AA376" s="4" t="n"/>
      <c r="AB376" s="4" t="n"/>
      <c r="AC376" s="4" t="n"/>
      <c r="AD376" s="4" t="n"/>
      <c r="AE376" s="4" t="n"/>
      <c r="AF376" s="4" t="n"/>
      <c r="AG376" s="4" t="n"/>
      <c r="AH376" s="4" t="n"/>
      <c r="AI376" s="4" t="n"/>
      <c r="AJ376" s="4" t="n"/>
      <c r="AK376" s="4" t="n"/>
      <c r="AL376" s="4" t="n"/>
      <c r="AM376" s="4" t="n"/>
      <c r="AN376" s="4" t="n"/>
      <c r="AO376" s="4" t="n"/>
      <c r="AP376" s="4" t="n"/>
      <c r="AQ376" s="4" t="n"/>
      <c r="AR376" s="4" t="n"/>
      <c r="AS376" s="4" t="n"/>
      <c r="AT376" s="4" t="n"/>
      <c r="AU376" s="4" t="n"/>
      <c r="AV376" s="4" t="n"/>
      <c r="AW376" s="4" t="n"/>
      <c r="AX376" s="4" t="n"/>
      <c r="AY376" s="4" t="n"/>
      <c r="AZ376" s="4" t="n"/>
      <c r="BA376" s="4" t="n"/>
      <c r="BB376" s="4" t="n"/>
      <c r="BC376" s="4" t="n"/>
      <c r="BD376" s="4" t="n"/>
      <c r="BE376" s="4" t="n"/>
      <c r="BF376" s="4" t="n"/>
      <c r="BG376" s="4" t="n"/>
      <c r="BH376" s="4" t="n"/>
      <c r="BI376" s="4" t="n"/>
      <c r="BJ376" s="4" t="n"/>
      <c r="BK376" s="3" t="n"/>
      <c r="BL376" s="3" t="n"/>
      <c r="BM376" s="3" t="n"/>
      <c r="BN376" s="3" t="n"/>
      <c r="BO376" s="3" t="n"/>
      <c r="BP376" s="3" t="n"/>
      <c r="BQ376" s="2" t="n"/>
      <c r="BR376" s="2" t="n"/>
      <c r="BS376" s="2" t="n"/>
      <c r="BT376" s="2" t="n"/>
      <c r="BU376" s="2" t="n"/>
      <c r="BV376" s="2" t="n"/>
      <c r="BW376" s="2" t="n"/>
      <c r="BX376" s="2" t="n"/>
      <c r="BY376" s="2" t="n"/>
      <c r="BZ376" s="2" t="n"/>
      <c r="CA376" s="2" t="n"/>
      <c r="CB376" s="2" t="n"/>
      <c r="CC376" s="2" t="n"/>
    </row>
    <row r="377">
      <c r="A377" s="2" t="n"/>
      <c r="B377" s="2" t="n"/>
      <c r="C377" s="2" t="n"/>
      <c r="D377" s="2" t="n"/>
      <c r="E377" s="2" t="n"/>
      <c r="F377" s="2" t="n"/>
      <c r="G377" s="2" t="n"/>
      <c r="H377" s="2" t="n"/>
      <c r="I377" s="2" t="n"/>
      <c r="J377" s="2" t="n"/>
      <c r="K377" s="3" t="n"/>
      <c r="L377" s="3" t="n"/>
      <c r="M377" s="4" t="n"/>
      <c r="N377" s="4" t="n"/>
      <c r="O377" s="4" t="n"/>
      <c r="P377" s="4" t="n"/>
      <c r="Q377" s="4" t="n"/>
      <c r="R377" s="4" t="n"/>
      <c r="S377" s="4" t="n"/>
      <c r="T377" s="4" t="n"/>
      <c r="U377" s="4" t="n"/>
      <c r="V377" s="4" t="n"/>
      <c r="W377" s="4" t="n"/>
      <c r="X377" s="4" t="n"/>
      <c r="Y377" s="4" t="n"/>
      <c r="Z377" s="4" t="n"/>
      <c r="AA377" s="4" t="n"/>
      <c r="AB377" s="4" t="n"/>
      <c r="AC377" s="4" t="n"/>
      <c r="AD377" s="4" t="n"/>
      <c r="AE377" s="4" t="n"/>
      <c r="AF377" s="4" t="n"/>
      <c r="AG377" s="4" t="n"/>
      <c r="AH377" s="4" t="n"/>
      <c r="AI377" s="4" t="n"/>
      <c r="AJ377" s="4" t="n"/>
      <c r="AK377" s="4" t="n"/>
      <c r="AL377" s="4" t="n"/>
      <c r="AM377" s="4" t="n"/>
      <c r="AN377" s="4" t="n"/>
      <c r="AO377" s="4" t="n"/>
      <c r="AP377" s="4" t="n"/>
      <c r="AQ377" s="4" t="n"/>
      <c r="AR377" s="4" t="n"/>
      <c r="AS377" s="4" t="n"/>
      <c r="AT377" s="4" t="n"/>
      <c r="AU377" s="4" t="n"/>
      <c r="AV377" s="4" t="n"/>
      <c r="AW377" s="4" t="n"/>
      <c r="AX377" s="4" t="n"/>
      <c r="AY377" s="4" t="n"/>
      <c r="AZ377" s="4" t="n"/>
      <c r="BA377" s="4" t="n"/>
      <c r="BB377" s="4" t="n"/>
      <c r="BC377" s="4" t="n"/>
      <c r="BD377" s="4" t="n"/>
      <c r="BE377" s="4" t="n"/>
      <c r="BF377" s="4" t="n"/>
      <c r="BG377" s="4" t="n"/>
      <c r="BH377" s="4" t="n"/>
      <c r="BI377" s="4" t="n"/>
      <c r="BJ377" s="4" t="n"/>
      <c r="BK377" s="3" t="n"/>
      <c r="BL377" s="3" t="n"/>
      <c r="BM377" s="3" t="n"/>
      <c r="BN377" s="3" t="n"/>
      <c r="BO377" s="3" t="n"/>
      <c r="BP377" s="3" t="n"/>
      <c r="BQ377" s="2" t="n"/>
      <c r="BR377" s="2" t="n"/>
      <c r="BS377" s="2" t="n"/>
      <c r="BT377" s="2" t="n"/>
      <c r="BU377" s="2" t="n"/>
      <c r="BV377" s="2" t="n"/>
      <c r="BW377" s="2" t="n"/>
      <c r="BX377" s="2" t="n"/>
      <c r="BY377" s="2" t="n"/>
      <c r="BZ377" s="2" t="n"/>
      <c r="CA377" s="2" t="n"/>
      <c r="CB377" s="2" t="n"/>
      <c r="CC377" s="2" t="n"/>
    </row>
    <row r="378">
      <c r="A378" s="2" t="n"/>
      <c r="B378" s="2" t="n"/>
      <c r="C378" s="2" t="n"/>
      <c r="D378" s="2" t="n"/>
      <c r="E378" s="2" t="n"/>
      <c r="F378" s="2" t="n"/>
      <c r="G378" s="2" t="n"/>
      <c r="H378" s="2" t="n"/>
      <c r="I378" s="2" t="n"/>
      <c r="J378" s="2" t="n"/>
      <c r="K378" s="3" t="n"/>
      <c r="L378" s="3" t="n"/>
      <c r="M378" s="4" t="n"/>
      <c r="N378" s="4" t="n"/>
      <c r="O378" s="4" t="n"/>
      <c r="P378" s="4" t="n"/>
      <c r="Q378" s="4" t="n"/>
      <c r="R378" s="4" t="n"/>
      <c r="S378" s="4" t="n"/>
      <c r="T378" s="4" t="n"/>
      <c r="U378" s="4" t="n"/>
      <c r="V378" s="4" t="n"/>
      <c r="W378" s="4" t="n"/>
      <c r="X378" s="4" t="n"/>
      <c r="Y378" s="4" t="n"/>
      <c r="Z378" s="4" t="n"/>
      <c r="AA378" s="4" t="n"/>
      <c r="AB378" s="4" t="n"/>
      <c r="AC378" s="4" t="n"/>
      <c r="AD378" s="4" t="n"/>
      <c r="AE378" s="4" t="n"/>
      <c r="AF378" s="4" t="n"/>
      <c r="AG378" s="4" t="n"/>
      <c r="AH378" s="4" t="n"/>
      <c r="AI378" s="4" t="n"/>
      <c r="AJ378" s="4" t="n"/>
      <c r="AK378" s="4" t="n"/>
      <c r="AL378" s="4" t="n"/>
      <c r="AM378" s="4" t="n"/>
      <c r="AN378" s="4" t="n"/>
      <c r="AO378" s="4" t="n"/>
      <c r="AP378" s="4" t="n"/>
      <c r="AQ378" s="4" t="n"/>
      <c r="AR378" s="4" t="n"/>
      <c r="AS378" s="4" t="n"/>
      <c r="AT378" s="4" t="n"/>
      <c r="AU378" s="4" t="n"/>
      <c r="AV378" s="4" t="n"/>
      <c r="AW378" s="4" t="n"/>
      <c r="AX378" s="4" t="n"/>
      <c r="AY378" s="4" t="n"/>
      <c r="AZ378" s="4" t="n"/>
      <c r="BA378" s="4" t="n"/>
      <c r="BB378" s="4" t="n"/>
      <c r="BC378" s="4" t="n"/>
      <c r="BD378" s="4" t="n"/>
      <c r="BE378" s="4" t="n"/>
      <c r="BF378" s="4" t="n"/>
      <c r="BG378" s="4" t="n"/>
      <c r="BH378" s="4" t="n"/>
      <c r="BI378" s="4" t="n"/>
      <c r="BJ378" s="4" t="n"/>
      <c r="BK378" s="3" t="n"/>
      <c r="BL378" s="3" t="n"/>
      <c r="BM378" s="3" t="n"/>
      <c r="BN378" s="3" t="n"/>
      <c r="BO378" s="3" t="n"/>
      <c r="BP378" s="3" t="n"/>
      <c r="BQ378" s="2" t="n"/>
      <c r="BR378" s="2" t="n"/>
      <c r="BS378" s="2" t="n"/>
      <c r="BT378" s="2" t="n"/>
      <c r="BU378" s="2" t="n"/>
      <c r="BV378" s="2" t="n"/>
      <c r="BW378" s="2" t="n"/>
      <c r="BX378" s="2" t="n"/>
      <c r="BY378" s="2" t="n"/>
      <c r="BZ378" s="2" t="n"/>
      <c r="CA378" s="2" t="n"/>
      <c r="CB378" s="2" t="n"/>
      <c r="CC378" s="2" t="n"/>
    </row>
    <row r="379">
      <c r="A379" s="2" t="n"/>
      <c r="B379" s="2" t="n"/>
      <c r="C379" s="2" t="n"/>
      <c r="D379" s="2" t="n"/>
      <c r="E379" s="2" t="n"/>
      <c r="F379" s="2" t="n"/>
      <c r="G379" s="2" t="n"/>
      <c r="H379" s="2" t="n"/>
      <c r="I379" s="2" t="n"/>
      <c r="J379" s="2" t="n"/>
      <c r="K379" s="3" t="n"/>
      <c r="L379" s="3" t="n"/>
      <c r="M379" s="4" t="n"/>
      <c r="N379" s="4" t="n"/>
      <c r="O379" s="4" t="n"/>
      <c r="P379" s="4" t="n"/>
      <c r="Q379" s="4" t="n"/>
      <c r="R379" s="4" t="n"/>
      <c r="S379" s="4" t="n"/>
      <c r="T379" s="4" t="n"/>
      <c r="U379" s="4" t="n"/>
      <c r="V379" s="4" t="n"/>
      <c r="W379" s="4" t="n"/>
      <c r="X379" s="4" t="n"/>
      <c r="Y379" s="4" t="n"/>
      <c r="Z379" s="4" t="n"/>
      <c r="AA379" s="4" t="n"/>
      <c r="AB379" s="4" t="n"/>
      <c r="AC379" s="4" t="n"/>
      <c r="AD379" s="4" t="n"/>
      <c r="AE379" s="4" t="n"/>
      <c r="AF379" s="4" t="n"/>
      <c r="AG379" s="4" t="n"/>
      <c r="AH379" s="4" t="n"/>
      <c r="AI379" s="4" t="n"/>
      <c r="AJ379" s="4" t="n"/>
      <c r="AK379" s="4" t="n"/>
      <c r="AL379" s="4" t="n"/>
      <c r="AM379" s="4" t="n"/>
      <c r="AN379" s="4" t="n"/>
      <c r="AO379" s="4" t="n"/>
      <c r="AP379" s="4" t="n"/>
      <c r="AQ379" s="4" t="n"/>
      <c r="AR379" s="4" t="n"/>
      <c r="AS379" s="4" t="n"/>
      <c r="AT379" s="4" t="n"/>
      <c r="AU379" s="4" t="n"/>
      <c r="AV379" s="4" t="n"/>
      <c r="AW379" s="4" t="n"/>
      <c r="AX379" s="4" t="n"/>
      <c r="AY379" s="4" t="n"/>
      <c r="AZ379" s="4" t="n"/>
      <c r="BA379" s="4" t="n"/>
      <c r="BB379" s="4" t="n"/>
      <c r="BC379" s="4" t="n"/>
      <c r="BD379" s="4" t="n"/>
      <c r="BE379" s="4" t="n"/>
      <c r="BF379" s="4" t="n"/>
      <c r="BG379" s="4" t="n"/>
      <c r="BH379" s="4" t="n"/>
      <c r="BI379" s="4" t="n"/>
      <c r="BJ379" s="4" t="n"/>
      <c r="BK379" s="3" t="n"/>
      <c r="BL379" s="3" t="n"/>
      <c r="BM379" s="3" t="n"/>
      <c r="BN379" s="3" t="n"/>
      <c r="BO379" s="3" t="n"/>
      <c r="BP379" s="3" t="n"/>
      <c r="BQ379" s="2" t="n"/>
      <c r="BR379" s="2" t="n"/>
      <c r="BS379" s="2" t="n"/>
      <c r="BT379" s="2" t="n"/>
      <c r="BU379" s="2" t="n"/>
      <c r="BV379" s="2" t="n"/>
      <c r="BW379" s="2" t="n"/>
      <c r="BX379" s="2" t="n"/>
      <c r="BY379" s="2" t="n"/>
      <c r="BZ379" s="2" t="n"/>
      <c r="CA379" s="2" t="n"/>
      <c r="CB379" s="2" t="n"/>
      <c r="CC379" s="2" t="n"/>
    </row>
    <row r="380">
      <c r="A380" s="2" t="n"/>
      <c r="B380" s="2" t="n"/>
      <c r="C380" s="2" t="n"/>
      <c r="D380" s="2" t="n"/>
      <c r="E380" s="2" t="n"/>
      <c r="F380" s="2" t="n"/>
      <c r="G380" s="2" t="n"/>
      <c r="H380" s="2" t="n"/>
      <c r="I380" s="2" t="n"/>
      <c r="J380" s="2" t="n"/>
      <c r="K380" s="3" t="n"/>
      <c r="L380" s="3" t="n"/>
      <c r="M380" s="4" t="n"/>
      <c r="N380" s="4" t="n"/>
      <c r="O380" s="4" t="n"/>
      <c r="P380" s="4" t="n"/>
      <c r="Q380" s="4" t="n"/>
      <c r="R380" s="4" t="n"/>
      <c r="S380" s="4" t="n"/>
      <c r="T380" s="4" t="n"/>
      <c r="U380" s="4" t="n"/>
      <c r="V380" s="4" t="n"/>
      <c r="W380" s="4" t="n"/>
      <c r="X380" s="4" t="n"/>
      <c r="Y380" s="4" t="n"/>
      <c r="Z380" s="4" t="n"/>
      <c r="AA380" s="4" t="n"/>
      <c r="AB380" s="4" t="n"/>
      <c r="AC380" s="4" t="n"/>
      <c r="AD380" s="4" t="n"/>
      <c r="AE380" s="4" t="n"/>
      <c r="AF380" s="4" t="n"/>
      <c r="AG380" s="4" t="n"/>
      <c r="AH380" s="4" t="n"/>
      <c r="AI380" s="4" t="n"/>
      <c r="AJ380" s="4" t="n"/>
      <c r="AK380" s="4" t="n"/>
      <c r="AL380" s="4" t="n"/>
      <c r="AM380" s="4" t="n"/>
      <c r="AN380" s="4" t="n"/>
      <c r="AO380" s="4" t="n"/>
      <c r="AP380" s="4" t="n"/>
      <c r="AQ380" s="4" t="n"/>
      <c r="AR380" s="4" t="n"/>
      <c r="AS380" s="4" t="n"/>
      <c r="AT380" s="4" t="n"/>
      <c r="AU380" s="4" t="n"/>
      <c r="AV380" s="4" t="n"/>
      <c r="AW380" s="4" t="n"/>
      <c r="AX380" s="4" t="n"/>
      <c r="AY380" s="4" t="n"/>
      <c r="AZ380" s="4" t="n"/>
      <c r="BA380" s="4" t="n"/>
      <c r="BB380" s="4" t="n"/>
      <c r="BC380" s="4" t="n"/>
      <c r="BD380" s="4" t="n"/>
      <c r="BE380" s="4" t="n"/>
      <c r="BF380" s="4" t="n"/>
      <c r="BG380" s="4" t="n"/>
      <c r="BH380" s="4" t="n"/>
      <c r="BI380" s="4" t="n"/>
      <c r="BJ380" s="4" t="n"/>
      <c r="BK380" s="3" t="n"/>
      <c r="BL380" s="3" t="n"/>
      <c r="BM380" s="3" t="n"/>
      <c r="BN380" s="3" t="n"/>
      <c r="BO380" s="3" t="n"/>
      <c r="BP380" s="3" t="n"/>
      <c r="BQ380" s="2" t="n"/>
      <c r="BR380" s="2" t="n"/>
      <c r="BS380" s="2" t="n"/>
      <c r="BT380" s="2" t="n"/>
      <c r="BU380" s="2" t="n"/>
      <c r="BV380" s="2" t="n"/>
      <c r="BW380" s="2" t="n"/>
      <c r="BX380" s="2" t="n"/>
      <c r="BY380" s="2" t="n"/>
      <c r="BZ380" s="2" t="n"/>
      <c r="CA380" s="2" t="n"/>
      <c r="CB380" s="2" t="n"/>
      <c r="CC380" s="2" t="n"/>
    </row>
    <row r="381">
      <c r="A381" s="2" t="n"/>
      <c r="B381" s="2" t="n"/>
      <c r="C381" s="2" t="n"/>
      <c r="D381" s="2" t="n"/>
      <c r="E381" s="2" t="n"/>
      <c r="F381" s="2" t="n"/>
      <c r="G381" s="2" t="n"/>
      <c r="H381" s="2" t="n"/>
      <c r="I381" s="2" t="n"/>
      <c r="J381" s="2" t="n"/>
      <c r="K381" s="3" t="n"/>
      <c r="L381" s="3" t="n"/>
      <c r="M381" s="4" t="n"/>
      <c r="N381" s="4" t="n"/>
      <c r="O381" s="4" t="n"/>
      <c r="P381" s="4" t="n"/>
      <c r="Q381" s="4" t="n"/>
      <c r="R381" s="4" t="n"/>
      <c r="S381" s="4" t="n"/>
      <c r="T381" s="4" t="n"/>
      <c r="U381" s="4" t="n"/>
      <c r="V381" s="4" t="n"/>
      <c r="W381" s="4" t="n"/>
      <c r="X381" s="4" t="n"/>
      <c r="Y381" s="4" t="n"/>
      <c r="Z381" s="4" t="n"/>
      <c r="AA381" s="4" t="n"/>
      <c r="AB381" s="4" t="n"/>
      <c r="AC381" s="4" t="n"/>
      <c r="AD381" s="4" t="n"/>
      <c r="AE381" s="4" t="n"/>
      <c r="AF381" s="4" t="n"/>
      <c r="AG381" s="4" t="n"/>
      <c r="AH381" s="4" t="n"/>
      <c r="AI381" s="4" t="n"/>
      <c r="AJ381" s="4" t="n"/>
      <c r="AK381" s="4" t="n"/>
      <c r="AL381" s="4" t="n"/>
      <c r="AM381" s="4" t="n"/>
      <c r="AN381" s="4" t="n"/>
      <c r="AO381" s="4" t="n"/>
      <c r="AP381" s="4" t="n"/>
      <c r="AQ381" s="4" t="n"/>
      <c r="AR381" s="4" t="n"/>
      <c r="AS381" s="4" t="n"/>
      <c r="AT381" s="4" t="n"/>
      <c r="AU381" s="4" t="n"/>
      <c r="AV381" s="4" t="n"/>
      <c r="AW381" s="4" t="n"/>
      <c r="AX381" s="4" t="n"/>
      <c r="AY381" s="4" t="n"/>
      <c r="AZ381" s="4" t="n"/>
      <c r="BA381" s="4" t="n"/>
      <c r="BB381" s="4" t="n"/>
      <c r="BC381" s="4" t="n"/>
      <c r="BD381" s="4" t="n"/>
      <c r="BE381" s="4" t="n"/>
      <c r="BF381" s="4" t="n"/>
      <c r="BG381" s="4" t="n"/>
      <c r="BH381" s="4" t="n"/>
      <c r="BI381" s="4" t="n"/>
      <c r="BJ381" s="4" t="n"/>
      <c r="BK381" s="3" t="n"/>
      <c r="BL381" s="3" t="n"/>
      <c r="BM381" s="3" t="n"/>
      <c r="BN381" s="3" t="n"/>
      <c r="BO381" s="3" t="n"/>
      <c r="BP381" s="3" t="n"/>
      <c r="BQ381" s="2" t="n"/>
      <c r="BR381" s="2" t="n"/>
      <c r="BS381" s="2" t="n"/>
      <c r="BT381" s="2" t="n"/>
      <c r="BU381" s="2" t="n"/>
      <c r="BV381" s="2" t="n"/>
      <c r="BW381" s="2" t="n"/>
      <c r="BX381" s="2" t="n"/>
      <c r="BY381" s="2" t="n"/>
      <c r="BZ381" s="2" t="n"/>
      <c r="CA381" s="2" t="n"/>
      <c r="CB381" s="2" t="n"/>
      <c r="CC381" s="2" t="n"/>
    </row>
    <row r="382">
      <c r="A382" s="2" t="n"/>
      <c r="B382" s="2" t="n"/>
      <c r="C382" s="2" t="n"/>
      <c r="D382" s="2" t="n"/>
      <c r="E382" s="2" t="n"/>
      <c r="F382" s="2" t="n"/>
      <c r="G382" s="2" t="n"/>
      <c r="H382" s="2" t="n"/>
      <c r="I382" s="2" t="n"/>
      <c r="J382" s="2" t="n"/>
      <c r="K382" s="3" t="n"/>
      <c r="L382" s="3" t="n"/>
      <c r="M382" s="4" t="n"/>
      <c r="N382" s="4" t="n"/>
      <c r="O382" s="4" t="n"/>
      <c r="P382" s="4" t="n"/>
      <c r="Q382" s="4" t="n"/>
      <c r="R382" s="4" t="n"/>
      <c r="S382" s="4" t="n"/>
      <c r="T382" s="4" t="n"/>
      <c r="U382" s="4" t="n"/>
      <c r="V382" s="4" t="n"/>
      <c r="W382" s="4" t="n"/>
      <c r="X382" s="4" t="n"/>
      <c r="Y382" s="4" t="n"/>
      <c r="Z382" s="4" t="n"/>
      <c r="AA382" s="4" t="n"/>
      <c r="AB382" s="4" t="n"/>
      <c r="AC382" s="4" t="n"/>
      <c r="AD382" s="4" t="n"/>
      <c r="AE382" s="4" t="n"/>
      <c r="AF382" s="4" t="n"/>
      <c r="AG382" s="4" t="n"/>
      <c r="AH382" s="4" t="n"/>
      <c r="AI382" s="4" t="n"/>
      <c r="AJ382" s="4" t="n"/>
      <c r="AK382" s="4" t="n"/>
      <c r="AL382" s="4" t="n"/>
      <c r="AM382" s="4" t="n"/>
      <c r="AN382" s="4" t="n"/>
      <c r="AO382" s="4" t="n"/>
      <c r="AP382" s="4" t="n"/>
      <c r="AQ382" s="4" t="n"/>
      <c r="AR382" s="4" t="n"/>
      <c r="AS382" s="4" t="n"/>
      <c r="AT382" s="4" t="n"/>
      <c r="AU382" s="4" t="n"/>
      <c r="AV382" s="4" t="n"/>
      <c r="AW382" s="4" t="n"/>
      <c r="AX382" s="4" t="n"/>
      <c r="AY382" s="4" t="n"/>
      <c r="AZ382" s="4" t="n"/>
      <c r="BA382" s="4" t="n"/>
      <c r="BB382" s="4" t="n"/>
      <c r="BC382" s="4" t="n"/>
      <c r="BD382" s="4" t="n"/>
      <c r="BE382" s="4" t="n"/>
      <c r="BF382" s="4" t="n"/>
      <c r="BG382" s="4" t="n"/>
      <c r="BH382" s="4" t="n"/>
      <c r="BI382" s="4" t="n"/>
      <c r="BJ382" s="4" t="n"/>
      <c r="BK382" s="3" t="n"/>
      <c r="BL382" s="3" t="n"/>
      <c r="BM382" s="3" t="n"/>
      <c r="BN382" s="3" t="n"/>
      <c r="BO382" s="3" t="n"/>
      <c r="BP382" s="3" t="n"/>
      <c r="BQ382" s="2" t="n"/>
      <c r="BR382" s="2" t="n"/>
      <c r="BS382" s="2" t="n"/>
      <c r="BT382" s="2" t="n"/>
      <c r="BU382" s="2" t="n"/>
      <c r="BV382" s="2" t="n"/>
      <c r="BW382" s="2" t="n"/>
      <c r="BX382" s="2" t="n"/>
      <c r="BY382" s="2" t="n"/>
      <c r="BZ382" s="2" t="n"/>
      <c r="CA382" s="2" t="n"/>
      <c r="CB382" s="2" t="n"/>
      <c r="CC382" s="2" t="n"/>
    </row>
    <row r="383">
      <c r="A383" s="2" t="n"/>
      <c r="B383" s="2" t="n"/>
      <c r="C383" s="2" t="n"/>
      <c r="D383" s="2" t="n"/>
      <c r="E383" s="2" t="n"/>
      <c r="F383" s="2" t="n"/>
      <c r="G383" s="2" t="n"/>
      <c r="H383" s="2" t="n"/>
      <c r="I383" s="2" t="n"/>
      <c r="J383" s="2" t="n"/>
      <c r="K383" s="3" t="n"/>
      <c r="L383" s="3" t="n"/>
      <c r="M383" s="4" t="n"/>
      <c r="N383" s="4" t="n"/>
      <c r="O383" s="4" t="n"/>
      <c r="P383" s="4" t="n"/>
      <c r="Q383" s="4" t="n"/>
      <c r="R383" s="4" t="n"/>
      <c r="S383" s="4" t="n"/>
      <c r="T383" s="4" t="n"/>
      <c r="U383" s="4" t="n"/>
      <c r="V383" s="4" t="n"/>
      <c r="W383" s="4" t="n"/>
      <c r="X383" s="4" t="n"/>
      <c r="Y383" s="4" t="n"/>
      <c r="Z383" s="4" t="n"/>
      <c r="AA383" s="4" t="n"/>
      <c r="AB383" s="4" t="n"/>
      <c r="AC383" s="4" t="n"/>
      <c r="AD383" s="4" t="n"/>
      <c r="AE383" s="4" t="n"/>
      <c r="AF383" s="4" t="n"/>
      <c r="AG383" s="4" t="n"/>
      <c r="AH383" s="4" t="n"/>
      <c r="AI383" s="4" t="n"/>
      <c r="AJ383" s="4" t="n"/>
      <c r="AK383" s="4" t="n"/>
      <c r="AL383" s="4" t="n"/>
      <c r="AM383" s="4" t="n"/>
      <c r="AN383" s="4" t="n"/>
      <c r="AO383" s="4" t="n"/>
      <c r="AP383" s="4" t="n"/>
      <c r="AQ383" s="4" t="n"/>
      <c r="AR383" s="4" t="n"/>
      <c r="AS383" s="4" t="n"/>
      <c r="AT383" s="4" t="n"/>
      <c r="AU383" s="4" t="n"/>
      <c r="AV383" s="4" t="n"/>
      <c r="AW383" s="4" t="n"/>
      <c r="AX383" s="4" t="n"/>
      <c r="AY383" s="4" t="n"/>
      <c r="AZ383" s="4" t="n"/>
      <c r="BA383" s="4" t="n"/>
      <c r="BB383" s="4" t="n"/>
      <c r="BC383" s="4" t="n"/>
      <c r="BD383" s="4" t="n"/>
      <c r="BE383" s="4" t="n"/>
      <c r="BF383" s="4" t="n"/>
      <c r="BG383" s="4" t="n"/>
      <c r="BH383" s="4" t="n"/>
      <c r="BI383" s="4" t="n"/>
      <c r="BJ383" s="4" t="n"/>
      <c r="BK383" s="3" t="n"/>
      <c r="BL383" s="3" t="n"/>
      <c r="BM383" s="3" t="n"/>
      <c r="BN383" s="3" t="n"/>
      <c r="BO383" s="3" t="n"/>
      <c r="BP383" s="3" t="n"/>
      <c r="BQ383" s="2" t="n"/>
      <c r="BR383" s="2" t="n"/>
      <c r="BS383" s="2" t="n"/>
      <c r="BT383" s="2" t="n"/>
      <c r="BU383" s="2" t="n"/>
      <c r="BV383" s="2" t="n"/>
      <c r="BW383" s="2" t="n"/>
      <c r="BX383" s="2" t="n"/>
      <c r="BY383" s="2" t="n"/>
      <c r="BZ383" s="2" t="n"/>
      <c r="CA383" s="2" t="n"/>
      <c r="CB383" s="2" t="n"/>
      <c r="CC383" s="2" t="n"/>
    </row>
    <row r="384">
      <c r="A384" s="2" t="n"/>
      <c r="B384" s="2" t="n"/>
      <c r="C384" s="2" t="n"/>
      <c r="D384" s="2" t="n"/>
      <c r="E384" s="2" t="n"/>
      <c r="F384" s="2" t="n"/>
      <c r="G384" s="2" t="n"/>
      <c r="H384" s="2" t="n"/>
      <c r="I384" s="2" t="n"/>
      <c r="J384" s="2" t="n"/>
      <c r="K384" s="3" t="n"/>
      <c r="L384" s="3" t="n"/>
      <c r="M384" s="4" t="n"/>
      <c r="N384" s="4" t="n"/>
      <c r="O384" s="4" t="n"/>
      <c r="P384" s="4" t="n"/>
      <c r="Q384" s="4" t="n"/>
      <c r="R384" s="4" t="n"/>
      <c r="S384" s="4" t="n"/>
      <c r="T384" s="4" t="n"/>
      <c r="U384" s="4" t="n"/>
      <c r="V384" s="4" t="n"/>
      <c r="W384" s="4" t="n"/>
      <c r="X384" s="4" t="n"/>
      <c r="Y384" s="4" t="n"/>
      <c r="Z384" s="4" t="n"/>
      <c r="AA384" s="4" t="n"/>
      <c r="AB384" s="4" t="n"/>
      <c r="AC384" s="4" t="n"/>
      <c r="AD384" s="4" t="n"/>
      <c r="AE384" s="4" t="n"/>
      <c r="AF384" s="4" t="n"/>
      <c r="AG384" s="4" t="n"/>
      <c r="AH384" s="4" t="n"/>
      <c r="AI384" s="4" t="n"/>
      <c r="AJ384" s="4" t="n"/>
      <c r="AK384" s="4" t="n"/>
      <c r="AL384" s="4" t="n"/>
      <c r="AM384" s="4" t="n"/>
      <c r="AN384" s="4" t="n"/>
      <c r="AO384" s="4" t="n"/>
      <c r="AP384" s="4" t="n"/>
      <c r="AQ384" s="4" t="n"/>
      <c r="AR384" s="4" t="n"/>
      <c r="AS384" s="4" t="n"/>
      <c r="AT384" s="4" t="n"/>
      <c r="AU384" s="4" t="n"/>
      <c r="AV384" s="4" t="n"/>
      <c r="AW384" s="4" t="n"/>
      <c r="AX384" s="4" t="n"/>
      <c r="AY384" s="4" t="n"/>
      <c r="AZ384" s="4" t="n"/>
      <c r="BA384" s="4" t="n"/>
      <c r="BB384" s="4" t="n"/>
      <c r="BC384" s="4" t="n"/>
      <c r="BD384" s="4" t="n"/>
      <c r="BE384" s="4" t="n"/>
      <c r="BF384" s="4" t="n"/>
      <c r="BG384" s="4" t="n"/>
      <c r="BH384" s="4" t="n"/>
      <c r="BI384" s="4" t="n"/>
      <c r="BJ384" s="4" t="n"/>
      <c r="BK384" s="3" t="n"/>
      <c r="BL384" s="3" t="n"/>
      <c r="BM384" s="3" t="n"/>
      <c r="BN384" s="3" t="n"/>
      <c r="BO384" s="3" t="n"/>
      <c r="BP384" s="3" t="n"/>
      <c r="BQ384" s="2" t="n"/>
      <c r="BR384" s="2" t="n"/>
      <c r="BS384" s="2" t="n"/>
      <c r="BT384" s="2" t="n"/>
      <c r="BU384" s="2" t="n"/>
      <c r="BV384" s="2" t="n"/>
      <c r="BW384" s="2" t="n"/>
      <c r="BX384" s="2" t="n"/>
      <c r="BY384" s="2" t="n"/>
      <c r="BZ384" s="2" t="n"/>
      <c r="CA384" s="2" t="n"/>
      <c r="CB384" s="2" t="n"/>
      <c r="CC384" s="2" t="n"/>
    </row>
    <row r="385">
      <c r="A385" s="2" t="n"/>
      <c r="B385" s="2" t="n"/>
      <c r="C385" s="2" t="n"/>
      <c r="D385" s="2" t="n"/>
      <c r="E385" s="2" t="n"/>
      <c r="F385" s="2" t="n"/>
      <c r="G385" s="2" t="n"/>
      <c r="H385" s="2" t="n"/>
      <c r="I385" s="2" t="n"/>
      <c r="J385" s="2" t="n"/>
      <c r="K385" s="3" t="n"/>
      <c r="L385" s="3" t="n"/>
      <c r="M385" s="4" t="n"/>
      <c r="N385" s="4" t="n"/>
      <c r="O385" s="4" t="n"/>
      <c r="P385" s="4" t="n"/>
      <c r="Q385" s="4" t="n"/>
      <c r="R385" s="4" t="n"/>
      <c r="S385" s="4" t="n"/>
      <c r="T385" s="4" t="n"/>
      <c r="U385" s="4" t="n"/>
      <c r="V385" s="4" t="n"/>
      <c r="W385" s="4" t="n"/>
      <c r="X385" s="4" t="n"/>
      <c r="Y385" s="4" t="n"/>
      <c r="Z385" s="4" t="n"/>
      <c r="AA385" s="4" t="n"/>
      <c r="AB385" s="4" t="n"/>
      <c r="AC385" s="4" t="n"/>
      <c r="AD385" s="4" t="n"/>
      <c r="AE385" s="4" t="n"/>
      <c r="AF385" s="4" t="n"/>
      <c r="AG385" s="4" t="n"/>
      <c r="AH385" s="4" t="n"/>
      <c r="AI385" s="4" t="n"/>
      <c r="AJ385" s="4" t="n"/>
      <c r="AK385" s="4" t="n"/>
      <c r="AL385" s="4" t="n"/>
      <c r="AM385" s="4" t="n"/>
      <c r="AN385" s="4" t="n"/>
      <c r="AO385" s="4" t="n"/>
      <c r="AP385" s="4" t="n"/>
      <c r="AQ385" s="4" t="n"/>
      <c r="AR385" s="4" t="n"/>
      <c r="AS385" s="4" t="n"/>
      <c r="AT385" s="4" t="n"/>
      <c r="AU385" s="4" t="n"/>
      <c r="AV385" s="4" t="n"/>
      <c r="AW385" s="4" t="n"/>
      <c r="AX385" s="4" t="n"/>
      <c r="AY385" s="4" t="n"/>
      <c r="AZ385" s="4" t="n"/>
      <c r="BA385" s="4" t="n"/>
      <c r="BB385" s="4" t="n"/>
      <c r="BC385" s="4" t="n"/>
      <c r="BD385" s="4" t="n"/>
      <c r="BE385" s="4" t="n"/>
      <c r="BF385" s="4" t="n"/>
      <c r="BG385" s="4" t="n"/>
      <c r="BH385" s="4" t="n"/>
      <c r="BI385" s="4" t="n"/>
      <c r="BJ385" s="4" t="n"/>
      <c r="BK385" s="3" t="n"/>
      <c r="BL385" s="3" t="n"/>
      <c r="BM385" s="3" t="n"/>
      <c r="BN385" s="3" t="n"/>
      <c r="BO385" s="3" t="n"/>
      <c r="BP385" s="3" t="n"/>
      <c r="BQ385" s="2" t="n"/>
      <c r="BR385" s="2" t="n"/>
      <c r="BS385" s="2" t="n"/>
      <c r="BT385" s="2" t="n"/>
      <c r="BU385" s="2" t="n"/>
      <c r="BV385" s="2" t="n"/>
      <c r="BW385" s="2" t="n"/>
      <c r="BX385" s="2" t="n"/>
      <c r="BY385" s="2" t="n"/>
      <c r="BZ385" s="2" t="n"/>
      <c r="CA385" s="2" t="n"/>
      <c r="CB385" s="2" t="n"/>
      <c r="CC385" s="2" t="n"/>
    </row>
    <row r="386">
      <c r="A386" s="2" t="n"/>
      <c r="B386" s="2" t="n"/>
      <c r="C386" s="2" t="n"/>
      <c r="D386" s="2" t="n"/>
      <c r="E386" s="2" t="n"/>
      <c r="F386" s="2" t="n"/>
      <c r="G386" s="2" t="n"/>
      <c r="H386" s="2" t="n"/>
      <c r="I386" s="2" t="n"/>
      <c r="J386" s="2" t="n"/>
      <c r="K386" s="3" t="n"/>
      <c r="L386" s="3" t="n"/>
      <c r="M386" s="4" t="n"/>
      <c r="N386" s="4" t="n"/>
      <c r="O386" s="4" t="n"/>
      <c r="P386" s="4" t="n"/>
      <c r="Q386" s="4" t="n"/>
      <c r="R386" s="4" t="n"/>
      <c r="S386" s="4" t="n"/>
      <c r="T386" s="4" t="n"/>
      <c r="U386" s="4" t="n"/>
      <c r="V386" s="4" t="n"/>
      <c r="W386" s="4" t="n"/>
      <c r="X386" s="4" t="n"/>
      <c r="Y386" s="4" t="n"/>
      <c r="Z386" s="4" t="n"/>
      <c r="AA386" s="4" t="n"/>
      <c r="AB386" s="4" t="n"/>
      <c r="AC386" s="4" t="n"/>
      <c r="AD386" s="4" t="n"/>
      <c r="AE386" s="4" t="n"/>
      <c r="AF386" s="4" t="n"/>
      <c r="AG386" s="4" t="n"/>
      <c r="AH386" s="4" t="n"/>
      <c r="AI386" s="4" t="n"/>
      <c r="AJ386" s="4" t="n"/>
      <c r="AK386" s="4" t="n"/>
      <c r="AL386" s="4" t="n"/>
      <c r="AM386" s="4" t="n"/>
      <c r="AN386" s="4" t="n"/>
      <c r="AO386" s="4" t="n"/>
      <c r="AP386" s="4" t="n"/>
      <c r="AQ386" s="4" t="n"/>
      <c r="AR386" s="4" t="n"/>
      <c r="AS386" s="4" t="n"/>
      <c r="AT386" s="4" t="n"/>
      <c r="AU386" s="4" t="n"/>
      <c r="AV386" s="4" t="n"/>
      <c r="AW386" s="4" t="n"/>
      <c r="AX386" s="4" t="n"/>
      <c r="AY386" s="4" t="n"/>
      <c r="AZ386" s="4" t="n"/>
      <c r="BA386" s="4" t="n"/>
      <c r="BB386" s="4" t="n"/>
      <c r="BC386" s="4" t="n"/>
      <c r="BD386" s="4" t="n"/>
      <c r="BE386" s="4" t="n"/>
      <c r="BF386" s="4" t="n"/>
      <c r="BG386" s="4" t="n"/>
      <c r="BH386" s="4" t="n"/>
      <c r="BI386" s="4" t="n"/>
      <c r="BJ386" s="4" t="n"/>
      <c r="BK386" s="3" t="n"/>
      <c r="BL386" s="3" t="n"/>
      <c r="BM386" s="3" t="n"/>
      <c r="BN386" s="3" t="n"/>
      <c r="BO386" s="3" t="n"/>
      <c r="BP386" s="3" t="n"/>
      <c r="BQ386" s="2" t="n"/>
      <c r="BR386" s="2" t="n"/>
      <c r="BS386" s="2" t="n"/>
      <c r="BT386" s="2" t="n"/>
      <c r="BU386" s="2" t="n"/>
      <c r="BV386" s="2" t="n"/>
      <c r="BW386" s="2" t="n"/>
      <c r="BX386" s="2" t="n"/>
      <c r="BY386" s="2" t="n"/>
      <c r="BZ386" s="2" t="n"/>
      <c r="CA386" s="2" t="n"/>
      <c r="CB386" s="2" t="n"/>
      <c r="CC386" s="2" t="n"/>
    </row>
    <row r="387">
      <c r="A387" s="2" t="n"/>
      <c r="B387" s="2" t="n"/>
      <c r="C387" s="2" t="n"/>
      <c r="D387" s="2" t="n"/>
      <c r="E387" s="2" t="n"/>
      <c r="F387" s="2" t="n"/>
      <c r="G387" s="2" t="n"/>
      <c r="H387" s="2" t="n"/>
      <c r="I387" s="2" t="n"/>
      <c r="J387" s="2" t="n"/>
      <c r="K387" s="3" t="n"/>
      <c r="L387" s="3" t="n"/>
      <c r="M387" s="4" t="n"/>
      <c r="N387" s="4" t="n"/>
      <c r="O387" s="4" t="n"/>
      <c r="P387" s="4" t="n"/>
      <c r="Q387" s="4" t="n"/>
      <c r="R387" s="4" t="n"/>
      <c r="S387" s="4" t="n"/>
      <c r="T387" s="4" t="n"/>
      <c r="U387" s="4" t="n"/>
      <c r="V387" s="4" t="n"/>
      <c r="W387" s="4" t="n"/>
      <c r="X387" s="4" t="n"/>
      <c r="Y387" s="4" t="n"/>
      <c r="Z387" s="4" t="n"/>
      <c r="AA387" s="4" t="n"/>
      <c r="AB387" s="4" t="n"/>
      <c r="AC387" s="4" t="n"/>
      <c r="AD387" s="4" t="n"/>
      <c r="AE387" s="4" t="n"/>
      <c r="AF387" s="4" t="n"/>
      <c r="AG387" s="4" t="n"/>
      <c r="AH387" s="4" t="n"/>
      <c r="AI387" s="4" t="n"/>
      <c r="AJ387" s="4" t="n"/>
      <c r="AK387" s="4" t="n"/>
      <c r="AL387" s="4" t="n"/>
      <c r="AM387" s="4" t="n"/>
      <c r="AN387" s="4" t="n"/>
      <c r="AO387" s="4" t="n"/>
      <c r="AP387" s="4" t="n"/>
      <c r="AQ387" s="4" t="n"/>
      <c r="AR387" s="4" t="n"/>
      <c r="AS387" s="4" t="n"/>
      <c r="AT387" s="4" t="n"/>
      <c r="AU387" s="4" t="n"/>
      <c r="AV387" s="4" t="n"/>
      <c r="AW387" s="4" t="n"/>
      <c r="AX387" s="4" t="n"/>
      <c r="AY387" s="4" t="n"/>
      <c r="AZ387" s="4" t="n"/>
      <c r="BA387" s="4" t="n"/>
      <c r="BB387" s="4" t="n"/>
      <c r="BC387" s="4" t="n"/>
      <c r="BD387" s="4" t="n"/>
      <c r="BE387" s="4" t="n"/>
      <c r="BF387" s="4" t="n"/>
      <c r="BG387" s="4" t="n"/>
      <c r="BH387" s="4" t="n"/>
      <c r="BI387" s="4" t="n"/>
      <c r="BJ387" s="4" t="n"/>
      <c r="BK387" s="3" t="n"/>
      <c r="BL387" s="3" t="n"/>
      <c r="BM387" s="3" t="n"/>
      <c r="BN387" s="3" t="n"/>
      <c r="BO387" s="3" t="n"/>
      <c r="BP387" s="3" t="n"/>
      <c r="BQ387" s="2" t="n"/>
      <c r="BR387" s="2" t="n"/>
      <c r="BS387" s="2" t="n"/>
      <c r="BT387" s="2" t="n"/>
      <c r="BU387" s="2" t="n"/>
      <c r="BV387" s="2" t="n"/>
      <c r="BW387" s="2" t="n"/>
      <c r="BX387" s="2" t="n"/>
      <c r="BY387" s="2" t="n"/>
      <c r="BZ387" s="2" t="n"/>
      <c r="CA387" s="2" t="n"/>
      <c r="CB387" s="2" t="n"/>
      <c r="CC387" s="2" t="n"/>
    </row>
    <row r="388">
      <c r="A388" s="2" t="n"/>
      <c r="B388" s="2" t="n"/>
      <c r="C388" s="2" t="n"/>
      <c r="D388" s="2" t="n"/>
      <c r="E388" s="2" t="n"/>
      <c r="F388" s="2" t="n"/>
      <c r="G388" s="2" t="n"/>
      <c r="H388" s="2" t="n"/>
      <c r="I388" s="2" t="n"/>
      <c r="J388" s="2" t="n"/>
      <c r="K388" s="3" t="n"/>
      <c r="L388" s="3" t="n"/>
      <c r="M388" s="4" t="n"/>
      <c r="N388" s="4" t="n"/>
      <c r="O388" s="4" t="n"/>
      <c r="P388" s="4" t="n"/>
      <c r="Q388" s="4" t="n"/>
      <c r="R388" s="4" t="n"/>
      <c r="S388" s="4" t="n"/>
      <c r="T388" s="4" t="n"/>
      <c r="U388" s="4" t="n"/>
      <c r="V388" s="4" t="n"/>
      <c r="W388" s="4" t="n"/>
      <c r="X388" s="4" t="n"/>
      <c r="Y388" s="4" t="n"/>
      <c r="Z388" s="4" t="n"/>
      <c r="AA388" s="4" t="n"/>
      <c r="AB388" s="4" t="n"/>
      <c r="AC388" s="4" t="n"/>
      <c r="AD388" s="4" t="n"/>
      <c r="AE388" s="4" t="n"/>
      <c r="AF388" s="4" t="n"/>
      <c r="AG388" s="4" t="n"/>
      <c r="AH388" s="4" t="n"/>
      <c r="AI388" s="4" t="n"/>
      <c r="AJ388" s="4" t="n"/>
      <c r="AK388" s="4" t="n"/>
      <c r="AL388" s="4" t="n"/>
      <c r="AM388" s="4" t="n"/>
      <c r="AN388" s="4" t="n"/>
      <c r="AO388" s="4" t="n"/>
      <c r="AP388" s="4" t="n"/>
      <c r="AQ388" s="4" t="n"/>
      <c r="AR388" s="4" t="n"/>
      <c r="AS388" s="4" t="n"/>
      <c r="AT388" s="4" t="n"/>
      <c r="AU388" s="4" t="n"/>
      <c r="AV388" s="4" t="n"/>
      <c r="AW388" s="4" t="n"/>
      <c r="AX388" s="4" t="n"/>
      <c r="AY388" s="4" t="n"/>
      <c r="AZ388" s="4" t="n"/>
      <c r="BA388" s="4" t="n"/>
      <c r="BB388" s="4" t="n"/>
      <c r="BC388" s="4" t="n"/>
      <c r="BD388" s="4" t="n"/>
      <c r="BE388" s="4" t="n"/>
      <c r="BF388" s="4" t="n"/>
      <c r="BG388" s="4" t="n"/>
      <c r="BH388" s="4" t="n"/>
      <c r="BI388" s="4" t="n"/>
      <c r="BJ388" s="4" t="n"/>
      <c r="BK388" s="3" t="n"/>
      <c r="BL388" s="3" t="n"/>
      <c r="BM388" s="3" t="n"/>
      <c r="BN388" s="3" t="n"/>
      <c r="BO388" s="3" t="n"/>
      <c r="BP388" s="3" t="n"/>
      <c r="BQ388" s="2" t="n"/>
      <c r="BR388" s="2" t="n"/>
      <c r="BS388" s="2" t="n"/>
      <c r="BT388" s="2" t="n"/>
      <c r="BU388" s="2" t="n"/>
      <c r="BV388" s="2" t="n"/>
      <c r="BW388" s="2" t="n"/>
      <c r="BX388" s="2" t="n"/>
      <c r="BY388" s="2" t="n"/>
      <c r="BZ388" s="2" t="n"/>
      <c r="CA388" s="2" t="n"/>
      <c r="CB388" s="2" t="n"/>
      <c r="CC388" s="2" t="n"/>
    </row>
    <row r="389">
      <c r="A389" s="2" t="n"/>
      <c r="B389" s="2" t="n"/>
      <c r="C389" s="2" t="n"/>
      <c r="D389" s="2" t="n"/>
      <c r="E389" s="2" t="n"/>
      <c r="F389" s="2" t="n"/>
      <c r="G389" s="2" t="n"/>
      <c r="H389" s="2" t="n"/>
      <c r="I389" s="2" t="n"/>
      <c r="J389" s="2" t="n"/>
      <c r="K389" s="3" t="n"/>
      <c r="L389" s="3" t="n"/>
      <c r="M389" s="4" t="n"/>
      <c r="N389" s="4" t="n"/>
      <c r="O389" s="4" t="n"/>
      <c r="P389" s="4" t="n"/>
      <c r="Q389" s="4" t="n"/>
      <c r="R389" s="4" t="n"/>
      <c r="S389" s="4" t="n"/>
      <c r="T389" s="4" t="n"/>
      <c r="U389" s="4" t="n"/>
      <c r="V389" s="4" t="n"/>
      <c r="W389" s="4" t="n"/>
      <c r="X389" s="4" t="n"/>
      <c r="Y389" s="4" t="n"/>
      <c r="Z389" s="4" t="n"/>
      <c r="AA389" s="4" t="n"/>
      <c r="AB389" s="4" t="n"/>
      <c r="AC389" s="4" t="n"/>
      <c r="AD389" s="4" t="n"/>
      <c r="AE389" s="4" t="n"/>
      <c r="AF389" s="4" t="n"/>
      <c r="AG389" s="4" t="n"/>
      <c r="AH389" s="4" t="n"/>
      <c r="AI389" s="4" t="n"/>
      <c r="AJ389" s="4" t="n"/>
      <c r="AK389" s="4" t="n"/>
      <c r="AL389" s="4" t="n"/>
      <c r="AM389" s="4" t="n"/>
      <c r="AN389" s="4" t="n"/>
      <c r="AO389" s="4" t="n"/>
      <c r="AP389" s="4" t="n"/>
      <c r="AQ389" s="4" t="n"/>
      <c r="AR389" s="4" t="n"/>
      <c r="AS389" s="4" t="n"/>
      <c r="AT389" s="4" t="n"/>
      <c r="AU389" s="4" t="n"/>
      <c r="AV389" s="4" t="n"/>
      <c r="AW389" s="4" t="n"/>
      <c r="AX389" s="4" t="n"/>
      <c r="AY389" s="4" t="n"/>
      <c r="AZ389" s="4" t="n"/>
      <c r="BA389" s="4" t="n"/>
      <c r="BB389" s="4" t="n"/>
      <c r="BC389" s="4" t="n"/>
      <c r="BD389" s="4" t="n"/>
      <c r="BE389" s="4" t="n"/>
      <c r="BF389" s="4" t="n"/>
      <c r="BG389" s="4" t="n"/>
      <c r="BH389" s="4" t="n"/>
      <c r="BI389" s="4" t="n"/>
      <c r="BJ389" s="4" t="n"/>
      <c r="BK389" s="3" t="n"/>
      <c r="BL389" s="3" t="n"/>
      <c r="BM389" s="3" t="n"/>
      <c r="BN389" s="3" t="n"/>
      <c r="BO389" s="3" t="n"/>
      <c r="BP389" s="3" t="n"/>
      <c r="BQ389" s="2" t="n"/>
      <c r="BR389" s="2" t="n"/>
      <c r="BS389" s="2" t="n"/>
      <c r="BT389" s="2" t="n"/>
      <c r="BU389" s="2" t="n"/>
      <c r="BV389" s="2" t="n"/>
      <c r="BW389" s="2" t="n"/>
      <c r="BX389" s="2" t="n"/>
      <c r="BY389" s="2" t="n"/>
      <c r="BZ389" s="2" t="n"/>
      <c r="CA389" s="2" t="n"/>
      <c r="CB389" s="2" t="n"/>
      <c r="CC389" s="2" t="n"/>
    </row>
    <row r="390">
      <c r="A390" s="2" t="n"/>
      <c r="B390" s="2" t="n"/>
      <c r="C390" s="2" t="n"/>
      <c r="D390" s="2" t="n"/>
      <c r="E390" s="2" t="n"/>
      <c r="F390" s="2" t="n"/>
      <c r="G390" s="2" t="n"/>
      <c r="H390" s="2" t="n"/>
      <c r="I390" s="2" t="n"/>
      <c r="J390" s="2" t="n"/>
      <c r="K390" s="3" t="n"/>
      <c r="L390" s="3" t="n"/>
      <c r="M390" s="4" t="n"/>
      <c r="N390" s="4" t="n"/>
      <c r="O390" s="4" t="n"/>
      <c r="P390" s="4" t="n"/>
      <c r="Q390" s="4" t="n"/>
      <c r="R390" s="4" t="n"/>
      <c r="S390" s="4" t="n"/>
      <c r="T390" s="4" t="n"/>
      <c r="U390" s="4" t="n"/>
      <c r="V390" s="4" t="n"/>
      <c r="W390" s="4" t="n"/>
      <c r="X390" s="4" t="n"/>
      <c r="Y390" s="4" t="n"/>
      <c r="Z390" s="4" t="n"/>
      <c r="AA390" s="4" t="n"/>
      <c r="AB390" s="4" t="n"/>
      <c r="AC390" s="4" t="n"/>
      <c r="AD390" s="4" t="n"/>
      <c r="AE390" s="4" t="n"/>
      <c r="AF390" s="4" t="n"/>
      <c r="AG390" s="4" t="n"/>
      <c r="AH390" s="4" t="n"/>
      <c r="AI390" s="4" t="n"/>
      <c r="AJ390" s="4" t="n"/>
      <c r="AK390" s="4" t="n"/>
      <c r="AL390" s="4" t="n"/>
      <c r="AM390" s="4" t="n"/>
      <c r="AN390" s="4" t="n"/>
      <c r="AO390" s="4" t="n"/>
      <c r="AP390" s="4" t="n"/>
      <c r="AQ390" s="4" t="n"/>
      <c r="AR390" s="4" t="n"/>
      <c r="AS390" s="4" t="n"/>
      <c r="AT390" s="4" t="n"/>
      <c r="AU390" s="4" t="n"/>
      <c r="AV390" s="4" t="n"/>
      <c r="AW390" s="4" t="n"/>
      <c r="AX390" s="4" t="n"/>
      <c r="AY390" s="4" t="n"/>
      <c r="AZ390" s="4" t="n"/>
      <c r="BA390" s="4" t="n"/>
      <c r="BB390" s="4" t="n"/>
      <c r="BC390" s="4" t="n"/>
      <c r="BD390" s="4" t="n"/>
      <c r="BE390" s="4" t="n"/>
      <c r="BF390" s="4" t="n"/>
      <c r="BG390" s="4" t="n"/>
      <c r="BH390" s="4" t="n"/>
      <c r="BI390" s="4" t="n"/>
      <c r="BJ390" s="4" t="n"/>
      <c r="BK390" s="3" t="n"/>
      <c r="BL390" s="3" t="n"/>
      <c r="BM390" s="3" t="n"/>
      <c r="BN390" s="3" t="n"/>
      <c r="BO390" s="3" t="n"/>
      <c r="BP390" s="3" t="n"/>
      <c r="BQ390" s="2" t="n"/>
      <c r="BR390" s="2" t="n"/>
      <c r="BS390" s="2" t="n"/>
      <c r="BT390" s="2" t="n"/>
      <c r="BU390" s="2" t="n"/>
      <c r="BV390" s="2" t="n"/>
      <c r="BW390" s="2" t="n"/>
      <c r="BX390" s="2" t="n"/>
      <c r="BY390" s="2" t="n"/>
      <c r="BZ390" s="2" t="n"/>
      <c r="CA390" s="2" t="n"/>
      <c r="CB390" s="2" t="n"/>
      <c r="CC390" s="2" t="n"/>
    </row>
    <row r="391">
      <c r="A391" s="2" t="n"/>
      <c r="B391" s="2" t="n"/>
      <c r="C391" s="2" t="n"/>
      <c r="D391" s="2" t="n"/>
      <c r="E391" s="2" t="n"/>
      <c r="F391" s="2" t="n"/>
      <c r="G391" s="2" t="n"/>
      <c r="H391" s="2" t="n"/>
      <c r="I391" s="2" t="n"/>
      <c r="J391" s="2" t="n"/>
      <c r="K391" s="3" t="n"/>
      <c r="L391" s="3" t="n"/>
      <c r="M391" s="4" t="n"/>
      <c r="N391" s="4" t="n"/>
      <c r="O391" s="4" t="n"/>
      <c r="P391" s="4" t="n"/>
      <c r="Q391" s="4" t="n"/>
      <c r="R391" s="4" t="n"/>
      <c r="S391" s="4" t="n"/>
      <c r="T391" s="4" t="n"/>
      <c r="U391" s="4" t="n"/>
      <c r="V391" s="4" t="n"/>
      <c r="W391" s="4" t="n"/>
      <c r="X391" s="4" t="n"/>
      <c r="Y391" s="4" t="n"/>
      <c r="Z391" s="4" t="n"/>
      <c r="AA391" s="4" t="n"/>
      <c r="AB391" s="4" t="n"/>
      <c r="AC391" s="4" t="n"/>
      <c r="AD391" s="4" t="n"/>
      <c r="AE391" s="4" t="n"/>
      <c r="AF391" s="4" t="n"/>
      <c r="AG391" s="4" t="n"/>
      <c r="AH391" s="4" t="n"/>
      <c r="AI391" s="4" t="n"/>
      <c r="AJ391" s="4" t="n"/>
      <c r="AK391" s="4" t="n"/>
      <c r="AL391" s="4" t="n"/>
      <c r="AM391" s="4" t="n"/>
      <c r="AN391" s="4" t="n"/>
      <c r="AO391" s="4" t="n"/>
      <c r="AP391" s="4" t="n"/>
      <c r="AQ391" s="4" t="n"/>
      <c r="AR391" s="4" t="n"/>
      <c r="AS391" s="4" t="n"/>
      <c r="AT391" s="4" t="n"/>
      <c r="AU391" s="4" t="n"/>
      <c r="AV391" s="4" t="n"/>
      <c r="AW391" s="4" t="n"/>
      <c r="AX391" s="4" t="n"/>
      <c r="AY391" s="4" t="n"/>
      <c r="AZ391" s="4" t="n"/>
      <c r="BA391" s="4" t="n"/>
      <c r="BB391" s="4" t="n"/>
      <c r="BC391" s="4" t="n"/>
      <c r="BD391" s="4" t="n"/>
      <c r="BE391" s="4" t="n"/>
      <c r="BF391" s="4" t="n"/>
      <c r="BG391" s="4" t="n"/>
      <c r="BH391" s="4" t="n"/>
      <c r="BI391" s="4" t="n"/>
      <c r="BJ391" s="4" t="n"/>
      <c r="BK391" s="3" t="n"/>
      <c r="BL391" s="3" t="n"/>
      <c r="BM391" s="3" t="n"/>
      <c r="BN391" s="3" t="n"/>
      <c r="BO391" s="3" t="n"/>
      <c r="BP391" s="3" t="n"/>
      <c r="BQ391" s="2" t="n"/>
      <c r="BR391" s="2" t="n"/>
      <c r="BS391" s="2" t="n"/>
      <c r="BT391" s="2" t="n"/>
      <c r="BU391" s="2" t="n"/>
      <c r="BV391" s="2" t="n"/>
      <c r="BW391" s="2" t="n"/>
      <c r="BX391" s="2" t="n"/>
      <c r="BY391" s="2" t="n"/>
      <c r="BZ391" s="2" t="n"/>
      <c r="CA391" s="2" t="n"/>
      <c r="CB391" s="2" t="n"/>
      <c r="CC391" s="2" t="n"/>
    </row>
    <row r="392">
      <c r="A392" s="2" t="n"/>
      <c r="B392" s="2" t="n"/>
      <c r="C392" s="2" t="n"/>
      <c r="D392" s="2" t="n"/>
      <c r="E392" s="2" t="n"/>
      <c r="F392" s="2" t="n"/>
      <c r="G392" s="2" t="n"/>
      <c r="H392" s="2" t="n"/>
      <c r="I392" s="2" t="n"/>
      <c r="J392" s="2" t="n"/>
      <c r="K392" s="3" t="n"/>
      <c r="L392" s="3" t="n"/>
      <c r="M392" s="4" t="n"/>
      <c r="N392" s="4" t="n"/>
      <c r="O392" s="4" t="n"/>
      <c r="P392" s="4" t="n"/>
      <c r="Q392" s="4" t="n"/>
      <c r="R392" s="4" t="n"/>
      <c r="S392" s="4" t="n"/>
      <c r="T392" s="4" t="n"/>
      <c r="U392" s="4" t="n"/>
      <c r="V392" s="4" t="n"/>
      <c r="W392" s="4" t="n"/>
      <c r="X392" s="4" t="n"/>
      <c r="Y392" s="4" t="n"/>
      <c r="Z392" s="4" t="n"/>
      <c r="AA392" s="4" t="n"/>
      <c r="AB392" s="4" t="n"/>
      <c r="AC392" s="4" t="n"/>
      <c r="AD392" s="4" t="n"/>
      <c r="AE392" s="4" t="n"/>
      <c r="AF392" s="4" t="n"/>
      <c r="AG392" s="4" t="n"/>
      <c r="AH392" s="4" t="n"/>
      <c r="AI392" s="4" t="n"/>
      <c r="AJ392" s="4" t="n"/>
      <c r="AK392" s="4" t="n"/>
      <c r="AL392" s="4" t="n"/>
      <c r="AM392" s="4" t="n"/>
      <c r="AN392" s="4" t="n"/>
      <c r="AO392" s="4" t="n"/>
      <c r="AP392" s="4" t="n"/>
      <c r="AQ392" s="4" t="n"/>
      <c r="AR392" s="4" t="n"/>
      <c r="AS392" s="4" t="n"/>
      <c r="AT392" s="4" t="n"/>
      <c r="AU392" s="4" t="n"/>
      <c r="AV392" s="4" t="n"/>
      <c r="AW392" s="4" t="n"/>
      <c r="AX392" s="4" t="n"/>
      <c r="AY392" s="4" t="n"/>
      <c r="AZ392" s="4" t="n"/>
      <c r="BA392" s="4" t="n"/>
      <c r="BB392" s="4" t="n"/>
      <c r="BC392" s="4" t="n"/>
      <c r="BD392" s="4" t="n"/>
      <c r="BE392" s="4" t="n"/>
      <c r="BF392" s="4" t="n"/>
      <c r="BG392" s="4" t="n"/>
      <c r="BH392" s="4" t="n"/>
      <c r="BI392" s="4" t="n"/>
      <c r="BJ392" s="4" t="n"/>
      <c r="BK392" s="3" t="n"/>
      <c r="BL392" s="3" t="n"/>
      <c r="BM392" s="3" t="n"/>
      <c r="BN392" s="3" t="n"/>
      <c r="BO392" s="3" t="n"/>
      <c r="BP392" s="3" t="n"/>
      <c r="BQ392" s="2" t="n"/>
      <c r="BR392" s="2" t="n"/>
      <c r="BS392" s="2" t="n"/>
      <c r="BT392" s="2" t="n"/>
      <c r="BU392" s="2" t="n"/>
      <c r="BV392" s="2" t="n"/>
      <c r="BW392" s="2" t="n"/>
      <c r="BX392" s="2" t="n"/>
      <c r="BY392" s="2" t="n"/>
      <c r="BZ392" s="2" t="n"/>
      <c r="CA392" s="2" t="n"/>
      <c r="CB392" s="2" t="n"/>
      <c r="CC392" s="2" t="n"/>
    </row>
    <row r="393">
      <c r="A393" s="2" t="n"/>
      <c r="B393" s="2" t="n"/>
      <c r="C393" s="2" t="n"/>
      <c r="D393" s="2" t="n"/>
      <c r="E393" s="2" t="n"/>
      <c r="F393" s="2" t="n"/>
      <c r="G393" s="2" t="n"/>
      <c r="H393" s="2" t="n"/>
      <c r="I393" s="2" t="n"/>
      <c r="J393" s="2" t="n"/>
      <c r="K393" s="3" t="n"/>
      <c r="L393" s="3" t="n"/>
      <c r="M393" s="4" t="n"/>
      <c r="N393" s="4" t="n"/>
      <c r="O393" s="4" t="n"/>
      <c r="P393" s="4" t="n"/>
      <c r="Q393" s="4" t="n"/>
      <c r="R393" s="4" t="n"/>
      <c r="S393" s="4" t="n"/>
      <c r="T393" s="4" t="n"/>
      <c r="U393" s="4" t="n"/>
      <c r="V393" s="4" t="n"/>
      <c r="W393" s="4" t="n"/>
      <c r="X393" s="4" t="n"/>
      <c r="Y393" s="4" t="n"/>
      <c r="Z393" s="4" t="n"/>
      <c r="AA393" s="4" t="n"/>
      <c r="AB393" s="4" t="n"/>
      <c r="AC393" s="4" t="n"/>
      <c r="AD393" s="4" t="n"/>
      <c r="AE393" s="4" t="n"/>
      <c r="AF393" s="4" t="n"/>
      <c r="AG393" s="4" t="n"/>
      <c r="AH393" s="4" t="n"/>
      <c r="AI393" s="4" t="n"/>
      <c r="AJ393" s="4" t="n"/>
      <c r="AK393" s="4" t="n"/>
      <c r="AL393" s="4" t="n"/>
      <c r="AM393" s="4" t="n"/>
      <c r="AN393" s="4" t="n"/>
      <c r="AO393" s="4" t="n"/>
      <c r="AP393" s="4" t="n"/>
      <c r="AQ393" s="4" t="n"/>
      <c r="AR393" s="4" t="n"/>
      <c r="AS393" s="4" t="n"/>
      <c r="AT393" s="4" t="n"/>
      <c r="AU393" s="4" t="n"/>
      <c r="AV393" s="4" t="n"/>
      <c r="AW393" s="4" t="n"/>
      <c r="AX393" s="4" t="n"/>
      <c r="AY393" s="4" t="n"/>
      <c r="AZ393" s="4" t="n"/>
      <c r="BA393" s="4" t="n"/>
      <c r="BB393" s="4" t="n"/>
      <c r="BC393" s="4" t="n"/>
      <c r="BD393" s="4" t="n"/>
      <c r="BE393" s="4" t="n"/>
      <c r="BF393" s="4" t="n"/>
      <c r="BG393" s="4" t="n"/>
      <c r="BH393" s="4" t="n"/>
      <c r="BI393" s="4" t="n"/>
      <c r="BJ393" s="4" t="n"/>
      <c r="BK393" s="3" t="n"/>
      <c r="BL393" s="3" t="n"/>
      <c r="BM393" s="3" t="n"/>
      <c r="BN393" s="3" t="n"/>
      <c r="BO393" s="3" t="n"/>
      <c r="BP393" s="3" t="n"/>
      <c r="BQ393" s="2" t="n"/>
      <c r="BR393" s="2" t="n"/>
      <c r="BS393" s="2" t="n"/>
      <c r="BT393" s="2" t="n"/>
      <c r="BU393" s="2" t="n"/>
      <c r="BV393" s="2" t="n"/>
      <c r="BW393" s="2" t="n"/>
      <c r="BX393" s="2" t="n"/>
      <c r="BY393" s="2" t="n"/>
      <c r="BZ393" s="2" t="n"/>
      <c r="CA393" s="2" t="n"/>
      <c r="CB393" s="2" t="n"/>
      <c r="CC393" s="2" t="n"/>
    </row>
    <row r="394">
      <c r="A394" s="2" t="n"/>
      <c r="B394" s="2" t="n"/>
      <c r="C394" s="2" t="n"/>
      <c r="D394" s="2" t="n"/>
      <c r="E394" s="2" t="n"/>
      <c r="F394" s="2" t="n"/>
      <c r="G394" s="2" t="n"/>
      <c r="H394" s="2" t="n"/>
      <c r="I394" s="2" t="n"/>
      <c r="J394" s="2" t="n"/>
      <c r="K394" s="3" t="n"/>
      <c r="L394" s="3" t="n"/>
      <c r="M394" s="4" t="n"/>
      <c r="N394" s="4" t="n"/>
      <c r="O394" s="4" t="n"/>
      <c r="P394" s="4" t="n"/>
      <c r="Q394" s="4" t="n"/>
      <c r="R394" s="4" t="n"/>
      <c r="S394" s="4" t="n"/>
      <c r="T394" s="4" t="n"/>
      <c r="U394" s="4" t="n"/>
      <c r="V394" s="4" t="n"/>
      <c r="W394" s="4" t="n"/>
      <c r="X394" s="4" t="n"/>
      <c r="Y394" s="4" t="n"/>
      <c r="Z394" s="4" t="n"/>
      <c r="AA394" s="4" t="n"/>
      <c r="AB394" s="4" t="n"/>
      <c r="AC394" s="4" t="n"/>
      <c r="AD394" s="4" t="n"/>
      <c r="AE394" s="4" t="n"/>
      <c r="AF394" s="4" t="n"/>
      <c r="AG394" s="4" t="n"/>
      <c r="AH394" s="4" t="n"/>
      <c r="AI394" s="4" t="n"/>
      <c r="AJ394" s="4" t="n"/>
      <c r="AK394" s="4" t="n"/>
      <c r="AL394" s="4" t="n"/>
      <c r="AM394" s="4" t="n"/>
      <c r="AN394" s="4" t="n"/>
      <c r="AO394" s="4" t="n"/>
      <c r="AP394" s="4" t="n"/>
      <c r="AQ394" s="4" t="n"/>
      <c r="AR394" s="4" t="n"/>
      <c r="AS394" s="4" t="n"/>
      <c r="AT394" s="4" t="n"/>
      <c r="AU394" s="4" t="n"/>
      <c r="AV394" s="4" t="n"/>
      <c r="AW394" s="4" t="n"/>
      <c r="AX394" s="4" t="n"/>
      <c r="AY394" s="4" t="n"/>
      <c r="AZ394" s="4" t="n"/>
      <c r="BA394" s="4" t="n"/>
      <c r="BB394" s="4" t="n"/>
      <c r="BC394" s="4" t="n"/>
      <c r="BD394" s="4" t="n"/>
      <c r="BE394" s="4" t="n"/>
      <c r="BF394" s="4" t="n"/>
      <c r="BG394" s="4" t="n"/>
      <c r="BH394" s="4" t="n"/>
      <c r="BI394" s="4" t="n"/>
      <c r="BJ394" s="4" t="n"/>
      <c r="BK394" s="3" t="n"/>
      <c r="BL394" s="3" t="n"/>
      <c r="BM394" s="3" t="n"/>
      <c r="BN394" s="3" t="n"/>
      <c r="BO394" s="3" t="n"/>
      <c r="BP394" s="3" t="n"/>
      <c r="BQ394" s="2" t="n"/>
      <c r="BR394" s="2" t="n"/>
      <c r="BS394" s="2" t="n"/>
      <c r="BT394" s="2" t="n"/>
      <c r="BU394" s="2" t="n"/>
      <c r="BV394" s="2" t="n"/>
      <c r="BW394" s="2" t="n"/>
      <c r="BX394" s="2" t="n"/>
      <c r="BY394" s="2" t="n"/>
      <c r="BZ394" s="2" t="n"/>
      <c r="CA394" s="2" t="n"/>
      <c r="CB394" s="2" t="n"/>
      <c r="CC394" s="2" t="n"/>
    </row>
    <row r="395">
      <c r="A395" s="2" t="n"/>
      <c r="B395" s="2" t="n"/>
      <c r="C395" s="2" t="n"/>
      <c r="D395" s="2" t="n"/>
      <c r="E395" s="2" t="n"/>
      <c r="F395" s="2" t="n"/>
      <c r="G395" s="2" t="n"/>
      <c r="H395" s="2" t="n"/>
      <c r="I395" s="2" t="n"/>
      <c r="J395" s="2" t="n"/>
      <c r="K395" s="3" t="n"/>
      <c r="L395" s="3" t="n"/>
      <c r="M395" s="4" t="n"/>
      <c r="N395" s="4" t="n"/>
      <c r="O395" s="4" t="n"/>
      <c r="P395" s="4" t="n"/>
      <c r="Q395" s="4" t="n"/>
      <c r="R395" s="4" t="n"/>
      <c r="S395" s="4" t="n"/>
      <c r="T395" s="4" t="n"/>
      <c r="U395" s="4" t="n"/>
      <c r="V395" s="4" t="n"/>
      <c r="W395" s="4" t="n"/>
      <c r="X395" s="4" t="n"/>
      <c r="Y395" s="4" t="n"/>
      <c r="Z395" s="4" t="n"/>
      <c r="AA395" s="4" t="n"/>
      <c r="AB395" s="4" t="n"/>
      <c r="AC395" s="4" t="n"/>
      <c r="AD395" s="4" t="n"/>
      <c r="AE395" s="4" t="n"/>
      <c r="AF395" s="4" t="n"/>
      <c r="AG395" s="4" t="n"/>
      <c r="AH395" s="4" t="n"/>
      <c r="AI395" s="4" t="n"/>
      <c r="AJ395" s="4" t="n"/>
      <c r="AK395" s="4" t="n"/>
      <c r="AL395" s="4" t="n"/>
      <c r="AM395" s="4" t="n"/>
      <c r="AN395" s="4" t="n"/>
      <c r="AO395" s="4" t="n"/>
      <c r="AP395" s="4" t="n"/>
      <c r="AQ395" s="4" t="n"/>
      <c r="AR395" s="4" t="n"/>
      <c r="AS395" s="4" t="n"/>
      <c r="AT395" s="4" t="n"/>
      <c r="AU395" s="4" t="n"/>
      <c r="AV395" s="4" t="n"/>
      <c r="AW395" s="4" t="n"/>
      <c r="AX395" s="4" t="n"/>
      <c r="AY395" s="4" t="n"/>
      <c r="AZ395" s="4" t="n"/>
      <c r="BA395" s="4" t="n"/>
      <c r="BB395" s="4" t="n"/>
      <c r="BC395" s="4" t="n"/>
      <c r="BD395" s="4" t="n"/>
      <c r="BE395" s="4" t="n"/>
      <c r="BF395" s="4" t="n"/>
      <c r="BG395" s="4" t="n"/>
      <c r="BH395" s="4" t="n"/>
      <c r="BI395" s="4" t="n"/>
      <c r="BJ395" s="4" t="n"/>
      <c r="BK395" s="3" t="n"/>
      <c r="BL395" s="3" t="n"/>
      <c r="BM395" s="3" t="n"/>
      <c r="BN395" s="3" t="n"/>
      <c r="BO395" s="3" t="n"/>
      <c r="BP395" s="3" t="n"/>
      <c r="BQ395" s="2" t="n"/>
      <c r="BR395" s="2" t="n"/>
      <c r="BS395" s="2" t="n"/>
      <c r="BT395" s="2" t="n"/>
      <c r="BU395" s="2" t="n"/>
      <c r="BV395" s="2" t="n"/>
      <c r="BW395" s="2" t="n"/>
      <c r="BX395" s="2" t="n"/>
      <c r="BY395" s="2" t="n"/>
      <c r="BZ395" s="2" t="n"/>
      <c r="CA395" s="2" t="n"/>
      <c r="CB395" s="2" t="n"/>
      <c r="CC395" s="2" t="n"/>
    </row>
    <row r="396">
      <c r="A396" s="2" t="n"/>
      <c r="B396" s="2" t="n"/>
      <c r="C396" s="2" t="n"/>
      <c r="D396" s="2" t="n"/>
      <c r="E396" s="2" t="n"/>
      <c r="F396" s="2" t="n"/>
      <c r="G396" s="2" t="n"/>
      <c r="H396" s="2" t="n"/>
      <c r="I396" s="2" t="n"/>
      <c r="J396" s="2" t="n"/>
      <c r="K396" s="3" t="n"/>
      <c r="L396" s="3" t="n"/>
      <c r="M396" s="4" t="n"/>
      <c r="N396" s="4" t="n"/>
      <c r="O396" s="4" t="n"/>
      <c r="P396" s="4" t="n"/>
      <c r="Q396" s="4" t="n"/>
      <c r="R396" s="4" t="n"/>
      <c r="S396" s="4" t="n"/>
      <c r="T396" s="4" t="n"/>
      <c r="U396" s="4" t="n"/>
      <c r="V396" s="4" t="n"/>
      <c r="W396" s="4" t="n"/>
      <c r="X396" s="4" t="n"/>
      <c r="Y396" s="4" t="n"/>
      <c r="Z396" s="4" t="n"/>
      <c r="AA396" s="4" t="n"/>
      <c r="AB396" s="4" t="n"/>
      <c r="AC396" s="4" t="n"/>
      <c r="AD396" s="4" t="n"/>
      <c r="AE396" s="4" t="n"/>
      <c r="AF396" s="4" t="n"/>
      <c r="AG396" s="4" t="n"/>
      <c r="AH396" s="4" t="n"/>
      <c r="AI396" s="4" t="n"/>
      <c r="AJ396" s="4" t="n"/>
      <c r="AK396" s="4" t="n"/>
      <c r="AL396" s="4" t="n"/>
      <c r="AM396" s="4" t="n"/>
      <c r="AN396" s="4" t="n"/>
      <c r="AO396" s="4" t="n"/>
      <c r="AP396" s="4" t="n"/>
      <c r="AQ396" s="4" t="n"/>
      <c r="AR396" s="4" t="n"/>
      <c r="AS396" s="4" t="n"/>
      <c r="AT396" s="4" t="n"/>
      <c r="AU396" s="4" t="n"/>
      <c r="AV396" s="4" t="n"/>
      <c r="AW396" s="4" t="n"/>
      <c r="AX396" s="4" t="n"/>
      <c r="AY396" s="4" t="n"/>
      <c r="AZ396" s="4" t="n"/>
      <c r="BA396" s="4" t="n"/>
      <c r="BB396" s="4" t="n"/>
      <c r="BC396" s="4" t="n"/>
      <c r="BD396" s="4" t="n"/>
      <c r="BE396" s="4" t="n"/>
      <c r="BF396" s="4" t="n"/>
      <c r="BG396" s="4" t="n"/>
      <c r="BH396" s="4" t="n"/>
      <c r="BI396" s="4" t="n"/>
      <c r="BJ396" s="4" t="n"/>
      <c r="BK396" s="3" t="n"/>
      <c r="BL396" s="3" t="n"/>
      <c r="BM396" s="3" t="n"/>
      <c r="BN396" s="3" t="n"/>
      <c r="BO396" s="3" t="n"/>
      <c r="BP396" s="3" t="n"/>
      <c r="BQ396" s="2" t="n"/>
      <c r="BR396" s="2" t="n"/>
      <c r="BS396" s="2" t="n"/>
      <c r="BT396" s="2" t="n"/>
      <c r="BU396" s="2" t="n"/>
      <c r="BV396" s="2" t="n"/>
      <c r="BW396" s="2" t="n"/>
      <c r="BX396" s="2" t="n"/>
      <c r="BY396" s="2" t="n"/>
      <c r="BZ396" s="2" t="n"/>
      <c r="CA396" s="2" t="n"/>
      <c r="CB396" s="2" t="n"/>
      <c r="CC396" s="2" t="n"/>
    </row>
    <row r="397">
      <c r="A397" s="2" t="n"/>
      <c r="B397" s="2" t="n"/>
      <c r="C397" s="2" t="n"/>
      <c r="D397" s="2" t="n"/>
      <c r="E397" s="2" t="n"/>
      <c r="F397" s="2" t="n"/>
      <c r="G397" s="2" t="n"/>
      <c r="H397" s="2" t="n"/>
      <c r="I397" s="2" t="n"/>
      <c r="J397" s="2" t="n"/>
      <c r="K397" s="3" t="n"/>
      <c r="L397" s="3" t="n"/>
      <c r="M397" s="4" t="n"/>
      <c r="N397" s="4" t="n"/>
      <c r="O397" s="4" t="n"/>
      <c r="P397" s="4" t="n"/>
      <c r="Q397" s="4" t="n"/>
      <c r="R397" s="4" t="n"/>
      <c r="S397" s="4" t="n"/>
      <c r="T397" s="4" t="n"/>
      <c r="U397" s="4" t="n"/>
      <c r="V397" s="4" t="n"/>
      <c r="W397" s="4" t="n"/>
      <c r="X397" s="4" t="n"/>
      <c r="Y397" s="4" t="n"/>
      <c r="Z397" s="4" t="n"/>
      <c r="AA397" s="4" t="n"/>
      <c r="AB397" s="4" t="n"/>
      <c r="AC397" s="4" t="n"/>
      <c r="AD397" s="4" t="n"/>
      <c r="AE397" s="4" t="n"/>
      <c r="AF397" s="4" t="n"/>
      <c r="AG397" s="4" t="n"/>
      <c r="AH397" s="4" t="n"/>
      <c r="AI397" s="4" t="n"/>
      <c r="AJ397" s="4" t="n"/>
      <c r="AK397" s="4" t="n"/>
      <c r="AL397" s="4" t="n"/>
      <c r="AM397" s="4" t="n"/>
      <c r="AN397" s="4" t="n"/>
      <c r="AO397" s="4" t="n"/>
      <c r="AP397" s="4" t="n"/>
      <c r="AQ397" s="4" t="n"/>
      <c r="AR397" s="4" t="n"/>
      <c r="AS397" s="4" t="n"/>
      <c r="AT397" s="4" t="n"/>
      <c r="AU397" s="4" t="n"/>
      <c r="AV397" s="4" t="n"/>
      <c r="AW397" s="4" t="n"/>
      <c r="AX397" s="4" t="n"/>
      <c r="AY397" s="4" t="n"/>
      <c r="AZ397" s="4" t="n"/>
      <c r="BA397" s="4" t="n"/>
      <c r="BB397" s="4" t="n"/>
      <c r="BC397" s="4" t="n"/>
      <c r="BD397" s="4" t="n"/>
      <c r="BE397" s="4" t="n"/>
      <c r="BF397" s="4" t="n"/>
      <c r="BG397" s="4" t="n"/>
      <c r="BH397" s="4" t="n"/>
      <c r="BI397" s="4" t="n"/>
      <c r="BJ397" s="4" t="n"/>
      <c r="BK397" s="3" t="n"/>
      <c r="BL397" s="3" t="n"/>
      <c r="BM397" s="3" t="n"/>
      <c r="BN397" s="3" t="n"/>
      <c r="BO397" s="3" t="n"/>
      <c r="BP397" s="3" t="n"/>
      <c r="BQ397" s="2" t="n"/>
      <c r="BR397" s="2" t="n"/>
      <c r="BS397" s="2" t="n"/>
      <c r="BT397" s="2" t="n"/>
      <c r="BU397" s="2" t="n"/>
      <c r="BV397" s="2" t="n"/>
      <c r="BW397" s="2" t="n"/>
      <c r="BX397" s="2" t="n"/>
      <c r="BY397" s="2" t="n"/>
      <c r="BZ397" s="2" t="n"/>
      <c r="CA397" s="2" t="n"/>
      <c r="CB397" s="2" t="n"/>
      <c r="CC397" s="2" t="n"/>
    </row>
    <row r="398">
      <c r="A398" s="2" t="n"/>
      <c r="B398" s="2" t="n"/>
      <c r="C398" s="2" t="n"/>
      <c r="D398" s="2" t="n"/>
      <c r="E398" s="2" t="n"/>
      <c r="F398" s="2" t="n"/>
      <c r="G398" s="2" t="n"/>
      <c r="H398" s="2" t="n"/>
      <c r="I398" s="2" t="n"/>
      <c r="J398" s="2" t="n"/>
      <c r="K398" s="3" t="n"/>
      <c r="L398" s="3" t="n"/>
      <c r="M398" s="4" t="n"/>
      <c r="N398" s="4" t="n"/>
      <c r="O398" s="4" t="n"/>
      <c r="P398" s="4" t="n"/>
      <c r="Q398" s="4" t="n"/>
      <c r="R398" s="4" t="n"/>
      <c r="S398" s="4" t="n"/>
      <c r="T398" s="4" t="n"/>
      <c r="U398" s="4" t="n"/>
      <c r="V398" s="4" t="n"/>
      <c r="W398" s="4" t="n"/>
      <c r="X398" s="4" t="n"/>
      <c r="Y398" s="4" t="n"/>
      <c r="Z398" s="4" t="n"/>
      <c r="AA398" s="4" t="n"/>
      <c r="AB398" s="4" t="n"/>
      <c r="AC398" s="4" t="n"/>
      <c r="AD398" s="4" t="n"/>
      <c r="AE398" s="4" t="n"/>
      <c r="AF398" s="4" t="n"/>
      <c r="AG398" s="4" t="n"/>
      <c r="AH398" s="4" t="n"/>
      <c r="AI398" s="4" t="n"/>
      <c r="AJ398" s="4" t="n"/>
      <c r="AK398" s="4" t="n"/>
      <c r="AL398" s="4" t="n"/>
      <c r="AM398" s="4" t="n"/>
      <c r="AN398" s="4" t="n"/>
      <c r="AO398" s="4" t="n"/>
      <c r="AP398" s="4" t="n"/>
      <c r="AQ398" s="4" t="n"/>
      <c r="AR398" s="4" t="n"/>
      <c r="AS398" s="4" t="n"/>
      <c r="AT398" s="4" t="n"/>
      <c r="AU398" s="4" t="n"/>
      <c r="AV398" s="4" t="n"/>
      <c r="AW398" s="4" t="n"/>
      <c r="AX398" s="4" t="n"/>
      <c r="AY398" s="4" t="n"/>
      <c r="AZ398" s="4" t="n"/>
      <c r="BA398" s="4" t="n"/>
      <c r="BB398" s="4" t="n"/>
      <c r="BC398" s="4" t="n"/>
      <c r="BD398" s="4" t="n"/>
      <c r="BE398" s="4" t="n"/>
      <c r="BF398" s="4" t="n"/>
      <c r="BG398" s="4" t="n"/>
      <c r="BH398" s="4" t="n"/>
      <c r="BI398" s="4" t="n"/>
      <c r="BJ398" s="4" t="n"/>
      <c r="BK398" s="3" t="n"/>
      <c r="BL398" s="3" t="n"/>
      <c r="BM398" s="3" t="n"/>
      <c r="BN398" s="3" t="n"/>
      <c r="BO398" s="3" t="n"/>
      <c r="BP398" s="3" t="n"/>
      <c r="BQ398" s="2" t="n"/>
      <c r="BR398" s="2" t="n"/>
      <c r="BS398" s="2" t="n"/>
      <c r="BT398" s="2" t="n"/>
      <c r="BU398" s="2" t="n"/>
      <c r="BV398" s="2" t="n"/>
      <c r="BW398" s="2" t="n"/>
      <c r="BX398" s="2" t="n"/>
      <c r="BY398" s="2" t="n"/>
      <c r="BZ398" s="2" t="n"/>
      <c r="CA398" s="2" t="n"/>
      <c r="CB398" s="2" t="n"/>
      <c r="CC398" s="2" t="n"/>
    </row>
    <row r="399">
      <c r="A399" s="2" t="n"/>
      <c r="B399" s="2" t="n"/>
      <c r="C399" s="2" t="n"/>
      <c r="D399" s="2" t="n"/>
      <c r="E399" s="2" t="n"/>
      <c r="F399" s="2" t="n"/>
      <c r="G399" s="2" t="n"/>
      <c r="H399" s="2" t="n"/>
      <c r="I399" s="2" t="n"/>
      <c r="J399" s="2" t="n"/>
      <c r="K399" s="3" t="n"/>
      <c r="L399" s="3" t="n"/>
      <c r="M399" s="4" t="n"/>
      <c r="N399" s="4" t="n"/>
      <c r="O399" s="4" t="n"/>
      <c r="P399" s="4" t="n"/>
      <c r="Q399" s="4" t="n"/>
      <c r="R399" s="4" t="n"/>
      <c r="S399" s="4" t="n"/>
      <c r="T399" s="4" t="n"/>
      <c r="U399" s="4" t="n"/>
      <c r="V399" s="4" t="n"/>
      <c r="W399" s="4" t="n"/>
      <c r="X399" s="4" t="n"/>
      <c r="Y399" s="4" t="n"/>
      <c r="Z399" s="4" t="n"/>
      <c r="AA399" s="4" t="n"/>
      <c r="AB399" s="4" t="n"/>
      <c r="AC399" s="4" t="n"/>
      <c r="AD399" s="4" t="n"/>
      <c r="AE399" s="4" t="n"/>
      <c r="AF399" s="4" t="n"/>
      <c r="AG399" s="4" t="n"/>
      <c r="AH399" s="4" t="n"/>
      <c r="AI399" s="4" t="n"/>
      <c r="AJ399" s="4" t="n"/>
      <c r="AK399" s="4" t="n"/>
      <c r="AL399" s="4" t="n"/>
      <c r="AM399" s="4" t="n"/>
      <c r="AN399" s="4" t="n"/>
      <c r="AO399" s="4" t="n"/>
      <c r="AP399" s="4" t="n"/>
      <c r="AQ399" s="4" t="n"/>
      <c r="AR399" s="4" t="n"/>
      <c r="AS399" s="4" t="n"/>
      <c r="AT399" s="4" t="n"/>
      <c r="AU399" s="4" t="n"/>
      <c r="AV399" s="4" t="n"/>
      <c r="AW399" s="4" t="n"/>
      <c r="AX399" s="4" t="n"/>
      <c r="AY399" s="4" t="n"/>
      <c r="AZ399" s="4" t="n"/>
      <c r="BA399" s="4" t="n"/>
      <c r="BB399" s="4" t="n"/>
      <c r="BC399" s="4" t="n"/>
      <c r="BD399" s="4" t="n"/>
      <c r="BE399" s="4" t="n"/>
      <c r="BF399" s="4" t="n"/>
      <c r="BG399" s="4" t="n"/>
      <c r="BH399" s="4" t="n"/>
      <c r="BI399" s="4" t="n"/>
      <c r="BJ399" s="4" t="n"/>
      <c r="BK399" s="3" t="n"/>
      <c r="BL399" s="3" t="n"/>
      <c r="BM399" s="3" t="n"/>
      <c r="BN399" s="3" t="n"/>
      <c r="BO399" s="3" t="n"/>
      <c r="BP399" s="3" t="n"/>
      <c r="BQ399" s="2" t="n"/>
      <c r="BR399" s="2" t="n"/>
      <c r="BS399" s="2" t="n"/>
      <c r="BT399" s="2" t="n"/>
      <c r="BU399" s="2" t="n"/>
      <c r="BV399" s="2" t="n"/>
      <c r="BW399" s="2" t="n"/>
      <c r="BX399" s="2" t="n"/>
      <c r="BY399" s="2" t="n"/>
      <c r="BZ399" s="2" t="n"/>
      <c r="CA399" s="2" t="n"/>
      <c r="CB399" s="2" t="n"/>
      <c r="CC399" s="2" t="n"/>
    </row>
    <row r="400">
      <c r="A400" s="2" t="n"/>
      <c r="B400" s="2" t="n"/>
      <c r="C400" s="2" t="n"/>
      <c r="D400" s="2" t="n"/>
      <c r="E400" s="2" t="n"/>
      <c r="F400" s="2" t="n"/>
      <c r="G400" s="2" t="n"/>
      <c r="H400" s="2" t="n"/>
      <c r="I400" s="2" t="n"/>
      <c r="J400" s="2" t="n"/>
      <c r="K400" s="3" t="n"/>
      <c r="L400" s="3" t="n"/>
      <c r="M400" s="4" t="n"/>
      <c r="N400" s="4" t="n"/>
      <c r="O400" s="4" t="n"/>
      <c r="P400" s="4" t="n"/>
      <c r="Q400" s="4" t="n"/>
      <c r="R400" s="4" t="n"/>
      <c r="S400" s="4" t="n"/>
      <c r="T400" s="4" t="n"/>
      <c r="U400" s="4" t="n"/>
      <c r="V400" s="4" t="n"/>
      <c r="W400" s="4" t="n"/>
      <c r="X400" s="4" t="n"/>
      <c r="Y400" s="4" t="n"/>
      <c r="Z400" s="4" t="n"/>
      <c r="AA400" s="4" t="n"/>
      <c r="AB400" s="4" t="n"/>
      <c r="AC400" s="4" t="n"/>
      <c r="AD400" s="4" t="n"/>
      <c r="AE400" s="4" t="n"/>
      <c r="AF400" s="4" t="n"/>
      <c r="AG400" s="4" t="n"/>
      <c r="AH400" s="4" t="n"/>
      <c r="AI400" s="4" t="n"/>
      <c r="AJ400" s="4" t="n"/>
      <c r="AK400" s="4" t="n"/>
      <c r="AL400" s="4" t="n"/>
      <c r="AM400" s="4" t="n"/>
      <c r="AN400" s="4" t="n"/>
      <c r="AO400" s="4" t="n"/>
      <c r="AP400" s="4" t="n"/>
      <c r="AQ400" s="4" t="n"/>
      <c r="AR400" s="4" t="n"/>
      <c r="AS400" s="4" t="n"/>
      <c r="AT400" s="4" t="n"/>
      <c r="AU400" s="4" t="n"/>
      <c r="AV400" s="4" t="n"/>
      <c r="AW400" s="4" t="n"/>
      <c r="AX400" s="4" t="n"/>
      <c r="AY400" s="4" t="n"/>
      <c r="AZ400" s="4" t="n"/>
      <c r="BA400" s="4" t="n"/>
      <c r="BB400" s="4" t="n"/>
      <c r="BC400" s="4" t="n"/>
      <c r="BD400" s="4" t="n"/>
      <c r="BE400" s="4" t="n"/>
      <c r="BF400" s="4" t="n"/>
      <c r="BG400" s="4" t="n"/>
      <c r="BH400" s="4" t="n"/>
      <c r="BI400" s="4" t="n"/>
      <c r="BJ400" s="4" t="n"/>
      <c r="BK400" s="3" t="n"/>
      <c r="BL400" s="3" t="n"/>
      <c r="BM400" s="3" t="n"/>
      <c r="BN400" s="3" t="n"/>
      <c r="BO400" s="3" t="n"/>
      <c r="BP400" s="3" t="n"/>
      <c r="BQ400" s="2" t="n"/>
      <c r="BR400" s="2" t="n"/>
      <c r="BS400" s="2" t="n"/>
      <c r="BT400" s="2" t="n"/>
      <c r="BU400" s="2" t="n"/>
      <c r="BV400" s="2" t="n"/>
      <c r="BW400" s="2" t="n"/>
      <c r="BX400" s="2" t="n"/>
      <c r="BY400" s="2" t="n"/>
      <c r="BZ400" s="2" t="n"/>
      <c r="CA400" s="2" t="n"/>
      <c r="CB400" s="2" t="n"/>
      <c r="CC400" s="2" t="n"/>
    </row>
    <row r="401">
      <c r="A401" s="2" t="n"/>
      <c r="B401" s="2" t="n"/>
      <c r="C401" s="2" t="n"/>
      <c r="D401" s="2" t="n"/>
      <c r="E401" s="2" t="n"/>
      <c r="F401" s="2" t="n"/>
      <c r="G401" s="2" t="n"/>
      <c r="H401" s="2" t="n"/>
      <c r="I401" s="2" t="n"/>
      <c r="J401" s="2" t="n"/>
      <c r="K401" s="3" t="n"/>
      <c r="L401" s="3" t="n"/>
      <c r="M401" s="4" t="n"/>
      <c r="N401" s="4" t="n"/>
      <c r="O401" s="4" t="n"/>
      <c r="P401" s="4" t="n"/>
      <c r="Q401" s="4" t="n"/>
      <c r="R401" s="4" t="n"/>
      <c r="S401" s="4" t="n"/>
      <c r="T401" s="4" t="n"/>
      <c r="U401" s="4" t="n"/>
      <c r="V401" s="4" t="n"/>
      <c r="W401" s="4" t="n"/>
      <c r="X401" s="4" t="n"/>
      <c r="Y401" s="4" t="n"/>
      <c r="Z401" s="4" t="n"/>
      <c r="AA401" s="4" t="n"/>
      <c r="AB401" s="4" t="n"/>
      <c r="AC401" s="4" t="n"/>
      <c r="AD401" s="4" t="n"/>
      <c r="AE401" s="4" t="n"/>
      <c r="AF401" s="4" t="n"/>
      <c r="AG401" s="4" t="n"/>
      <c r="AH401" s="4" t="n"/>
      <c r="AI401" s="4" t="n"/>
      <c r="AJ401" s="4" t="n"/>
      <c r="AK401" s="4" t="n"/>
      <c r="AL401" s="4" t="n"/>
      <c r="AM401" s="4" t="n"/>
      <c r="AN401" s="4" t="n"/>
      <c r="AO401" s="4" t="n"/>
      <c r="AP401" s="4" t="n"/>
      <c r="AQ401" s="4" t="n"/>
      <c r="AR401" s="4" t="n"/>
      <c r="AS401" s="4" t="n"/>
      <c r="AT401" s="4" t="n"/>
      <c r="AU401" s="4" t="n"/>
      <c r="AV401" s="4" t="n"/>
      <c r="AW401" s="4" t="n"/>
      <c r="AX401" s="4" t="n"/>
      <c r="AY401" s="4" t="n"/>
      <c r="AZ401" s="4" t="n"/>
      <c r="BA401" s="4" t="n"/>
      <c r="BB401" s="4" t="n"/>
      <c r="BC401" s="4" t="n"/>
      <c r="BD401" s="4" t="n"/>
      <c r="BE401" s="4" t="n"/>
      <c r="BF401" s="4" t="n"/>
      <c r="BG401" s="4" t="n"/>
      <c r="BH401" s="4" t="n"/>
      <c r="BI401" s="4" t="n"/>
      <c r="BJ401" s="4" t="n"/>
      <c r="BK401" s="3" t="n"/>
      <c r="BL401" s="3" t="n"/>
      <c r="BM401" s="3" t="n"/>
      <c r="BN401" s="3" t="n"/>
      <c r="BO401" s="3" t="n"/>
      <c r="BP401" s="3" t="n"/>
      <c r="BQ401" s="2" t="n"/>
      <c r="BR401" s="2" t="n"/>
      <c r="BS401" s="2" t="n"/>
      <c r="BT401" s="2" t="n"/>
      <c r="BU401" s="2" t="n"/>
      <c r="BV401" s="2" t="n"/>
      <c r="BW401" s="2" t="n"/>
      <c r="BX401" s="2" t="n"/>
      <c r="BY401" s="2" t="n"/>
      <c r="BZ401" s="2" t="n"/>
      <c r="CA401" s="2" t="n"/>
      <c r="CB401" s="2" t="n"/>
      <c r="CC401" s="2" t="n"/>
    </row>
    <row r="402">
      <c r="A402" s="2" t="n"/>
      <c r="B402" s="2" t="n"/>
      <c r="C402" s="2" t="n"/>
      <c r="D402" s="2" t="n"/>
      <c r="E402" s="2" t="n"/>
      <c r="F402" s="2" t="n"/>
      <c r="G402" s="2" t="n"/>
      <c r="H402" s="2" t="n"/>
      <c r="I402" s="2" t="n"/>
      <c r="J402" s="2" t="n"/>
      <c r="K402" s="3" t="n"/>
      <c r="L402" s="3" t="n"/>
      <c r="M402" s="4" t="n"/>
      <c r="N402" s="4" t="n"/>
      <c r="O402" s="4" t="n"/>
      <c r="P402" s="4" t="n"/>
      <c r="Q402" s="4" t="n"/>
      <c r="R402" s="4" t="n"/>
      <c r="S402" s="4" t="n"/>
      <c r="T402" s="4" t="n"/>
      <c r="U402" s="4" t="n"/>
      <c r="V402" s="4" t="n"/>
      <c r="W402" s="4" t="n"/>
      <c r="X402" s="4" t="n"/>
      <c r="Y402" s="4" t="n"/>
      <c r="Z402" s="4" t="n"/>
      <c r="AA402" s="4" t="n"/>
      <c r="AB402" s="4" t="n"/>
      <c r="AC402" s="4" t="n"/>
      <c r="AD402" s="4" t="n"/>
      <c r="AE402" s="4" t="n"/>
      <c r="AF402" s="4" t="n"/>
      <c r="AG402" s="4" t="n"/>
      <c r="AH402" s="4" t="n"/>
      <c r="AI402" s="4" t="n"/>
      <c r="AJ402" s="4" t="n"/>
      <c r="AK402" s="4" t="n"/>
      <c r="AL402" s="4" t="n"/>
      <c r="AM402" s="4" t="n"/>
      <c r="AN402" s="4" t="n"/>
      <c r="AO402" s="4" t="n"/>
      <c r="AP402" s="4" t="n"/>
      <c r="AQ402" s="4" t="n"/>
      <c r="AR402" s="4" t="n"/>
      <c r="AS402" s="4" t="n"/>
      <c r="AT402" s="4" t="n"/>
      <c r="AU402" s="4" t="n"/>
      <c r="AV402" s="4" t="n"/>
      <c r="AW402" s="4" t="n"/>
      <c r="AX402" s="4" t="n"/>
      <c r="AY402" s="4" t="n"/>
      <c r="AZ402" s="4" t="n"/>
      <c r="BA402" s="4" t="n"/>
      <c r="BB402" s="4" t="n"/>
      <c r="BC402" s="4" t="n"/>
      <c r="BD402" s="4" t="n"/>
      <c r="BE402" s="4" t="n"/>
      <c r="BF402" s="4" t="n"/>
      <c r="BG402" s="4" t="n"/>
      <c r="BH402" s="4" t="n"/>
      <c r="BI402" s="4" t="n"/>
      <c r="BJ402" s="4" t="n"/>
      <c r="BK402" s="3" t="n"/>
      <c r="BL402" s="3" t="n"/>
      <c r="BM402" s="3" t="n"/>
      <c r="BN402" s="3" t="n"/>
      <c r="BO402" s="3" t="n"/>
      <c r="BP402" s="3" t="n"/>
      <c r="BQ402" s="2" t="n"/>
      <c r="BR402" s="2" t="n"/>
      <c r="BS402" s="2" t="n"/>
      <c r="BT402" s="2" t="n"/>
      <c r="BU402" s="2" t="n"/>
      <c r="BV402" s="2" t="n"/>
      <c r="BW402" s="2" t="n"/>
      <c r="BX402" s="2" t="n"/>
      <c r="BY402" s="2" t="n"/>
      <c r="BZ402" s="2" t="n"/>
      <c r="CA402" s="2" t="n"/>
      <c r="CB402" s="2" t="n"/>
      <c r="CC402" s="2" t="n"/>
    </row>
    <row r="403">
      <c r="A403" s="2" t="n"/>
      <c r="B403" s="2" t="n"/>
      <c r="C403" s="2" t="n"/>
      <c r="D403" s="2" t="n"/>
      <c r="E403" s="2" t="n"/>
      <c r="F403" s="2" t="n"/>
      <c r="G403" s="2" t="n"/>
      <c r="H403" s="2" t="n"/>
      <c r="I403" s="2" t="n"/>
      <c r="J403" s="2" t="n"/>
      <c r="K403" s="3" t="n"/>
      <c r="L403" s="3" t="n"/>
      <c r="M403" s="4" t="n"/>
      <c r="N403" s="4" t="n"/>
      <c r="O403" s="4" t="n"/>
      <c r="P403" s="4" t="n"/>
      <c r="Q403" s="4" t="n"/>
      <c r="R403" s="4" t="n"/>
      <c r="S403" s="4" t="n"/>
      <c r="T403" s="4" t="n"/>
      <c r="U403" s="4" t="n"/>
      <c r="V403" s="4" t="n"/>
      <c r="W403" s="4" t="n"/>
      <c r="X403" s="4" t="n"/>
      <c r="Y403" s="4" t="n"/>
      <c r="Z403" s="4" t="n"/>
      <c r="AA403" s="4" t="n"/>
      <c r="AB403" s="4" t="n"/>
      <c r="AC403" s="4" t="n"/>
      <c r="AD403" s="4" t="n"/>
      <c r="AE403" s="4" t="n"/>
      <c r="AF403" s="4" t="n"/>
      <c r="AG403" s="4" t="n"/>
      <c r="AH403" s="4" t="n"/>
      <c r="AI403" s="4" t="n"/>
      <c r="AJ403" s="4" t="n"/>
      <c r="AK403" s="4" t="n"/>
      <c r="AL403" s="4" t="n"/>
      <c r="AM403" s="4" t="n"/>
      <c r="AN403" s="4" t="n"/>
      <c r="AO403" s="4" t="n"/>
      <c r="AP403" s="4" t="n"/>
      <c r="AQ403" s="4" t="n"/>
      <c r="AR403" s="4" t="n"/>
      <c r="AS403" s="4" t="n"/>
      <c r="AT403" s="4" t="n"/>
      <c r="AU403" s="4" t="n"/>
      <c r="AV403" s="4" t="n"/>
      <c r="AW403" s="4" t="n"/>
      <c r="AX403" s="4" t="n"/>
      <c r="AY403" s="4" t="n"/>
      <c r="AZ403" s="4" t="n"/>
      <c r="BA403" s="4" t="n"/>
      <c r="BB403" s="4" t="n"/>
      <c r="BC403" s="4" t="n"/>
      <c r="BD403" s="4" t="n"/>
      <c r="BE403" s="4" t="n"/>
      <c r="BF403" s="4" t="n"/>
      <c r="BG403" s="4" t="n"/>
      <c r="BH403" s="4" t="n"/>
      <c r="BI403" s="4" t="n"/>
      <c r="BJ403" s="4" t="n"/>
      <c r="BK403" s="3" t="n"/>
      <c r="BL403" s="3" t="n"/>
      <c r="BM403" s="3" t="n"/>
      <c r="BN403" s="3" t="n"/>
      <c r="BO403" s="3" t="n"/>
      <c r="BP403" s="3" t="n"/>
      <c r="BQ403" s="2" t="n"/>
      <c r="BR403" s="2" t="n"/>
      <c r="BS403" s="2" t="n"/>
      <c r="BT403" s="2" t="n"/>
      <c r="BU403" s="2" t="n"/>
      <c r="BV403" s="2" t="n"/>
      <c r="BW403" s="2" t="n"/>
      <c r="BX403" s="2" t="n"/>
      <c r="BY403" s="2" t="n"/>
      <c r="BZ403" s="2" t="n"/>
      <c r="CA403" s="2" t="n"/>
      <c r="CB403" s="2" t="n"/>
      <c r="CC403" s="2" t="n"/>
    </row>
    <row r="404">
      <c r="A404" s="2" t="n"/>
      <c r="B404" s="2" t="n"/>
      <c r="C404" s="2" t="n"/>
      <c r="D404" s="2" t="n"/>
      <c r="E404" s="2" t="n"/>
      <c r="F404" s="2" t="n"/>
      <c r="G404" s="2" t="n"/>
      <c r="H404" s="2" t="n"/>
      <c r="I404" s="2" t="n"/>
      <c r="J404" s="2" t="n"/>
      <c r="K404" s="3" t="n"/>
      <c r="L404" s="3" t="n"/>
      <c r="M404" s="4" t="n"/>
      <c r="N404" s="4" t="n"/>
      <c r="O404" s="4" t="n"/>
      <c r="P404" s="4" t="n"/>
      <c r="Q404" s="4" t="n"/>
      <c r="R404" s="4" t="n"/>
      <c r="S404" s="4" t="n"/>
      <c r="T404" s="4" t="n"/>
      <c r="U404" s="4" t="n"/>
      <c r="V404" s="4" t="n"/>
      <c r="W404" s="4" t="n"/>
      <c r="X404" s="4" t="n"/>
      <c r="Y404" s="4" t="n"/>
      <c r="Z404" s="4" t="n"/>
      <c r="AA404" s="4" t="n"/>
      <c r="AB404" s="4" t="n"/>
      <c r="AC404" s="4" t="n"/>
      <c r="AD404" s="4" t="n"/>
      <c r="AE404" s="4" t="n"/>
      <c r="AF404" s="4" t="n"/>
      <c r="AG404" s="4" t="n"/>
      <c r="AH404" s="4" t="n"/>
      <c r="AI404" s="4" t="n"/>
      <c r="AJ404" s="4" t="n"/>
      <c r="AK404" s="4" t="n"/>
      <c r="AL404" s="4" t="n"/>
      <c r="AM404" s="4" t="n"/>
      <c r="AN404" s="4" t="n"/>
      <c r="AO404" s="4" t="n"/>
      <c r="AP404" s="4" t="n"/>
      <c r="AQ404" s="4" t="n"/>
      <c r="AR404" s="4" t="n"/>
      <c r="AS404" s="4" t="n"/>
      <c r="AT404" s="4" t="n"/>
      <c r="AU404" s="4" t="n"/>
      <c r="AV404" s="4" t="n"/>
      <c r="AW404" s="4" t="n"/>
      <c r="AX404" s="4" t="n"/>
      <c r="AY404" s="4" t="n"/>
      <c r="AZ404" s="4" t="n"/>
      <c r="BA404" s="4" t="n"/>
      <c r="BB404" s="4" t="n"/>
      <c r="BC404" s="4" t="n"/>
      <c r="BD404" s="4" t="n"/>
      <c r="BE404" s="4" t="n"/>
      <c r="BF404" s="4" t="n"/>
      <c r="BG404" s="4" t="n"/>
      <c r="BH404" s="4" t="n"/>
      <c r="BI404" s="4" t="n"/>
      <c r="BJ404" s="4" t="n"/>
      <c r="BK404" s="3" t="n"/>
      <c r="BL404" s="3" t="n"/>
      <c r="BM404" s="3" t="n"/>
      <c r="BN404" s="3" t="n"/>
      <c r="BO404" s="3" t="n"/>
      <c r="BP404" s="3" t="n"/>
      <c r="BQ404" s="2" t="n"/>
      <c r="BR404" s="2" t="n"/>
      <c r="BS404" s="2" t="n"/>
      <c r="BT404" s="2" t="n"/>
      <c r="BU404" s="2" t="n"/>
      <c r="BV404" s="2" t="n"/>
      <c r="BW404" s="2" t="n"/>
      <c r="BX404" s="2" t="n"/>
      <c r="BY404" s="2" t="n"/>
      <c r="BZ404" s="2" t="n"/>
      <c r="CA404" s="2" t="n"/>
      <c r="CB404" s="2" t="n"/>
      <c r="CC404" s="2" t="n"/>
    </row>
    <row r="405">
      <c r="A405" s="2" t="n"/>
      <c r="B405" s="2" t="n"/>
      <c r="C405" s="2" t="n"/>
      <c r="D405" s="2" t="n"/>
      <c r="E405" s="2" t="n"/>
      <c r="F405" s="2" t="n"/>
      <c r="G405" s="2" t="n"/>
      <c r="H405" s="2" t="n"/>
      <c r="I405" s="2" t="n"/>
      <c r="J405" s="2" t="n"/>
      <c r="K405" s="3" t="n"/>
      <c r="L405" s="3" t="n"/>
      <c r="M405" s="4" t="n"/>
      <c r="N405" s="4" t="n"/>
      <c r="O405" s="4" t="n"/>
      <c r="P405" s="4" t="n"/>
      <c r="Q405" s="4" t="n"/>
      <c r="R405" s="4" t="n"/>
      <c r="S405" s="4" t="n"/>
      <c r="T405" s="4" t="n"/>
      <c r="U405" s="4" t="n"/>
      <c r="V405" s="4" t="n"/>
      <c r="W405" s="4" t="n"/>
      <c r="X405" s="4" t="n"/>
      <c r="Y405" s="4" t="n"/>
      <c r="Z405" s="4" t="n"/>
      <c r="AA405" s="4" t="n"/>
      <c r="AB405" s="4" t="n"/>
      <c r="AC405" s="4" t="n"/>
      <c r="AD405" s="4" t="n"/>
      <c r="AE405" s="4" t="n"/>
      <c r="AF405" s="4" t="n"/>
      <c r="AG405" s="4" t="n"/>
      <c r="AH405" s="4" t="n"/>
      <c r="AI405" s="4" t="n"/>
      <c r="AJ405" s="4" t="n"/>
      <c r="AK405" s="4" t="n"/>
      <c r="AL405" s="4" t="n"/>
      <c r="AM405" s="4" t="n"/>
      <c r="AN405" s="4" t="n"/>
      <c r="AO405" s="4" t="n"/>
      <c r="AP405" s="4" t="n"/>
      <c r="AQ405" s="4" t="n"/>
      <c r="AR405" s="4" t="n"/>
      <c r="AS405" s="4" t="n"/>
      <c r="AT405" s="4" t="n"/>
      <c r="AU405" s="4" t="n"/>
      <c r="AV405" s="4" t="n"/>
      <c r="AW405" s="4" t="n"/>
      <c r="AX405" s="4" t="n"/>
      <c r="AY405" s="4" t="n"/>
      <c r="AZ405" s="4" t="n"/>
      <c r="BA405" s="4" t="n"/>
      <c r="BB405" s="4" t="n"/>
      <c r="BC405" s="4" t="n"/>
      <c r="BD405" s="4" t="n"/>
      <c r="BE405" s="4" t="n"/>
      <c r="BF405" s="4" t="n"/>
      <c r="BG405" s="4" t="n"/>
      <c r="BH405" s="4" t="n"/>
      <c r="BI405" s="4" t="n"/>
      <c r="BJ405" s="4" t="n"/>
      <c r="BK405" s="3" t="n"/>
      <c r="BL405" s="3" t="n"/>
      <c r="BM405" s="3" t="n"/>
      <c r="BN405" s="3" t="n"/>
      <c r="BO405" s="3" t="n"/>
      <c r="BP405" s="3" t="n"/>
      <c r="BQ405" s="2" t="n"/>
      <c r="BR405" s="2" t="n"/>
      <c r="BS405" s="2" t="n"/>
      <c r="BT405" s="2" t="n"/>
      <c r="BU405" s="2" t="n"/>
      <c r="BV405" s="2" t="n"/>
      <c r="BW405" s="2" t="n"/>
      <c r="BX405" s="2" t="n"/>
      <c r="BY405" s="2" t="n"/>
      <c r="BZ405" s="2" t="n"/>
      <c r="CA405" s="2" t="n"/>
      <c r="CB405" s="2" t="n"/>
      <c r="CC405" s="2" t="n"/>
    </row>
    <row r="406">
      <c r="A406" s="2" t="n"/>
      <c r="B406" s="2" t="n"/>
      <c r="C406" s="2" t="n"/>
      <c r="D406" s="2" t="n"/>
      <c r="E406" s="2" t="n"/>
      <c r="F406" s="2" t="n"/>
      <c r="G406" s="2" t="n"/>
      <c r="H406" s="2" t="n"/>
      <c r="I406" s="2" t="n"/>
      <c r="J406" s="2" t="n"/>
      <c r="K406" s="3" t="n"/>
      <c r="L406" s="3" t="n"/>
      <c r="M406" s="4" t="n"/>
      <c r="N406" s="4" t="n"/>
      <c r="O406" s="4" t="n"/>
      <c r="P406" s="4" t="n"/>
      <c r="Q406" s="4" t="n"/>
      <c r="R406" s="4" t="n"/>
      <c r="S406" s="4" t="n"/>
      <c r="T406" s="4" t="n"/>
      <c r="U406" s="4" t="n"/>
      <c r="V406" s="4" t="n"/>
      <c r="W406" s="4" t="n"/>
      <c r="X406" s="4" t="n"/>
      <c r="Y406" s="4" t="n"/>
      <c r="Z406" s="4" t="n"/>
      <c r="AA406" s="4" t="n"/>
      <c r="AB406" s="4" t="n"/>
      <c r="AC406" s="4" t="n"/>
      <c r="AD406" s="4" t="n"/>
      <c r="AE406" s="4" t="n"/>
      <c r="AF406" s="4" t="n"/>
      <c r="AG406" s="4" t="n"/>
      <c r="AH406" s="4" t="n"/>
      <c r="AI406" s="4" t="n"/>
      <c r="AJ406" s="4" t="n"/>
      <c r="AK406" s="4" t="n"/>
      <c r="AL406" s="4" t="n"/>
      <c r="AM406" s="4" t="n"/>
      <c r="AN406" s="4" t="n"/>
      <c r="AO406" s="4" t="n"/>
      <c r="AP406" s="4" t="n"/>
      <c r="AQ406" s="4" t="n"/>
      <c r="AR406" s="4" t="n"/>
      <c r="AS406" s="4" t="n"/>
      <c r="AT406" s="4" t="n"/>
      <c r="AU406" s="4" t="n"/>
      <c r="AV406" s="4" t="n"/>
      <c r="AW406" s="4" t="n"/>
      <c r="AX406" s="4" t="n"/>
      <c r="AY406" s="4" t="n"/>
      <c r="AZ406" s="4" t="n"/>
      <c r="BA406" s="4" t="n"/>
      <c r="BB406" s="4" t="n"/>
      <c r="BC406" s="4" t="n"/>
      <c r="BD406" s="4" t="n"/>
      <c r="BE406" s="4" t="n"/>
      <c r="BF406" s="4" t="n"/>
      <c r="BG406" s="4" t="n"/>
      <c r="BH406" s="4" t="n"/>
      <c r="BI406" s="4" t="n"/>
      <c r="BJ406" s="4" t="n"/>
      <c r="BK406" s="3" t="n"/>
      <c r="BL406" s="3" t="n"/>
      <c r="BM406" s="3" t="n"/>
      <c r="BN406" s="3" t="n"/>
      <c r="BO406" s="3" t="n"/>
      <c r="BP406" s="3" t="n"/>
      <c r="BQ406" s="2" t="n"/>
      <c r="BR406" s="2" t="n"/>
      <c r="BS406" s="2" t="n"/>
      <c r="BT406" s="2" t="n"/>
      <c r="BU406" s="2" t="n"/>
      <c r="BV406" s="2" t="n"/>
      <c r="BW406" s="2" t="n"/>
      <c r="BX406" s="2" t="n"/>
      <c r="BY406" s="2" t="n"/>
      <c r="BZ406" s="2" t="n"/>
      <c r="CA406" s="2" t="n"/>
      <c r="CB406" s="2" t="n"/>
      <c r="CC406" s="2" t="n"/>
    </row>
    <row r="407">
      <c r="A407" s="2" t="n"/>
      <c r="B407" s="2" t="n"/>
      <c r="C407" s="2" t="n"/>
      <c r="D407" s="2" t="n"/>
      <c r="E407" s="2" t="n"/>
      <c r="F407" s="2" t="n"/>
      <c r="G407" s="2" t="n"/>
      <c r="H407" s="2" t="n"/>
      <c r="I407" s="2" t="n"/>
      <c r="J407" s="2" t="n"/>
      <c r="K407" s="3" t="n"/>
      <c r="L407" s="3" t="n"/>
      <c r="M407" s="4" t="n"/>
      <c r="N407" s="4" t="n"/>
      <c r="O407" s="4" t="n"/>
      <c r="P407" s="4" t="n"/>
      <c r="Q407" s="4" t="n"/>
      <c r="R407" s="4" t="n"/>
      <c r="S407" s="4" t="n"/>
      <c r="T407" s="4" t="n"/>
      <c r="U407" s="4" t="n"/>
      <c r="V407" s="4" t="n"/>
      <c r="W407" s="4" t="n"/>
      <c r="X407" s="4" t="n"/>
      <c r="Y407" s="4" t="n"/>
      <c r="Z407" s="4" t="n"/>
      <c r="AA407" s="4" t="n"/>
      <c r="AB407" s="4" t="n"/>
      <c r="AC407" s="4" t="n"/>
      <c r="AD407" s="4" t="n"/>
      <c r="AE407" s="4" t="n"/>
      <c r="AF407" s="4" t="n"/>
      <c r="AG407" s="4" t="n"/>
      <c r="AH407" s="4" t="n"/>
      <c r="AI407" s="4" t="n"/>
      <c r="AJ407" s="4" t="n"/>
      <c r="AK407" s="4" t="n"/>
      <c r="AL407" s="4" t="n"/>
      <c r="AM407" s="4" t="n"/>
      <c r="AN407" s="4" t="n"/>
      <c r="AO407" s="4" t="n"/>
      <c r="AP407" s="4" t="n"/>
      <c r="AQ407" s="4" t="n"/>
      <c r="AR407" s="4" t="n"/>
      <c r="AS407" s="4" t="n"/>
      <c r="AT407" s="4" t="n"/>
      <c r="AU407" s="4" t="n"/>
      <c r="AV407" s="4" t="n"/>
      <c r="AW407" s="4" t="n"/>
      <c r="AX407" s="4" t="n"/>
      <c r="AY407" s="4" t="n"/>
      <c r="AZ407" s="4" t="n"/>
      <c r="BA407" s="4" t="n"/>
      <c r="BB407" s="4" t="n"/>
      <c r="BC407" s="4" t="n"/>
      <c r="BD407" s="4" t="n"/>
      <c r="BE407" s="4" t="n"/>
      <c r="BF407" s="4" t="n"/>
      <c r="BG407" s="4" t="n"/>
      <c r="BH407" s="4" t="n"/>
      <c r="BI407" s="4" t="n"/>
      <c r="BJ407" s="4" t="n"/>
      <c r="BK407" s="3" t="n"/>
      <c r="BL407" s="3" t="n"/>
      <c r="BM407" s="3" t="n"/>
      <c r="BN407" s="3" t="n"/>
      <c r="BO407" s="3" t="n"/>
      <c r="BP407" s="3" t="n"/>
      <c r="BQ407" s="2" t="n"/>
      <c r="BR407" s="2" t="n"/>
      <c r="BS407" s="2" t="n"/>
      <c r="BT407" s="2" t="n"/>
      <c r="BU407" s="2" t="n"/>
      <c r="BV407" s="2" t="n"/>
      <c r="BW407" s="2" t="n"/>
      <c r="BX407" s="2" t="n"/>
      <c r="BY407" s="2" t="n"/>
      <c r="BZ407" s="2" t="n"/>
      <c r="CA407" s="2" t="n"/>
      <c r="CB407" s="2" t="n"/>
      <c r="CC407" s="2" t="n"/>
    </row>
    <row r="408">
      <c r="A408" s="2" t="n"/>
      <c r="B408" s="2" t="n"/>
      <c r="C408" s="2" t="n"/>
      <c r="D408" s="2" t="n"/>
      <c r="E408" s="2" t="n"/>
      <c r="F408" s="2" t="n"/>
      <c r="G408" s="2" t="n"/>
      <c r="H408" s="2" t="n"/>
      <c r="I408" s="2" t="n"/>
      <c r="J408" s="2" t="n"/>
      <c r="K408" s="3" t="n"/>
      <c r="L408" s="3" t="n"/>
      <c r="M408" s="4" t="n"/>
      <c r="N408" s="4" t="n"/>
      <c r="O408" s="4" t="n"/>
      <c r="P408" s="4" t="n"/>
      <c r="Q408" s="4" t="n"/>
      <c r="R408" s="4" t="n"/>
      <c r="S408" s="4" t="n"/>
      <c r="T408" s="4" t="n"/>
      <c r="U408" s="4" t="n"/>
      <c r="V408" s="4" t="n"/>
      <c r="W408" s="4" t="n"/>
      <c r="X408" s="4" t="n"/>
      <c r="Y408" s="4" t="n"/>
      <c r="Z408" s="4" t="n"/>
      <c r="AA408" s="4" t="n"/>
      <c r="AB408" s="4" t="n"/>
      <c r="AC408" s="4" t="n"/>
      <c r="AD408" s="4" t="n"/>
      <c r="AE408" s="4" t="n"/>
      <c r="AF408" s="4" t="n"/>
      <c r="AG408" s="4" t="n"/>
      <c r="AH408" s="4" t="n"/>
      <c r="AI408" s="4" t="n"/>
      <c r="AJ408" s="4" t="n"/>
      <c r="AK408" s="4" t="n"/>
      <c r="AL408" s="4" t="n"/>
      <c r="AM408" s="4" t="n"/>
      <c r="AN408" s="4" t="n"/>
      <c r="AO408" s="4" t="n"/>
      <c r="AP408" s="4" t="n"/>
      <c r="AQ408" s="4" t="n"/>
      <c r="AR408" s="4" t="n"/>
      <c r="AS408" s="4" t="n"/>
      <c r="AT408" s="4" t="n"/>
      <c r="AU408" s="4" t="n"/>
      <c r="AV408" s="4" t="n"/>
      <c r="AW408" s="4" t="n"/>
      <c r="AX408" s="4" t="n"/>
      <c r="AY408" s="4" t="n"/>
      <c r="AZ408" s="4" t="n"/>
      <c r="BA408" s="4" t="n"/>
      <c r="BB408" s="4" t="n"/>
      <c r="BC408" s="4" t="n"/>
      <c r="BD408" s="4" t="n"/>
      <c r="BE408" s="4" t="n"/>
      <c r="BF408" s="4" t="n"/>
      <c r="BG408" s="4" t="n"/>
      <c r="BH408" s="4" t="n"/>
      <c r="BI408" s="4" t="n"/>
      <c r="BJ408" s="4" t="n"/>
      <c r="BK408" s="3" t="n"/>
      <c r="BL408" s="3" t="n"/>
      <c r="BM408" s="3" t="n"/>
      <c r="BN408" s="3" t="n"/>
      <c r="BO408" s="3" t="n"/>
      <c r="BP408" s="3" t="n"/>
      <c r="BQ408" s="2" t="n"/>
      <c r="BR408" s="2" t="n"/>
      <c r="BS408" s="2" t="n"/>
      <c r="BT408" s="2" t="n"/>
      <c r="BU408" s="2" t="n"/>
      <c r="BV408" s="2" t="n"/>
      <c r="BW408" s="2" t="n"/>
      <c r="BX408" s="2" t="n"/>
      <c r="BY408" s="2" t="n"/>
      <c r="BZ408" s="2" t="n"/>
      <c r="CA408" s="2" t="n"/>
      <c r="CB408" s="2" t="n"/>
      <c r="CC408" s="2" t="n"/>
    </row>
    <row r="409">
      <c r="A409" s="2" t="n"/>
      <c r="B409" s="2" t="n"/>
      <c r="C409" s="2" t="n"/>
      <c r="D409" s="2" t="n"/>
      <c r="E409" s="2" t="n"/>
      <c r="F409" s="2" t="n"/>
      <c r="G409" s="2" t="n"/>
      <c r="H409" s="2" t="n"/>
      <c r="I409" s="2" t="n"/>
      <c r="J409" s="2" t="n"/>
      <c r="K409" s="3" t="n"/>
      <c r="L409" s="3" t="n"/>
      <c r="M409" s="4" t="n"/>
      <c r="N409" s="4" t="n"/>
      <c r="O409" s="4" t="n"/>
      <c r="P409" s="4" t="n"/>
      <c r="Q409" s="4" t="n"/>
      <c r="R409" s="4" t="n"/>
      <c r="S409" s="4" t="n"/>
      <c r="T409" s="4" t="n"/>
      <c r="U409" s="4" t="n"/>
      <c r="V409" s="4" t="n"/>
      <c r="W409" s="4" t="n"/>
      <c r="X409" s="4" t="n"/>
      <c r="Y409" s="4" t="n"/>
      <c r="Z409" s="4" t="n"/>
      <c r="AA409" s="4" t="n"/>
      <c r="AB409" s="4" t="n"/>
      <c r="AC409" s="4" t="n"/>
      <c r="AD409" s="4" t="n"/>
      <c r="AE409" s="4" t="n"/>
      <c r="AF409" s="4" t="n"/>
      <c r="AG409" s="4" t="n"/>
      <c r="AH409" s="4" t="n"/>
      <c r="AI409" s="4" t="n"/>
      <c r="AJ409" s="4" t="n"/>
      <c r="AK409" s="4" t="n"/>
      <c r="AL409" s="4" t="n"/>
      <c r="AM409" s="4" t="n"/>
      <c r="AN409" s="4" t="n"/>
      <c r="AO409" s="4" t="n"/>
      <c r="AP409" s="4" t="n"/>
      <c r="AQ409" s="4" t="n"/>
      <c r="AR409" s="4" t="n"/>
      <c r="AS409" s="4" t="n"/>
      <c r="AT409" s="4" t="n"/>
      <c r="AU409" s="4" t="n"/>
      <c r="AV409" s="4" t="n"/>
      <c r="AW409" s="4" t="n"/>
      <c r="AX409" s="4" t="n"/>
      <c r="AY409" s="4" t="n"/>
      <c r="AZ409" s="4" t="n"/>
      <c r="BA409" s="4" t="n"/>
      <c r="BB409" s="4" t="n"/>
      <c r="BC409" s="4" t="n"/>
      <c r="BD409" s="4" t="n"/>
      <c r="BE409" s="4" t="n"/>
      <c r="BF409" s="4" t="n"/>
      <c r="BG409" s="4" t="n"/>
      <c r="BH409" s="4" t="n"/>
      <c r="BI409" s="4" t="n"/>
      <c r="BJ409" s="4" t="n"/>
      <c r="BK409" s="3" t="n"/>
      <c r="BL409" s="3" t="n"/>
      <c r="BM409" s="3" t="n"/>
      <c r="BN409" s="3" t="n"/>
      <c r="BO409" s="3" t="n"/>
      <c r="BP409" s="3" t="n"/>
      <c r="BQ409" s="2" t="n"/>
      <c r="BR409" s="2" t="n"/>
      <c r="BS409" s="2" t="n"/>
      <c r="BT409" s="2" t="n"/>
      <c r="BU409" s="2" t="n"/>
      <c r="BV409" s="2" t="n"/>
      <c r="BW409" s="2" t="n"/>
      <c r="BX409" s="2" t="n"/>
      <c r="BY409" s="2" t="n"/>
      <c r="BZ409" s="2" t="n"/>
      <c r="CA409" s="2" t="n"/>
      <c r="CB409" s="2" t="n"/>
      <c r="CC409" s="2" t="n"/>
    </row>
    <row r="410">
      <c r="A410" s="2" t="n"/>
      <c r="B410" s="2" t="n"/>
      <c r="C410" s="2" t="n"/>
      <c r="D410" s="2" t="n"/>
      <c r="E410" s="2" t="n"/>
      <c r="F410" s="2" t="n"/>
      <c r="G410" s="2" t="n"/>
      <c r="H410" s="2" t="n"/>
      <c r="I410" s="2" t="n"/>
      <c r="J410" s="2" t="n"/>
      <c r="K410" s="3" t="n"/>
      <c r="L410" s="3" t="n"/>
      <c r="M410" s="4" t="n"/>
      <c r="N410" s="4" t="n"/>
      <c r="O410" s="4" t="n"/>
      <c r="P410" s="4" t="n"/>
      <c r="Q410" s="4" t="n"/>
      <c r="R410" s="4" t="n"/>
      <c r="S410" s="4" t="n"/>
      <c r="T410" s="4" t="n"/>
      <c r="U410" s="4" t="n"/>
      <c r="V410" s="4" t="n"/>
      <c r="W410" s="4" t="n"/>
      <c r="X410" s="4" t="n"/>
      <c r="Y410" s="4" t="n"/>
      <c r="Z410" s="4" t="n"/>
      <c r="AA410" s="4" t="n"/>
      <c r="AB410" s="4" t="n"/>
      <c r="AC410" s="4" t="n"/>
      <c r="AD410" s="4" t="n"/>
      <c r="AE410" s="4" t="n"/>
      <c r="AF410" s="4" t="n"/>
      <c r="AG410" s="4" t="n"/>
      <c r="AH410" s="4" t="n"/>
      <c r="AI410" s="4" t="n"/>
      <c r="AJ410" s="4" t="n"/>
      <c r="AK410" s="4" t="n"/>
      <c r="AL410" s="4" t="n"/>
      <c r="AM410" s="4" t="n"/>
      <c r="AN410" s="4" t="n"/>
      <c r="AO410" s="4" t="n"/>
      <c r="AP410" s="4" t="n"/>
      <c r="AQ410" s="4" t="n"/>
      <c r="AR410" s="4" t="n"/>
      <c r="AS410" s="4" t="n"/>
      <c r="AT410" s="4" t="n"/>
      <c r="AU410" s="4" t="n"/>
      <c r="AV410" s="4" t="n"/>
      <c r="AW410" s="4" t="n"/>
      <c r="AX410" s="4" t="n"/>
      <c r="AY410" s="4" t="n"/>
      <c r="AZ410" s="4" t="n"/>
      <c r="BA410" s="4" t="n"/>
      <c r="BB410" s="4" t="n"/>
      <c r="BC410" s="4" t="n"/>
      <c r="BD410" s="4" t="n"/>
      <c r="BE410" s="4" t="n"/>
      <c r="BF410" s="4" t="n"/>
      <c r="BG410" s="4" t="n"/>
      <c r="BH410" s="4" t="n"/>
      <c r="BI410" s="4" t="n"/>
      <c r="BJ410" s="4" t="n"/>
      <c r="BK410" s="3" t="n"/>
      <c r="BL410" s="3" t="n"/>
      <c r="BM410" s="3" t="n"/>
      <c r="BN410" s="3" t="n"/>
      <c r="BO410" s="3" t="n"/>
      <c r="BP410" s="3" t="n"/>
      <c r="BQ410" s="2" t="n"/>
      <c r="BR410" s="2" t="n"/>
      <c r="BS410" s="2" t="n"/>
      <c r="BT410" s="2" t="n"/>
      <c r="BU410" s="2" t="n"/>
      <c r="BV410" s="2" t="n"/>
      <c r="BW410" s="2" t="n"/>
      <c r="BX410" s="2" t="n"/>
      <c r="BY410" s="2" t="n"/>
      <c r="BZ410" s="2" t="n"/>
      <c r="CA410" s="2" t="n"/>
      <c r="CB410" s="2" t="n"/>
      <c r="CC410" s="2" t="n"/>
    </row>
    <row r="411">
      <c r="A411" s="2" t="n"/>
      <c r="B411" s="2" t="n"/>
      <c r="C411" s="2" t="n"/>
      <c r="D411" s="2" t="n"/>
      <c r="E411" s="2" t="n"/>
      <c r="F411" s="2" t="n"/>
      <c r="G411" s="2" t="n"/>
      <c r="H411" s="2" t="n"/>
      <c r="I411" s="2" t="n"/>
      <c r="J411" s="2" t="n"/>
      <c r="K411" s="3" t="n"/>
      <c r="L411" s="3" t="n"/>
      <c r="M411" s="4" t="n"/>
      <c r="N411" s="4" t="n"/>
      <c r="O411" s="4" t="n"/>
      <c r="P411" s="4" t="n"/>
      <c r="Q411" s="4" t="n"/>
      <c r="R411" s="4" t="n"/>
      <c r="S411" s="4" t="n"/>
      <c r="T411" s="4" t="n"/>
      <c r="U411" s="4" t="n"/>
      <c r="V411" s="4" t="n"/>
      <c r="W411" s="4" t="n"/>
      <c r="X411" s="4" t="n"/>
      <c r="Y411" s="4" t="n"/>
      <c r="Z411" s="4" t="n"/>
      <c r="AA411" s="4" t="n"/>
      <c r="AB411" s="4" t="n"/>
      <c r="AC411" s="4" t="n"/>
      <c r="AD411" s="4" t="n"/>
      <c r="AE411" s="4" t="n"/>
      <c r="AF411" s="4" t="n"/>
      <c r="AG411" s="4" t="n"/>
      <c r="AH411" s="4" t="n"/>
      <c r="AI411" s="4" t="n"/>
      <c r="AJ411" s="4" t="n"/>
      <c r="AK411" s="4" t="n"/>
      <c r="AL411" s="4" t="n"/>
      <c r="AM411" s="4" t="n"/>
      <c r="AN411" s="4" t="n"/>
      <c r="AO411" s="4" t="n"/>
      <c r="AP411" s="4" t="n"/>
      <c r="AQ411" s="4" t="n"/>
      <c r="AR411" s="4" t="n"/>
      <c r="AS411" s="4" t="n"/>
      <c r="AT411" s="4" t="n"/>
      <c r="AU411" s="4" t="n"/>
      <c r="AV411" s="4" t="n"/>
      <c r="AW411" s="4" t="n"/>
      <c r="AX411" s="4" t="n"/>
      <c r="AY411" s="4" t="n"/>
      <c r="AZ411" s="4" t="n"/>
      <c r="BA411" s="4" t="n"/>
      <c r="BB411" s="4" t="n"/>
      <c r="BC411" s="4" t="n"/>
      <c r="BD411" s="4" t="n"/>
      <c r="BE411" s="4" t="n"/>
      <c r="BF411" s="4" t="n"/>
      <c r="BG411" s="4" t="n"/>
      <c r="BH411" s="4" t="n"/>
      <c r="BI411" s="4" t="n"/>
      <c r="BJ411" s="4" t="n"/>
      <c r="BK411" s="3" t="n"/>
      <c r="BL411" s="3" t="n"/>
      <c r="BM411" s="3" t="n"/>
      <c r="BN411" s="3" t="n"/>
      <c r="BO411" s="3" t="n"/>
      <c r="BP411" s="3" t="n"/>
      <c r="BQ411" s="2" t="n"/>
      <c r="BR411" s="2" t="n"/>
      <c r="BS411" s="2" t="n"/>
      <c r="BT411" s="2" t="n"/>
      <c r="BU411" s="2" t="n"/>
      <c r="BV411" s="2" t="n"/>
      <c r="BW411" s="2" t="n"/>
      <c r="BX411" s="2" t="n"/>
      <c r="BY411" s="2" t="n"/>
      <c r="BZ411" s="2" t="n"/>
      <c r="CA411" s="2" t="n"/>
      <c r="CB411" s="2" t="n"/>
      <c r="CC411" s="2" t="n"/>
    </row>
    <row r="412">
      <c r="A412" s="2" t="n"/>
      <c r="B412" s="2" t="n"/>
      <c r="C412" s="2" t="n"/>
      <c r="D412" s="2" t="n"/>
      <c r="E412" s="2" t="n"/>
      <c r="F412" s="2" t="n"/>
      <c r="G412" s="2" t="n"/>
      <c r="H412" s="2" t="n"/>
      <c r="I412" s="2" t="n"/>
      <c r="J412" s="2" t="n"/>
      <c r="K412" s="3" t="n"/>
      <c r="L412" s="3" t="n"/>
      <c r="M412" s="4" t="n"/>
      <c r="N412" s="4" t="n"/>
      <c r="O412" s="4" t="n"/>
      <c r="P412" s="4" t="n"/>
      <c r="Q412" s="4" t="n"/>
      <c r="R412" s="4" t="n"/>
      <c r="S412" s="4" t="n"/>
      <c r="T412" s="4" t="n"/>
      <c r="U412" s="4" t="n"/>
      <c r="V412" s="4" t="n"/>
      <c r="W412" s="4" t="n"/>
      <c r="X412" s="4" t="n"/>
      <c r="Y412" s="4" t="n"/>
      <c r="Z412" s="4" t="n"/>
      <c r="AA412" s="4" t="n"/>
      <c r="AB412" s="4" t="n"/>
      <c r="AC412" s="4" t="n"/>
      <c r="AD412" s="4" t="n"/>
      <c r="AE412" s="4" t="n"/>
      <c r="AF412" s="4" t="n"/>
      <c r="AG412" s="4" t="n"/>
      <c r="AH412" s="4" t="n"/>
      <c r="AI412" s="4" t="n"/>
      <c r="AJ412" s="4" t="n"/>
      <c r="AK412" s="4" t="n"/>
      <c r="AL412" s="4" t="n"/>
      <c r="AM412" s="4" t="n"/>
      <c r="AN412" s="4" t="n"/>
      <c r="AO412" s="4" t="n"/>
      <c r="AP412" s="4" t="n"/>
      <c r="AQ412" s="4" t="n"/>
      <c r="AR412" s="4" t="n"/>
      <c r="AS412" s="4" t="n"/>
      <c r="AT412" s="4" t="n"/>
      <c r="AU412" s="4" t="n"/>
      <c r="AV412" s="4" t="n"/>
      <c r="AW412" s="4" t="n"/>
      <c r="AX412" s="4" t="n"/>
      <c r="AY412" s="4" t="n"/>
      <c r="AZ412" s="4" t="n"/>
      <c r="BA412" s="4" t="n"/>
      <c r="BB412" s="4" t="n"/>
      <c r="BC412" s="4" t="n"/>
      <c r="BD412" s="4" t="n"/>
      <c r="BE412" s="4" t="n"/>
      <c r="BF412" s="4" t="n"/>
      <c r="BG412" s="4" t="n"/>
      <c r="BH412" s="4" t="n"/>
      <c r="BI412" s="4" t="n"/>
      <c r="BJ412" s="4" t="n"/>
      <c r="BK412" s="3" t="n"/>
      <c r="BL412" s="3" t="n"/>
      <c r="BM412" s="3" t="n"/>
      <c r="BN412" s="3" t="n"/>
      <c r="BO412" s="3" t="n"/>
      <c r="BP412" s="3" t="n"/>
      <c r="BQ412" s="2" t="n"/>
      <c r="BR412" s="2" t="n"/>
      <c r="BS412" s="2" t="n"/>
      <c r="BT412" s="2" t="n"/>
      <c r="BU412" s="2" t="n"/>
      <c r="BV412" s="2" t="n"/>
      <c r="BW412" s="2" t="n"/>
      <c r="BX412" s="2" t="n"/>
      <c r="BY412" s="2" t="n"/>
      <c r="BZ412" s="2" t="n"/>
      <c r="CA412" s="2" t="n"/>
      <c r="CB412" s="2" t="n"/>
      <c r="CC412" s="2" t="n"/>
    </row>
    <row r="413">
      <c r="A413" s="2" t="n"/>
      <c r="B413" s="2" t="n"/>
      <c r="C413" s="2" t="n"/>
      <c r="D413" s="2" t="n"/>
      <c r="E413" s="2" t="n"/>
      <c r="F413" s="2" t="n"/>
      <c r="G413" s="2" t="n"/>
      <c r="H413" s="2" t="n"/>
      <c r="I413" s="2" t="n"/>
      <c r="J413" s="2" t="n"/>
      <c r="K413" s="3" t="n"/>
      <c r="L413" s="3" t="n"/>
      <c r="M413" s="4" t="n"/>
      <c r="N413" s="4" t="n"/>
      <c r="O413" s="4" t="n"/>
      <c r="P413" s="4" t="n"/>
      <c r="Q413" s="4" t="n"/>
      <c r="R413" s="4" t="n"/>
      <c r="S413" s="4" t="n"/>
      <c r="T413" s="4" t="n"/>
      <c r="U413" s="4" t="n"/>
      <c r="V413" s="4" t="n"/>
      <c r="W413" s="4" t="n"/>
      <c r="X413" s="4" t="n"/>
      <c r="Y413" s="4" t="n"/>
      <c r="Z413" s="4" t="n"/>
      <c r="AA413" s="4" t="n"/>
      <c r="AB413" s="4" t="n"/>
      <c r="AC413" s="4" t="n"/>
      <c r="AD413" s="4" t="n"/>
      <c r="AE413" s="4" t="n"/>
      <c r="AF413" s="4" t="n"/>
      <c r="AG413" s="4" t="n"/>
      <c r="AH413" s="4" t="n"/>
      <c r="AI413" s="4" t="n"/>
      <c r="AJ413" s="4" t="n"/>
      <c r="AK413" s="4" t="n"/>
      <c r="AL413" s="4" t="n"/>
      <c r="AM413" s="4" t="n"/>
      <c r="AN413" s="4" t="n"/>
      <c r="AO413" s="4" t="n"/>
      <c r="AP413" s="4" t="n"/>
      <c r="AQ413" s="4" t="n"/>
      <c r="AR413" s="4" t="n"/>
      <c r="AS413" s="4" t="n"/>
      <c r="AT413" s="4" t="n"/>
      <c r="AU413" s="4" t="n"/>
      <c r="AV413" s="4" t="n"/>
      <c r="AW413" s="4" t="n"/>
      <c r="AX413" s="4" t="n"/>
      <c r="AY413" s="4" t="n"/>
      <c r="AZ413" s="4" t="n"/>
      <c r="BA413" s="4" t="n"/>
      <c r="BB413" s="4" t="n"/>
      <c r="BC413" s="4" t="n"/>
      <c r="BD413" s="4" t="n"/>
      <c r="BE413" s="4" t="n"/>
      <c r="BF413" s="4" t="n"/>
      <c r="BG413" s="4" t="n"/>
      <c r="BH413" s="4" t="n"/>
      <c r="BI413" s="4" t="n"/>
      <c r="BJ413" s="4" t="n"/>
      <c r="BK413" s="3" t="n"/>
      <c r="BL413" s="3" t="n"/>
      <c r="BM413" s="3" t="n"/>
      <c r="BN413" s="3" t="n"/>
      <c r="BO413" s="3" t="n"/>
      <c r="BP413" s="3" t="n"/>
      <c r="BQ413" s="2" t="n"/>
      <c r="BR413" s="2" t="n"/>
      <c r="BS413" s="2" t="n"/>
      <c r="BT413" s="2" t="n"/>
      <c r="BU413" s="2" t="n"/>
      <c r="BV413" s="2" t="n"/>
      <c r="BW413" s="2" t="n"/>
      <c r="BX413" s="2" t="n"/>
      <c r="BY413" s="2" t="n"/>
      <c r="BZ413" s="2" t="n"/>
      <c r="CA413" s="2" t="n"/>
      <c r="CB413" s="2" t="n"/>
      <c r="CC413" s="2" t="n"/>
    </row>
    <row r="414">
      <c r="A414" s="2" t="n"/>
      <c r="B414" s="2" t="n"/>
      <c r="C414" s="2" t="n"/>
      <c r="D414" s="2" t="n"/>
      <c r="E414" s="2" t="n"/>
      <c r="F414" s="2" t="n"/>
      <c r="G414" s="2" t="n"/>
      <c r="H414" s="2" t="n"/>
      <c r="I414" s="2" t="n"/>
      <c r="J414" s="2" t="n"/>
      <c r="K414" s="3" t="n"/>
      <c r="L414" s="3" t="n"/>
      <c r="M414" s="4" t="n"/>
      <c r="N414" s="4" t="n"/>
      <c r="O414" s="4" t="n"/>
      <c r="P414" s="4" t="n"/>
      <c r="Q414" s="4" t="n"/>
      <c r="R414" s="4" t="n"/>
      <c r="S414" s="4" t="n"/>
      <c r="T414" s="4" t="n"/>
      <c r="U414" s="4" t="n"/>
      <c r="V414" s="4" t="n"/>
      <c r="W414" s="4" t="n"/>
      <c r="X414" s="4" t="n"/>
      <c r="Y414" s="4" t="n"/>
      <c r="Z414" s="4" t="n"/>
      <c r="AA414" s="4" t="n"/>
      <c r="AB414" s="4" t="n"/>
      <c r="AC414" s="4" t="n"/>
      <c r="AD414" s="4" t="n"/>
      <c r="AE414" s="4" t="n"/>
      <c r="AF414" s="4" t="n"/>
      <c r="AG414" s="4" t="n"/>
      <c r="AH414" s="4" t="n"/>
      <c r="AI414" s="4" t="n"/>
      <c r="AJ414" s="4" t="n"/>
      <c r="AK414" s="4" t="n"/>
      <c r="AL414" s="4" t="n"/>
      <c r="AM414" s="4" t="n"/>
      <c r="AN414" s="4" t="n"/>
      <c r="AO414" s="4" t="n"/>
      <c r="AP414" s="4" t="n"/>
      <c r="AQ414" s="4" t="n"/>
      <c r="AR414" s="4" t="n"/>
      <c r="AS414" s="4" t="n"/>
      <c r="AT414" s="4" t="n"/>
      <c r="AU414" s="4" t="n"/>
      <c r="AV414" s="4" t="n"/>
      <c r="AW414" s="4" t="n"/>
      <c r="AX414" s="4" t="n"/>
      <c r="AY414" s="4" t="n"/>
      <c r="AZ414" s="4" t="n"/>
      <c r="BA414" s="4" t="n"/>
      <c r="BB414" s="4" t="n"/>
      <c r="BC414" s="4" t="n"/>
      <c r="BD414" s="4" t="n"/>
      <c r="BE414" s="4" t="n"/>
      <c r="BF414" s="4" t="n"/>
      <c r="BG414" s="4" t="n"/>
      <c r="BH414" s="4" t="n"/>
      <c r="BI414" s="4" t="n"/>
      <c r="BJ414" s="4" t="n"/>
      <c r="BK414" s="3" t="n"/>
      <c r="BL414" s="3" t="n"/>
      <c r="BM414" s="3" t="n"/>
      <c r="BN414" s="3" t="n"/>
      <c r="BO414" s="3" t="n"/>
      <c r="BP414" s="3" t="n"/>
      <c r="BQ414" s="2" t="n"/>
      <c r="BR414" s="2" t="n"/>
      <c r="BS414" s="2" t="n"/>
      <c r="BT414" s="2" t="n"/>
      <c r="BU414" s="2" t="n"/>
      <c r="BV414" s="2" t="n"/>
      <c r="BW414" s="2" t="n"/>
      <c r="BX414" s="2" t="n"/>
      <c r="BY414" s="2" t="n"/>
      <c r="BZ414" s="2" t="n"/>
      <c r="CA414" s="2" t="n"/>
      <c r="CB414" s="2" t="n"/>
      <c r="CC414" s="2" t="n"/>
    </row>
    <row r="415">
      <c r="A415" s="2" t="n"/>
      <c r="B415" s="2" t="n"/>
      <c r="C415" s="2" t="n"/>
      <c r="D415" s="2" t="n"/>
      <c r="E415" s="2" t="n"/>
      <c r="F415" s="2" t="n"/>
      <c r="G415" s="2" t="n"/>
      <c r="H415" s="2" t="n"/>
      <c r="I415" s="2" t="n"/>
      <c r="J415" s="2" t="n"/>
      <c r="K415" s="3" t="n"/>
      <c r="L415" s="3" t="n"/>
      <c r="M415" s="4" t="n"/>
      <c r="N415" s="4" t="n"/>
      <c r="O415" s="4" t="n"/>
      <c r="P415" s="4" t="n"/>
      <c r="Q415" s="4" t="n"/>
      <c r="R415" s="4" t="n"/>
      <c r="S415" s="4" t="n"/>
      <c r="T415" s="4" t="n"/>
      <c r="U415" s="4" t="n"/>
      <c r="V415" s="4" t="n"/>
      <c r="W415" s="4" t="n"/>
      <c r="X415" s="4" t="n"/>
      <c r="Y415" s="4" t="n"/>
      <c r="Z415" s="4" t="n"/>
      <c r="AA415" s="4" t="n"/>
      <c r="AB415" s="4" t="n"/>
      <c r="AC415" s="4" t="n"/>
      <c r="AD415" s="4" t="n"/>
      <c r="AE415" s="4" t="n"/>
      <c r="AF415" s="4" t="n"/>
      <c r="AG415" s="4" t="n"/>
      <c r="AH415" s="4" t="n"/>
      <c r="AI415" s="4" t="n"/>
      <c r="AJ415" s="4" t="n"/>
      <c r="AK415" s="4" t="n"/>
      <c r="AL415" s="4" t="n"/>
      <c r="AM415" s="4" t="n"/>
      <c r="AN415" s="4" t="n"/>
      <c r="AO415" s="4" t="n"/>
      <c r="AP415" s="4" t="n"/>
      <c r="AQ415" s="4" t="n"/>
      <c r="AR415" s="4" t="n"/>
      <c r="AS415" s="4" t="n"/>
      <c r="AT415" s="4" t="n"/>
      <c r="AU415" s="4" t="n"/>
      <c r="AV415" s="4" t="n"/>
      <c r="AW415" s="4" t="n"/>
      <c r="AX415" s="4" t="n"/>
      <c r="AY415" s="4" t="n"/>
      <c r="AZ415" s="4" t="n"/>
      <c r="BA415" s="4" t="n"/>
      <c r="BB415" s="4" t="n"/>
      <c r="BC415" s="4" t="n"/>
      <c r="BD415" s="4" t="n"/>
      <c r="BE415" s="4" t="n"/>
      <c r="BF415" s="4" t="n"/>
      <c r="BG415" s="4" t="n"/>
      <c r="BH415" s="4" t="n"/>
      <c r="BI415" s="4" t="n"/>
      <c r="BJ415" s="4" t="n"/>
      <c r="BK415" s="3" t="n"/>
      <c r="BL415" s="3" t="n"/>
      <c r="BM415" s="3" t="n"/>
      <c r="BN415" s="3" t="n"/>
      <c r="BO415" s="3" t="n"/>
      <c r="BP415" s="3" t="n"/>
      <c r="BQ415" s="2" t="n"/>
      <c r="BR415" s="2" t="n"/>
      <c r="BS415" s="2" t="n"/>
      <c r="BT415" s="2" t="n"/>
      <c r="BU415" s="2" t="n"/>
      <c r="BV415" s="2" t="n"/>
      <c r="BW415" s="2" t="n"/>
      <c r="BX415" s="2" t="n"/>
      <c r="BY415" s="2" t="n"/>
      <c r="BZ415" s="2" t="n"/>
      <c r="CA415" s="2" t="n"/>
      <c r="CB415" s="2" t="n"/>
      <c r="CC415" s="2" t="n"/>
    </row>
    <row r="416">
      <c r="A416" s="2" t="n"/>
      <c r="B416" s="2" t="n"/>
      <c r="C416" s="2" t="n"/>
      <c r="D416" s="2" t="n"/>
      <c r="E416" s="2" t="n"/>
      <c r="F416" s="2" t="n"/>
      <c r="G416" s="2" t="n"/>
      <c r="H416" s="2" t="n"/>
      <c r="I416" s="2" t="n"/>
      <c r="J416" s="2" t="n"/>
      <c r="K416" s="3" t="n"/>
      <c r="L416" s="3" t="n"/>
      <c r="M416" s="4" t="n"/>
      <c r="N416" s="4" t="n"/>
      <c r="O416" s="4" t="n"/>
      <c r="P416" s="4" t="n"/>
      <c r="Q416" s="4" t="n"/>
      <c r="R416" s="4" t="n"/>
      <c r="S416" s="4" t="n"/>
      <c r="T416" s="4" t="n"/>
      <c r="U416" s="4" t="n"/>
      <c r="V416" s="4" t="n"/>
      <c r="W416" s="4" t="n"/>
      <c r="X416" s="4" t="n"/>
      <c r="Y416" s="4" t="n"/>
      <c r="Z416" s="4" t="n"/>
      <c r="AA416" s="4" t="n"/>
      <c r="AB416" s="4" t="n"/>
      <c r="AC416" s="4" t="n"/>
      <c r="AD416" s="4" t="n"/>
      <c r="AE416" s="4" t="n"/>
      <c r="AF416" s="4" t="n"/>
      <c r="AG416" s="4" t="n"/>
      <c r="AH416" s="4" t="n"/>
      <c r="AI416" s="4" t="n"/>
      <c r="AJ416" s="4" t="n"/>
      <c r="AK416" s="4" t="n"/>
      <c r="AL416" s="4" t="n"/>
      <c r="AM416" s="4" t="n"/>
      <c r="AN416" s="4" t="n"/>
      <c r="AO416" s="4" t="n"/>
      <c r="AP416" s="4" t="n"/>
      <c r="AQ416" s="4" t="n"/>
      <c r="AR416" s="4" t="n"/>
      <c r="AS416" s="4" t="n"/>
      <c r="AT416" s="4" t="n"/>
      <c r="AU416" s="4" t="n"/>
      <c r="AV416" s="4" t="n"/>
      <c r="AW416" s="4" t="n"/>
      <c r="AX416" s="4" t="n"/>
      <c r="AY416" s="4" t="n"/>
      <c r="AZ416" s="4" t="n"/>
      <c r="BA416" s="4" t="n"/>
      <c r="BB416" s="4" t="n"/>
      <c r="BC416" s="4" t="n"/>
      <c r="BD416" s="4" t="n"/>
      <c r="BE416" s="4" t="n"/>
      <c r="BF416" s="4" t="n"/>
      <c r="BG416" s="4" t="n"/>
      <c r="BH416" s="4" t="n"/>
      <c r="BI416" s="4" t="n"/>
      <c r="BJ416" s="4" t="n"/>
      <c r="BK416" s="3" t="n"/>
      <c r="BL416" s="3" t="n"/>
      <c r="BM416" s="3" t="n"/>
      <c r="BN416" s="3" t="n"/>
      <c r="BO416" s="3" t="n"/>
      <c r="BP416" s="3" t="n"/>
      <c r="BQ416" s="2" t="n"/>
      <c r="BR416" s="2" t="n"/>
      <c r="BS416" s="2" t="n"/>
      <c r="BT416" s="2" t="n"/>
      <c r="BU416" s="2" t="n"/>
      <c r="BV416" s="2" t="n"/>
      <c r="BW416" s="2" t="n"/>
      <c r="BX416" s="2" t="n"/>
      <c r="BY416" s="2" t="n"/>
      <c r="BZ416" s="2" t="n"/>
      <c r="CA416" s="2" t="n"/>
      <c r="CB416" s="2" t="n"/>
      <c r="CC416" s="2" t="n"/>
    </row>
    <row r="417">
      <c r="A417" s="2" t="n"/>
      <c r="B417" s="2" t="n"/>
      <c r="C417" s="2" t="n"/>
      <c r="D417" s="2" t="n"/>
      <c r="E417" s="2" t="n"/>
      <c r="F417" s="2" t="n"/>
      <c r="G417" s="2" t="n"/>
      <c r="H417" s="2" t="n"/>
      <c r="I417" s="2" t="n"/>
      <c r="J417" s="2" t="n"/>
      <c r="K417" s="3" t="n"/>
      <c r="L417" s="3" t="n"/>
      <c r="M417" s="4" t="n"/>
      <c r="N417" s="4" t="n"/>
      <c r="O417" s="4" t="n"/>
      <c r="P417" s="4" t="n"/>
      <c r="Q417" s="4" t="n"/>
      <c r="R417" s="4" t="n"/>
      <c r="S417" s="4" t="n"/>
      <c r="T417" s="4" t="n"/>
      <c r="U417" s="4" t="n"/>
      <c r="V417" s="4" t="n"/>
      <c r="W417" s="4" t="n"/>
      <c r="X417" s="4" t="n"/>
      <c r="Y417" s="4" t="n"/>
      <c r="Z417" s="4" t="n"/>
      <c r="AA417" s="4" t="n"/>
      <c r="AB417" s="4" t="n"/>
      <c r="AC417" s="4" t="n"/>
      <c r="AD417" s="4" t="n"/>
      <c r="AE417" s="4" t="n"/>
      <c r="AF417" s="4" t="n"/>
      <c r="AG417" s="4" t="n"/>
      <c r="AH417" s="4" t="n"/>
      <c r="AI417" s="4" t="n"/>
      <c r="AJ417" s="4" t="n"/>
      <c r="AK417" s="4" t="n"/>
      <c r="AL417" s="4" t="n"/>
      <c r="AM417" s="4" t="n"/>
      <c r="AN417" s="4" t="n"/>
      <c r="AO417" s="4" t="n"/>
      <c r="AP417" s="4" t="n"/>
      <c r="AQ417" s="4" t="n"/>
      <c r="AR417" s="4" t="n"/>
      <c r="AS417" s="4" t="n"/>
      <c r="AT417" s="4" t="n"/>
      <c r="AU417" s="4" t="n"/>
      <c r="AV417" s="4" t="n"/>
      <c r="AW417" s="4" t="n"/>
      <c r="AX417" s="4" t="n"/>
      <c r="AY417" s="4" t="n"/>
      <c r="AZ417" s="4" t="n"/>
      <c r="BA417" s="4" t="n"/>
      <c r="BB417" s="4" t="n"/>
      <c r="BC417" s="4" t="n"/>
      <c r="BD417" s="4" t="n"/>
      <c r="BE417" s="4" t="n"/>
      <c r="BF417" s="4" t="n"/>
      <c r="BG417" s="4" t="n"/>
      <c r="BH417" s="4" t="n"/>
      <c r="BI417" s="4" t="n"/>
      <c r="BJ417" s="4" t="n"/>
      <c r="BK417" s="3" t="n"/>
      <c r="BL417" s="3" t="n"/>
      <c r="BM417" s="3" t="n"/>
      <c r="BN417" s="3" t="n"/>
      <c r="BO417" s="3" t="n"/>
      <c r="BP417" s="3" t="n"/>
      <c r="BQ417" s="2" t="n"/>
      <c r="BR417" s="2" t="n"/>
      <c r="BS417" s="2" t="n"/>
      <c r="BT417" s="2" t="n"/>
      <c r="BU417" s="2" t="n"/>
      <c r="BV417" s="2" t="n"/>
      <c r="BW417" s="2" t="n"/>
      <c r="BX417" s="2" t="n"/>
      <c r="BY417" s="2" t="n"/>
      <c r="BZ417" s="2" t="n"/>
      <c r="CA417" s="2" t="n"/>
      <c r="CB417" s="2" t="n"/>
      <c r="CC417" s="2" t="n"/>
    </row>
    <row r="418">
      <c r="A418" s="2" t="n"/>
      <c r="B418" s="2" t="n"/>
      <c r="C418" s="2" t="n"/>
      <c r="D418" s="2" t="n"/>
      <c r="E418" s="2" t="n"/>
      <c r="F418" s="2" t="n"/>
      <c r="G418" s="2" t="n"/>
      <c r="H418" s="2" t="n"/>
      <c r="I418" s="2" t="n"/>
      <c r="J418" s="2" t="n"/>
      <c r="K418" s="3" t="n"/>
      <c r="L418" s="3" t="n"/>
      <c r="M418" s="4" t="n"/>
      <c r="N418" s="4" t="n"/>
      <c r="O418" s="4" t="n"/>
      <c r="P418" s="4" t="n"/>
      <c r="Q418" s="4" t="n"/>
      <c r="R418" s="4" t="n"/>
      <c r="S418" s="4" t="n"/>
      <c r="T418" s="4" t="n"/>
      <c r="U418" s="4" t="n"/>
      <c r="V418" s="4" t="n"/>
      <c r="W418" s="4" t="n"/>
      <c r="X418" s="4" t="n"/>
      <c r="Y418" s="4" t="n"/>
      <c r="Z418" s="4" t="n"/>
      <c r="AA418" s="4" t="n"/>
      <c r="AB418" s="4" t="n"/>
      <c r="AC418" s="4" t="n"/>
      <c r="AD418" s="4" t="n"/>
      <c r="AE418" s="4" t="n"/>
      <c r="AF418" s="4" t="n"/>
      <c r="AG418" s="4" t="n"/>
      <c r="AH418" s="4" t="n"/>
      <c r="AI418" s="4" t="n"/>
      <c r="AJ418" s="4" t="n"/>
      <c r="AK418" s="4" t="n"/>
      <c r="AL418" s="4" t="n"/>
      <c r="AM418" s="4" t="n"/>
      <c r="AN418" s="4" t="n"/>
      <c r="AO418" s="4" t="n"/>
      <c r="AP418" s="4" t="n"/>
      <c r="AQ418" s="4" t="n"/>
      <c r="AR418" s="4" t="n"/>
      <c r="AS418" s="4" t="n"/>
      <c r="AT418" s="4" t="n"/>
      <c r="AU418" s="4" t="n"/>
      <c r="AV418" s="4" t="n"/>
      <c r="AW418" s="4" t="n"/>
      <c r="AX418" s="4" t="n"/>
      <c r="AY418" s="4" t="n"/>
      <c r="AZ418" s="4" t="n"/>
      <c r="BA418" s="4" t="n"/>
      <c r="BB418" s="4" t="n"/>
      <c r="BC418" s="4" t="n"/>
      <c r="BD418" s="4" t="n"/>
      <c r="BE418" s="4" t="n"/>
      <c r="BF418" s="4" t="n"/>
      <c r="BG418" s="4" t="n"/>
      <c r="BH418" s="4" t="n"/>
      <c r="BI418" s="4" t="n"/>
      <c r="BJ418" s="4" t="n"/>
      <c r="BK418" s="3" t="n"/>
      <c r="BL418" s="3" t="n"/>
      <c r="BM418" s="3" t="n"/>
      <c r="BN418" s="3" t="n"/>
      <c r="BO418" s="3" t="n"/>
      <c r="BP418" s="3" t="n"/>
      <c r="BQ418" s="2" t="n"/>
      <c r="BR418" s="2" t="n"/>
      <c r="BS418" s="2" t="n"/>
      <c r="BT418" s="2" t="n"/>
      <c r="BU418" s="2" t="n"/>
      <c r="BV418" s="2" t="n"/>
      <c r="BW418" s="2" t="n"/>
      <c r="BX418" s="2" t="n"/>
      <c r="BY418" s="2" t="n"/>
      <c r="BZ418" s="2" t="n"/>
      <c r="CA418" s="2" t="n"/>
      <c r="CB418" s="2" t="n"/>
      <c r="CC418" s="2" t="n"/>
    </row>
    <row r="419">
      <c r="A419" s="2" t="n"/>
      <c r="B419" s="2" t="n"/>
      <c r="C419" s="2" t="n"/>
      <c r="D419" s="2" t="n"/>
      <c r="E419" s="2" t="n"/>
      <c r="F419" s="2" t="n"/>
      <c r="G419" s="2" t="n"/>
      <c r="H419" s="2" t="n"/>
      <c r="I419" s="2" t="n"/>
      <c r="J419" s="2" t="n"/>
      <c r="K419" s="3" t="n"/>
      <c r="L419" s="3" t="n"/>
      <c r="M419" s="4" t="n"/>
      <c r="N419" s="4" t="n"/>
      <c r="O419" s="4" t="n"/>
      <c r="P419" s="4" t="n"/>
      <c r="Q419" s="4" t="n"/>
      <c r="R419" s="4" t="n"/>
      <c r="S419" s="4" t="n"/>
      <c r="T419" s="4" t="n"/>
      <c r="U419" s="4" t="n"/>
      <c r="V419" s="4" t="n"/>
      <c r="W419" s="4" t="n"/>
      <c r="X419" s="4" t="n"/>
      <c r="Y419" s="4" t="n"/>
      <c r="Z419" s="4" t="n"/>
      <c r="AA419" s="4" t="n"/>
      <c r="AB419" s="4" t="n"/>
      <c r="AC419" s="4" t="n"/>
      <c r="AD419" s="4" t="n"/>
      <c r="AE419" s="4" t="n"/>
      <c r="AF419" s="4" t="n"/>
      <c r="AG419" s="4" t="n"/>
      <c r="AH419" s="4" t="n"/>
      <c r="AI419" s="4" t="n"/>
      <c r="AJ419" s="4" t="n"/>
      <c r="AK419" s="4" t="n"/>
      <c r="AL419" s="4" t="n"/>
      <c r="AM419" s="4" t="n"/>
      <c r="AN419" s="4" t="n"/>
      <c r="AO419" s="4" t="n"/>
      <c r="AP419" s="4" t="n"/>
      <c r="AQ419" s="4" t="n"/>
      <c r="AR419" s="4" t="n"/>
      <c r="AS419" s="4" t="n"/>
      <c r="AT419" s="4" t="n"/>
      <c r="AU419" s="4" t="n"/>
      <c r="AV419" s="4" t="n"/>
      <c r="AW419" s="4" t="n"/>
      <c r="AX419" s="4" t="n"/>
      <c r="AY419" s="4" t="n"/>
      <c r="AZ419" s="4" t="n"/>
      <c r="BA419" s="4" t="n"/>
      <c r="BB419" s="4" t="n"/>
      <c r="BC419" s="4" t="n"/>
      <c r="BD419" s="4" t="n"/>
      <c r="BE419" s="4" t="n"/>
      <c r="BF419" s="4" t="n"/>
      <c r="BG419" s="4" t="n"/>
      <c r="BH419" s="4" t="n"/>
      <c r="BI419" s="4" t="n"/>
      <c r="BJ419" s="4" t="n"/>
      <c r="BK419" s="3" t="n"/>
      <c r="BL419" s="3" t="n"/>
      <c r="BM419" s="3" t="n"/>
      <c r="BN419" s="3" t="n"/>
      <c r="BO419" s="3" t="n"/>
      <c r="BP419" s="3" t="n"/>
      <c r="BQ419" s="2" t="n"/>
      <c r="BR419" s="2" t="n"/>
      <c r="BS419" s="2" t="n"/>
      <c r="BT419" s="2" t="n"/>
      <c r="BU419" s="2" t="n"/>
      <c r="BV419" s="2" t="n"/>
      <c r="BW419" s="2" t="n"/>
      <c r="BX419" s="2" t="n"/>
      <c r="BY419" s="2" t="n"/>
      <c r="BZ419" s="2" t="n"/>
      <c r="CA419" s="2" t="n"/>
      <c r="CB419" s="2" t="n"/>
      <c r="CC419" s="2" t="n"/>
    </row>
    <row r="420">
      <c r="A420" s="2" t="n"/>
      <c r="B420" s="2" t="n"/>
      <c r="C420" s="2" t="n"/>
      <c r="D420" s="2" t="n"/>
      <c r="E420" s="2" t="n"/>
      <c r="F420" s="2" t="n"/>
      <c r="G420" s="2" t="n"/>
      <c r="H420" s="2" t="n"/>
      <c r="I420" s="2" t="n"/>
      <c r="J420" s="2" t="n"/>
      <c r="K420" s="3" t="n"/>
      <c r="L420" s="3" t="n"/>
      <c r="M420" s="4" t="n"/>
      <c r="N420" s="4" t="n"/>
      <c r="O420" s="4" t="n"/>
      <c r="P420" s="4" t="n"/>
      <c r="Q420" s="4" t="n"/>
      <c r="R420" s="4" t="n"/>
      <c r="S420" s="4" t="n"/>
      <c r="T420" s="4" t="n"/>
      <c r="U420" s="4" t="n"/>
      <c r="V420" s="4" t="n"/>
      <c r="W420" s="4" t="n"/>
      <c r="X420" s="4" t="n"/>
      <c r="Y420" s="4" t="n"/>
      <c r="Z420" s="4" t="n"/>
      <c r="AA420" s="4" t="n"/>
      <c r="AB420" s="4" t="n"/>
      <c r="AC420" s="4" t="n"/>
      <c r="AD420" s="4" t="n"/>
      <c r="AE420" s="4" t="n"/>
      <c r="AF420" s="4" t="n"/>
      <c r="AG420" s="4" t="n"/>
      <c r="AH420" s="4" t="n"/>
      <c r="AI420" s="4" t="n"/>
      <c r="AJ420" s="4" t="n"/>
      <c r="AK420" s="4" t="n"/>
      <c r="AL420" s="4" t="n"/>
      <c r="AM420" s="4" t="n"/>
      <c r="AN420" s="4" t="n"/>
      <c r="AO420" s="4" t="n"/>
      <c r="AP420" s="4" t="n"/>
      <c r="AQ420" s="4" t="n"/>
      <c r="AR420" s="4" t="n"/>
      <c r="AS420" s="4" t="n"/>
      <c r="AT420" s="4" t="n"/>
      <c r="AU420" s="4" t="n"/>
      <c r="AV420" s="4" t="n"/>
      <c r="AW420" s="4" t="n"/>
      <c r="AX420" s="4" t="n"/>
      <c r="AY420" s="4" t="n"/>
      <c r="AZ420" s="4" t="n"/>
      <c r="BA420" s="4" t="n"/>
      <c r="BB420" s="4" t="n"/>
      <c r="BC420" s="4" t="n"/>
      <c r="BD420" s="4" t="n"/>
      <c r="BE420" s="4" t="n"/>
      <c r="BF420" s="4" t="n"/>
      <c r="BG420" s="4" t="n"/>
      <c r="BH420" s="4" t="n"/>
      <c r="BI420" s="4" t="n"/>
      <c r="BJ420" s="4" t="n"/>
      <c r="BK420" s="3" t="n"/>
      <c r="BL420" s="3" t="n"/>
      <c r="BM420" s="3" t="n"/>
      <c r="BN420" s="3" t="n"/>
      <c r="BO420" s="3" t="n"/>
      <c r="BP420" s="3" t="n"/>
      <c r="BQ420" s="2" t="n"/>
      <c r="BR420" s="2" t="n"/>
      <c r="BS420" s="2" t="n"/>
      <c r="BT420" s="2" t="n"/>
      <c r="BU420" s="2" t="n"/>
      <c r="BV420" s="2" t="n"/>
      <c r="BW420" s="2" t="n"/>
      <c r="BX420" s="2" t="n"/>
      <c r="BY420" s="2" t="n"/>
      <c r="BZ420" s="2" t="n"/>
      <c r="CA420" s="2" t="n"/>
      <c r="CB420" s="2" t="n"/>
      <c r="CC420" s="2" t="n"/>
    </row>
    <row r="421">
      <c r="A421" s="2" t="n"/>
      <c r="B421" s="2" t="n"/>
      <c r="C421" s="2" t="n"/>
      <c r="D421" s="2" t="n"/>
      <c r="E421" s="2" t="n"/>
      <c r="F421" s="2" t="n"/>
      <c r="G421" s="2" t="n"/>
      <c r="H421" s="2" t="n"/>
      <c r="I421" s="2" t="n"/>
      <c r="J421" s="2" t="n"/>
      <c r="K421" s="3" t="n"/>
      <c r="L421" s="3" t="n"/>
      <c r="M421" s="4" t="n"/>
      <c r="N421" s="4" t="n"/>
      <c r="O421" s="4" t="n"/>
      <c r="P421" s="4" t="n"/>
      <c r="Q421" s="4" t="n"/>
      <c r="R421" s="4" t="n"/>
      <c r="S421" s="4" t="n"/>
      <c r="T421" s="4" t="n"/>
      <c r="U421" s="4" t="n"/>
      <c r="V421" s="4" t="n"/>
      <c r="W421" s="4" t="n"/>
      <c r="X421" s="4" t="n"/>
      <c r="Y421" s="4" t="n"/>
      <c r="Z421" s="4" t="n"/>
      <c r="AA421" s="4" t="n"/>
      <c r="AB421" s="4" t="n"/>
      <c r="AC421" s="4" t="n"/>
      <c r="AD421" s="4" t="n"/>
      <c r="AE421" s="4" t="n"/>
      <c r="AF421" s="4" t="n"/>
      <c r="AG421" s="4" t="n"/>
      <c r="AH421" s="4" t="n"/>
      <c r="AI421" s="4" t="n"/>
      <c r="AJ421" s="4" t="n"/>
      <c r="AK421" s="4" t="n"/>
      <c r="AL421" s="4" t="n"/>
      <c r="AM421" s="4" t="n"/>
      <c r="AN421" s="4" t="n"/>
      <c r="AO421" s="4" t="n"/>
      <c r="AP421" s="4" t="n"/>
      <c r="AQ421" s="4" t="n"/>
      <c r="AR421" s="4" t="n"/>
      <c r="AS421" s="4" t="n"/>
      <c r="AT421" s="4" t="n"/>
      <c r="AU421" s="4" t="n"/>
      <c r="AV421" s="4" t="n"/>
      <c r="AW421" s="4" t="n"/>
      <c r="AX421" s="4" t="n"/>
      <c r="AY421" s="4" t="n"/>
      <c r="AZ421" s="4" t="n"/>
      <c r="BA421" s="4" t="n"/>
      <c r="BB421" s="4" t="n"/>
      <c r="BC421" s="4" t="n"/>
      <c r="BD421" s="4" t="n"/>
      <c r="BE421" s="4" t="n"/>
      <c r="BF421" s="4" t="n"/>
      <c r="BG421" s="4" t="n"/>
      <c r="BH421" s="4" t="n"/>
      <c r="BI421" s="4" t="n"/>
      <c r="BJ421" s="4" t="n"/>
      <c r="BK421" s="3" t="n"/>
      <c r="BL421" s="3" t="n"/>
      <c r="BM421" s="3" t="n"/>
      <c r="BN421" s="3" t="n"/>
      <c r="BO421" s="3" t="n"/>
      <c r="BP421" s="3" t="n"/>
      <c r="BQ421" s="2" t="n"/>
      <c r="BR421" s="2" t="n"/>
      <c r="BS421" s="2" t="n"/>
      <c r="BT421" s="2" t="n"/>
      <c r="BU421" s="2" t="n"/>
      <c r="BV421" s="2" t="n"/>
      <c r="BW421" s="2" t="n"/>
      <c r="BX421" s="2" t="n"/>
      <c r="BY421" s="2" t="n"/>
      <c r="BZ421" s="2" t="n"/>
      <c r="CA421" s="2" t="n"/>
      <c r="CB421" s="2" t="n"/>
      <c r="CC421" s="2" t="n"/>
    </row>
    <row r="422">
      <c r="A422" s="2" t="n"/>
      <c r="B422" s="2" t="n"/>
      <c r="C422" s="2" t="n"/>
      <c r="D422" s="2" t="n"/>
      <c r="E422" s="2" t="n"/>
      <c r="F422" s="2" t="n"/>
      <c r="G422" s="2" t="n"/>
      <c r="H422" s="2" t="n"/>
      <c r="I422" s="2" t="n"/>
      <c r="J422" s="2" t="n"/>
      <c r="K422" s="3" t="n"/>
      <c r="L422" s="3" t="n"/>
      <c r="M422" s="4" t="n"/>
      <c r="N422" s="4" t="n"/>
      <c r="O422" s="4" t="n"/>
      <c r="P422" s="4" t="n"/>
      <c r="Q422" s="4" t="n"/>
      <c r="R422" s="4" t="n"/>
      <c r="S422" s="4" t="n"/>
      <c r="T422" s="4" t="n"/>
      <c r="U422" s="4" t="n"/>
      <c r="V422" s="4" t="n"/>
      <c r="W422" s="4" t="n"/>
      <c r="X422" s="4" t="n"/>
      <c r="Y422" s="4" t="n"/>
      <c r="Z422" s="4" t="n"/>
      <c r="AA422" s="4" t="n"/>
      <c r="AB422" s="4" t="n"/>
      <c r="AC422" s="4" t="n"/>
      <c r="AD422" s="4" t="n"/>
      <c r="AE422" s="4" t="n"/>
      <c r="AF422" s="4" t="n"/>
      <c r="AG422" s="4" t="n"/>
      <c r="AH422" s="4" t="n"/>
      <c r="AI422" s="4" t="n"/>
      <c r="AJ422" s="4" t="n"/>
      <c r="AK422" s="4" t="n"/>
      <c r="AL422" s="4" t="n"/>
      <c r="AM422" s="4" t="n"/>
      <c r="AN422" s="4" t="n"/>
      <c r="AO422" s="4" t="n"/>
      <c r="AP422" s="4" t="n"/>
      <c r="AQ422" s="4" t="n"/>
      <c r="AR422" s="4" t="n"/>
      <c r="AS422" s="4" t="n"/>
      <c r="AT422" s="4" t="n"/>
      <c r="AU422" s="4" t="n"/>
      <c r="AV422" s="4" t="n"/>
      <c r="AW422" s="4" t="n"/>
      <c r="AX422" s="4" t="n"/>
      <c r="AY422" s="4" t="n"/>
      <c r="AZ422" s="4" t="n"/>
      <c r="BA422" s="4" t="n"/>
      <c r="BB422" s="4" t="n"/>
      <c r="BC422" s="4" t="n"/>
      <c r="BD422" s="4" t="n"/>
      <c r="BE422" s="4" t="n"/>
      <c r="BF422" s="4" t="n"/>
      <c r="BG422" s="4" t="n"/>
      <c r="BH422" s="4" t="n"/>
      <c r="BI422" s="4" t="n"/>
      <c r="BJ422" s="4" t="n"/>
      <c r="BK422" s="3" t="n"/>
      <c r="BL422" s="3" t="n"/>
      <c r="BM422" s="3" t="n"/>
      <c r="BN422" s="3" t="n"/>
      <c r="BO422" s="3" t="n"/>
      <c r="BP422" s="3" t="n"/>
      <c r="BQ422" s="2" t="n"/>
      <c r="BR422" s="2" t="n"/>
      <c r="BS422" s="2" t="n"/>
      <c r="BT422" s="2" t="n"/>
      <c r="BU422" s="2" t="n"/>
      <c r="BV422" s="2" t="n"/>
      <c r="BW422" s="2" t="n"/>
      <c r="BX422" s="2" t="n"/>
      <c r="BY422" s="2" t="n"/>
      <c r="BZ422" s="2" t="n"/>
      <c r="CA422" s="2" t="n"/>
      <c r="CB422" s="2" t="n"/>
      <c r="CC422" s="2" t="n"/>
    </row>
    <row r="423">
      <c r="A423" s="2" t="n"/>
      <c r="B423" s="2" t="n"/>
      <c r="C423" s="2" t="n"/>
      <c r="D423" s="2" t="n"/>
      <c r="E423" s="2" t="n"/>
      <c r="F423" s="2" t="n"/>
      <c r="G423" s="2" t="n"/>
      <c r="H423" s="2" t="n"/>
      <c r="I423" s="2" t="n"/>
      <c r="J423" s="2" t="n"/>
      <c r="K423" s="3" t="n"/>
      <c r="L423" s="3" t="n"/>
      <c r="M423" s="4" t="n"/>
      <c r="N423" s="4" t="n"/>
      <c r="O423" s="4" t="n"/>
      <c r="P423" s="4" t="n"/>
      <c r="Q423" s="4" t="n"/>
      <c r="R423" s="4" t="n"/>
      <c r="S423" s="4" t="n"/>
      <c r="T423" s="4" t="n"/>
      <c r="U423" s="4" t="n"/>
      <c r="V423" s="4" t="n"/>
      <c r="W423" s="4" t="n"/>
      <c r="X423" s="4" t="n"/>
      <c r="Y423" s="4" t="n"/>
      <c r="Z423" s="4" t="n"/>
      <c r="AA423" s="4" t="n"/>
      <c r="AB423" s="4" t="n"/>
      <c r="AC423" s="4" t="n"/>
      <c r="AD423" s="4" t="n"/>
      <c r="AE423" s="4" t="n"/>
      <c r="AF423" s="4" t="n"/>
      <c r="AG423" s="4" t="n"/>
      <c r="AH423" s="4" t="n"/>
      <c r="AI423" s="4" t="n"/>
      <c r="AJ423" s="4" t="n"/>
      <c r="AK423" s="4" t="n"/>
      <c r="AL423" s="4" t="n"/>
      <c r="AM423" s="4" t="n"/>
      <c r="AN423" s="4" t="n"/>
      <c r="AO423" s="4" t="n"/>
      <c r="AP423" s="4" t="n"/>
      <c r="AQ423" s="4" t="n"/>
      <c r="AR423" s="4" t="n"/>
      <c r="AS423" s="4" t="n"/>
      <c r="AT423" s="4" t="n"/>
      <c r="AU423" s="4" t="n"/>
      <c r="AV423" s="4" t="n"/>
      <c r="AW423" s="4" t="n"/>
      <c r="AX423" s="4" t="n"/>
      <c r="AY423" s="4" t="n"/>
      <c r="AZ423" s="4" t="n"/>
      <c r="BA423" s="4" t="n"/>
      <c r="BB423" s="4" t="n"/>
      <c r="BC423" s="4" t="n"/>
      <c r="BD423" s="4" t="n"/>
      <c r="BE423" s="4" t="n"/>
      <c r="BF423" s="4" t="n"/>
      <c r="BG423" s="4" t="n"/>
      <c r="BH423" s="4" t="n"/>
      <c r="BI423" s="4" t="n"/>
      <c r="BJ423" s="4" t="n"/>
      <c r="BK423" s="3" t="n"/>
      <c r="BL423" s="3" t="n"/>
      <c r="BM423" s="3" t="n"/>
      <c r="BN423" s="3" t="n"/>
      <c r="BO423" s="3" t="n"/>
      <c r="BP423" s="3" t="n"/>
      <c r="BQ423" s="2" t="n"/>
      <c r="BR423" s="2" t="n"/>
      <c r="BS423" s="2" t="n"/>
      <c r="BT423" s="2" t="n"/>
      <c r="BU423" s="2" t="n"/>
      <c r="BV423" s="2" t="n"/>
      <c r="BW423" s="2" t="n"/>
      <c r="BX423" s="2" t="n"/>
      <c r="BY423" s="2" t="n"/>
      <c r="BZ423" s="2" t="n"/>
      <c r="CA423" s="2" t="n"/>
      <c r="CB423" s="2" t="n"/>
      <c r="CC423" s="2" t="n"/>
    </row>
    <row r="424">
      <c r="A424" s="2" t="n"/>
      <c r="B424" s="2" t="n"/>
      <c r="C424" s="2" t="n"/>
      <c r="D424" s="2" t="n"/>
      <c r="E424" s="2" t="n"/>
      <c r="F424" s="2" t="n"/>
      <c r="G424" s="2" t="n"/>
      <c r="H424" s="2" t="n"/>
      <c r="I424" s="2" t="n"/>
      <c r="J424" s="2" t="n"/>
      <c r="K424" s="3" t="n"/>
      <c r="L424" s="3" t="n"/>
      <c r="M424" s="4" t="n"/>
      <c r="N424" s="4" t="n"/>
      <c r="O424" s="4" t="n"/>
      <c r="P424" s="4" t="n"/>
      <c r="Q424" s="4" t="n"/>
      <c r="R424" s="4" t="n"/>
      <c r="S424" s="4" t="n"/>
      <c r="T424" s="4" t="n"/>
      <c r="U424" s="4" t="n"/>
      <c r="V424" s="4" t="n"/>
      <c r="W424" s="4" t="n"/>
      <c r="X424" s="4" t="n"/>
      <c r="Y424" s="4" t="n"/>
      <c r="Z424" s="4" t="n"/>
      <c r="AA424" s="4" t="n"/>
      <c r="AB424" s="4" t="n"/>
      <c r="AC424" s="4" t="n"/>
      <c r="AD424" s="4" t="n"/>
      <c r="AE424" s="4" t="n"/>
      <c r="AF424" s="4" t="n"/>
      <c r="AG424" s="4" t="n"/>
      <c r="AH424" s="4" t="n"/>
      <c r="AI424" s="4" t="n"/>
      <c r="AJ424" s="4" t="n"/>
      <c r="AK424" s="4" t="n"/>
      <c r="AL424" s="4" t="n"/>
      <c r="AM424" s="4" t="n"/>
      <c r="AN424" s="4" t="n"/>
      <c r="AO424" s="4" t="n"/>
      <c r="AP424" s="4" t="n"/>
      <c r="AQ424" s="4" t="n"/>
      <c r="AR424" s="4" t="n"/>
      <c r="AS424" s="4" t="n"/>
      <c r="AT424" s="4" t="n"/>
      <c r="AU424" s="4" t="n"/>
      <c r="AV424" s="4" t="n"/>
      <c r="AW424" s="4" t="n"/>
      <c r="AX424" s="4" t="n"/>
      <c r="AY424" s="4" t="n"/>
      <c r="AZ424" s="4" t="n"/>
      <c r="BA424" s="4" t="n"/>
      <c r="BB424" s="4" t="n"/>
      <c r="BC424" s="4" t="n"/>
      <c r="BD424" s="4" t="n"/>
      <c r="BE424" s="4" t="n"/>
      <c r="BF424" s="4" t="n"/>
      <c r="BG424" s="4" t="n"/>
      <c r="BH424" s="4" t="n"/>
      <c r="BI424" s="4" t="n"/>
      <c r="BJ424" s="4" t="n"/>
      <c r="BK424" s="3" t="n"/>
      <c r="BL424" s="3" t="n"/>
      <c r="BM424" s="3" t="n"/>
      <c r="BN424" s="3" t="n"/>
      <c r="BO424" s="3" t="n"/>
      <c r="BP424" s="3" t="n"/>
      <c r="BQ424" s="2" t="n"/>
      <c r="BR424" s="2" t="n"/>
      <c r="BS424" s="2" t="n"/>
      <c r="BT424" s="2" t="n"/>
      <c r="BU424" s="2" t="n"/>
      <c r="BV424" s="2" t="n"/>
      <c r="BW424" s="2" t="n"/>
      <c r="BX424" s="2" t="n"/>
      <c r="BY424" s="2" t="n"/>
      <c r="BZ424" s="2" t="n"/>
      <c r="CA424" s="2" t="n"/>
      <c r="CB424" s="2" t="n"/>
      <c r="CC424" s="2" t="n"/>
    </row>
    <row r="425">
      <c r="A425" s="2" t="n"/>
      <c r="B425" s="2" t="n"/>
      <c r="C425" s="2" t="n"/>
      <c r="D425" s="2" t="n"/>
      <c r="E425" s="2" t="n"/>
      <c r="F425" s="2" t="n"/>
      <c r="G425" s="2" t="n"/>
      <c r="H425" s="2" t="n"/>
      <c r="I425" s="2" t="n"/>
      <c r="J425" s="2" t="n"/>
      <c r="K425" s="3" t="n"/>
      <c r="L425" s="3" t="n"/>
      <c r="M425" s="4" t="n"/>
      <c r="N425" s="4" t="n"/>
      <c r="O425" s="4" t="n"/>
      <c r="P425" s="4" t="n"/>
      <c r="Q425" s="4" t="n"/>
      <c r="R425" s="4" t="n"/>
      <c r="S425" s="4" t="n"/>
      <c r="T425" s="4" t="n"/>
      <c r="U425" s="4" t="n"/>
      <c r="V425" s="4" t="n"/>
      <c r="W425" s="4" t="n"/>
      <c r="X425" s="4" t="n"/>
      <c r="Y425" s="4" t="n"/>
      <c r="Z425" s="4" t="n"/>
      <c r="AA425" s="4" t="n"/>
      <c r="AB425" s="4" t="n"/>
      <c r="AC425" s="4" t="n"/>
      <c r="AD425" s="4" t="n"/>
      <c r="AE425" s="4" t="n"/>
      <c r="AF425" s="4" t="n"/>
      <c r="AG425" s="4" t="n"/>
      <c r="AH425" s="4" t="n"/>
      <c r="AI425" s="4" t="n"/>
      <c r="AJ425" s="4" t="n"/>
      <c r="AK425" s="4" t="n"/>
      <c r="AL425" s="4" t="n"/>
      <c r="AM425" s="4" t="n"/>
      <c r="AN425" s="4" t="n"/>
      <c r="AO425" s="4" t="n"/>
      <c r="AP425" s="4" t="n"/>
      <c r="AQ425" s="4" t="n"/>
      <c r="AR425" s="4" t="n"/>
      <c r="AS425" s="4" t="n"/>
      <c r="AT425" s="4" t="n"/>
      <c r="AU425" s="4" t="n"/>
      <c r="AV425" s="4" t="n"/>
      <c r="AW425" s="4" t="n"/>
      <c r="AX425" s="4" t="n"/>
      <c r="AY425" s="4" t="n"/>
      <c r="AZ425" s="4" t="n"/>
      <c r="BA425" s="4" t="n"/>
      <c r="BB425" s="4" t="n"/>
      <c r="BC425" s="4" t="n"/>
      <c r="BD425" s="4" t="n"/>
      <c r="BE425" s="4" t="n"/>
      <c r="BF425" s="4" t="n"/>
      <c r="BG425" s="4" t="n"/>
      <c r="BH425" s="4" t="n"/>
      <c r="BI425" s="4" t="n"/>
      <c r="BJ425" s="4" t="n"/>
      <c r="BK425" s="3" t="n"/>
      <c r="BL425" s="3" t="n"/>
      <c r="BM425" s="3" t="n"/>
      <c r="BN425" s="3" t="n"/>
      <c r="BO425" s="3" t="n"/>
      <c r="BP425" s="3" t="n"/>
      <c r="BQ425" s="2" t="n"/>
      <c r="BR425" s="2" t="n"/>
      <c r="BS425" s="2" t="n"/>
      <c r="BT425" s="2" t="n"/>
      <c r="BU425" s="2" t="n"/>
      <c r="BV425" s="2" t="n"/>
      <c r="BW425" s="2" t="n"/>
      <c r="BX425" s="2" t="n"/>
      <c r="BY425" s="2" t="n"/>
      <c r="BZ425" s="2" t="n"/>
      <c r="CA425" s="2" t="n"/>
      <c r="CB425" s="2" t="n"/>
      <c r="CC425" s="2" t="n"/>
    </row>
    <row r="426">
      <c r="A426" s="2" t="n"/>
      <c r="B426" s="2" t="n"/>
      <c r="C426" s="2" t="n"/>
      <c r="D426" s="2" t="n"/>
      <c r="E426" s="2" t="n"/>
      <c r="F426" s="2" t="n"/>
      <c r="G426" s="2" t="n"/>
      <c r="H426" s="2" t="n"/>
      <c r="I426" s="2" t="n"/>
      <c r="J426" s="2" t="n"/>
      <c r="K426" s="3" t="n"/>
      <c r="L426" s="3" t="n"/>
      <c r="M426" s="4" t="n"/>
      <c r="N426" s="4" t="n"/>
      <c r="O426" s="4" t="n"/>
      <c r="P426" s="4" t="n"/>
      <c r="Q426" s="4" t="n"/>
      <c r="R426" s="4" t="n"/>
      <c r="S426" s="4" t="n"/>
      <c r="T426" s="4" t="n"/>
      <c r="U426" s="4" t="n"/>
      <c r="V426" s="4" t="n"/>
      <c r="W426" s="4" t="n"/>
      <c r="X426" s="4" t="n"/>
      <c r="Y426" s="4" t="n"/>
      <c r="Z426" s="4" t="n"/>
      <c r="AA426" s="4" t="n"/>
      <c r="AB426" s="4" t="n"/>
      <c r="AC426" s="4" t="n"/>
      <c r="AD426" s="4" t="n"/>
      <c r="AE426" s="4" t="n"/>
      <c r="AF426" s="4" t="n"/>
      <c r="AG426" s="4" t="n"/>
      <c r="AH426" s="4" t="n"/>
      <c r="AI426" s="4" t="n"/>
      <c r="AJ426" s="4" t="n"/>
      <c r="AK426" s="4" t="n"/>
      <c r="AL426" s="4" t="n"/>
      <c r="AM426" s="4" t="n"/>
      <c r="AN426" s="4" t="n"/>
      <c r="AO426" s="4" t="n"/>
      <c r="AP426" s="4" t="n"/>
      <c r="AQ426" s="4" t="n"/>
      <c r="AR426" s="4" t="n"/>
      <c r="AS426" s="4" t="n"/>
      <c r="AT426" s="4" t="n"/>
      <c r="AU426" s="4" t="n"/>
      <c r="AV426" s="4" t="n"/>
      <c r="AW426" s="4" t="n"/>
      <c r="AX426" s="4" t="n"/>
      <c r="AY426" s="4" t="n"/>
      <c r="AZ426" s="4" t="n"/>
      <c r="BA426" s="4" t="n"/>
      <c r="BB426" s="4" t="n"/>
      <c r="BC426" s="4" t="n"/>
      <c r="BD426" s="4" t="n"/>
      <c r="BE426" s="4" t="n"/>
      <c r="BF426" s="4" t="n"/>
      <c r="BG426" s="4" t="n"/>
      <c r="BH426" s="4" t="n"/>
      <c r="BI426" s="4" t="n"/>
      <c r="BJ426" s="4" t="n"/>
      <c r="BK426" s="3" t="n"/>
      <c r="BL426" s="3" t="n"/>
      <c r="BM426" s="3" t="n"/>
      <c r="BN426" s="3" t="n"/>
      <c r="BO426" s="3" t="n"/>
      <c r="BP426" s="3" t="n"/>
      <c r="BQ426" s="2" t="n"/>
      <c r="BR426" s="2" t="n"/>
      <c r="BS426" s="2" t="n"/>
      <c r="BT426" s="2" t="n"/>
      <c r="BU426" s="2" t="n"/>
      <c r="BV426" s="2" t="n"/>
      <c r="BW426" s="2" t="n"/>
      <c r="BX426" s="2" t="n"/>
      <c r="BY426" s="2" t="n"/>
      <c r="BZ426" s="2" t="n"/>
      <c r="CA426" s="2" t="n"/>
      <c r="CB426" s="2" t="n"/>
      <c r="CC426" s="2" t="n"/>
    </row>
    <row r="427">
      <c r="A427" s="2" t="n"/>
      <c r="B427" s="2" t="n"/>
      <c r="C427" s="2" t="n"/>
      <c r="D427" s="2" t="n"/>
      <c r="E427" s="2" t="n"/>
      <c r="F427" s="2" t="n"/>
      <c r="G427" s="2" t="n"/>
      <c r="H427" s="2" t="n"/>
      <c r="I427" s="2" t="n"/>
      <c r="J427" s="2" t="n"/>
      <c r="K427" s="3" t="n"/>
      <c r="L427" s="3" t="n"/>
      <c r="M427" s="4" t="n"/>
      <c r="N427" s="4" t="n"/>
      <c r="O427" s="4" t="n"/>
      <c r="P427" s="4" t="n"/>
      <c r="Q427" s="4" t="n"/>
      <c r="R427" s="4" t="n"/>
      <c r="S427" s="4" t="n"/>
      <c r="T427" s="4" t="n"/>
      <c r="U427" s="4" t="n"/>
      <c r="V427" s="4" t="n"/>
      <c r="W427" s="4" t="n"/>
      <c r="X427" s="4" t="n"/>
      <c r="Y427" s="4" t="n"/>
      <c r="Z427" s="4" t="n"/>
      <c r="AA427" s="4" t="n"/>
      <c r="AB427" s="4" t="n"/>
      <c r="AC427" s="4" t="n"/>
      <c r="AD427" s="4" t="n"/>
      <c r="AE427" s="4" t="n"/>
      <c r="AF427" s="4" t="n"/>
      <c r="AG427" s="4" t="n"/>
      <c r="AH427" s="4" t="n"/>
      <c r="AI427" s="4" t="n"/>
      <c r="AJ427" s="4" t="n"/>
      <c r="AK427" s="4" t="n"/>
      <c r="AL427" s="4" t="n"/>
      <c r="AM427" s="4" t="n"/>
      <c r="AN427" s="4" t="n"/>
      <c r="AO427" s="4" t="n"/>
      <c r="AP427" s="4" t="n"/>
      <c r="AQ427" s="4" t="n"/>
      <c r="AR427" s="4" t="n"/>
      <c r="AS427" s="4" t="n"/>
      <c r="AT427" s="4" t="n"/>
      <c r="AU427" s="4" t="n"/>
      <c r="AV427" s="4" t="n"/>
      <c r="AW427" s="4" t="n"/>
      <c r="AX427" s="4" t="n"/>
      <c r="AY427" s="4" t="n"/>
      <c r="AZ427" s="4" t="n"/>
      <c r="BA427" s="4" t="n"/>
      <c r="BB427" s="4" t="n"/>
      <c r="BC427" s="4" t="n"/>
      <c r="BD427" s="4" t="n"/>
      <c r="BE427" s="4" t="n"/>
      <c r="BF427" s="4" t="n"/>
      <c r="BG427" s="4" t="n"/>
      <c r="BH427" s="4" t="n"/>
      <c r="BI427" s="4" t="n"/>
      <c r="BJ427" s="4" t="n"/>
      <c r="BK427" s="3" t="n"/>
      <c r="BL427" s="3" t="n"/>
      <c r="BM427" s="3" t="n"/>
      <c r="BN427" s="3" t="n"/>
      <c r="BO427" s="3" t="n"/>
      <c r="BP427" s="3" t="n"/>
      <c r="BQ427" s="2" t="n"/>
      <c r="BR427" s="2" t="n"/>
      <c r="BS427" s="2" t="n"/>
      <c r="BT427" s="2" t="n"/>
      <c r="BU427" s="2" t="n"/>
      <c r="BV427" s="2" t="n"/>
      <c r="BW427" s="2" t="n"/>
      <c r="BX427" s="2" t="n"/>
      <c r="BY427" s="2" t="n"/>
      <c r="BZ427" s="2" t="n"/>
      <c r="CA427" s="2" t="n"/>
      <c r="CB427" s="2" t="n"/>
      <c r="CC427" s="2" t="n"/>
    </row>
    <row r="428">
      <c r="A428" s="2" t="n"/>
      <c r="B428" s="2" t="n"/>
      <c r="C428" s="2" t="n"/>
      <c r="D428" s="2" t="n"/>
      <c r="E428" s="2" t="n"/>
      <c r="F428" s="2" t="n"/>
      <c r="G428" s="2" t="n"/>
      <c r="H428" s="2" t="n"/>
      <c r="I428" s="2" t="n"/>
      <c r="J428" s="2" t="n"/>
      <c r="K428" s="3" t="n"/>
      <c r="L428" s="3" t="n"/>
      <c r="M428" s="4" t="n"/>
      <c r="N428" s="4" t="n"/>
      <c r="O428" s="4" t="n"/>
      <c r="P428" s="4" t="n"/>
      <c r="Q428" s="4" t="n"/>
      <c r="R428" s="4" t="n"/>
      <c r="S428" s="4" t="n"/>
      <c r="T428" s="4" t="n"/>
      <c r="U428" s="4" t="n"/>
      <c r="V428" s="4" t="n"/>
      <c r="W428" s="4" t="n"/>
      <c r="X428" s="4" t="n"/>
      <c r="Y428" s="4" t="n"/>
      <c r="Z428" s="4" t="n"/>
      <c r="AA428" s="4" t="n"/>
      <c r="AB428" s="4" t="n"/>
      <c r="AC428" s="4" t="n"/>
      <c r="AD428" s="4" t="n"/>
      <c r="AE428" s="4" t="n"/>
      <c r="AF428" s="4" t="n"/>
      <c r="AG428" s="4" t="n"/>
      <c r="AH428" s="4" t="n"/>
      <c r="AI428" s="4" t="n"/>
      <c r="AJ428" s="4" t="n"/>
      <c r="AK428" s="4" t="n"/>
      <c r="AL428" s="4" t="n"/>
      <c r="AM428" s="4" t="n"/>
      <c r="AN428" s="4" t="n"/>
      <c r="AO428" s="4" t="n"/>
      <c r="AP428" s="4" t="n"/>
      <c r="AQ428" s="4" t="n"/>
      <c r="AR428" s="4" t="n"/>
      <c r="AS428" s="4" t="n"/>
      <c r="AT428" s="4" t="n"/>
      <c r="AU428" s="4" t="n"/>
      <c r="AV428" s="4" t="n"/>
      <c r="AW428" s="4" t="n"/>
      <c r="AX428" s="4" t="n"/>
      <c r="AY428" s="4" t="n"/>
      <c r="AZ428" s="4" t="n"/>
      <c r="BA428" s="4" t="n"/>
      <c r="BB428" s="4" t="n"/>
      <c r="BC428" s="4" t="n"/>
      <c r="BD428" s="4" t="n"/>
      <c r="BE428" s="4" t="n"/>
      <c r="BF428" s="4" t="n"/>
      <c r="BG428" s="4" t="n"/>
      <c r="BH428" s="4" t="n"/>
      <c r="BI428" s="4" t="n"/>
      <c r="BJ428" s="4" t="n"/>
      <c r="BK428" s="3" t="n"/>
      <c r="BL428" s="3" t="n"/>
      <c r="BM428" s="3" t="n"/>
      <c r="BN428" s="3" t="n"/>
      <c r="BO428" s="3" t="n"/>
      <c r="BP428" s="3" t="n"/>
      <c r="BQ428" s="2" t="n"/>
      <c r="BR428" s="2" t="n"/>
      <c r="BS428" s="2" t="n"/>
      <c r="BT428" s="2" t="n"/>
      <c r="BU428" s="2" t="n"/>
      <c r="BV428" s="2" t="n"/>
      <c r="BW428" s="2" t="n"/>
      <c r="BX428" s="2" t="n"/>
      <c r="BY428" s="2" t="n"/>
      <c r="BZ428" s="2" t="n"/>
      <c r="CA428" s="2" t="n"/>
      <c r="CB428" s="2" t="n"/>
      <c r="CC428" s="2" t="n"/>
    </row>
    <row r="429">
      <c r="A429" s="2" t="n"/>
      <c r="B429" s="2" t="n"/>
      <c r="C429" s="2" t="n"/>
      <c r="D429" s="2" t="n"/>
      <c r="E429" s="2" t="n"/>
      <c r="F429" s="2" t="n"/>
      <c r="G429" s="2" t="n"/>
      <c r="H429" s="2" t="n"/>
      <c r="I429" s="2" t="n"/>
      <c r="J429" s="2" t="n"/>
      <c r="K429" s="3" t="n"/>
      <c r="L429" s="3" t="n"/>
      <c r="M429" s="4" t="n"/>
      <c r="N429" s="4" t="n"/>
      <c r="O429" s="4" t="n"/>
      <c r="P429" s="4" t="n"/>
      <c r="Q429" s="4" t="n"/>
      <c r="R429" s="4" t="n"/>
      <c r="S429" s="4" t="n"/>
      <c r="T429" s="4" t="n"/>
      <c r="U429" s="4" t="n"/>
      <c r="V429" s="4" t="n"/>
      <c r="W429" s="4" t="n"/>
      <c r="X429" s="4" t="n"/>
      <c r="Y429" s="4" t="n"/>
      <c r="Z429" s="4" t="n"/>
      <c r="AA429" s="4" t="n"/>
      <c r="AB429" s="4" t="n"/>
      <c r="AC429" s="4" t="n"/>
      <c r="AD429" s="4" t="n"/>
      <c r="AE429" s="4" t="n"/>
      <c r="AF429" s="4" t="n"/>
      <c r="AG429" s="4" t="n"/>
      <c r="AH429" s="4" t="n"/>
      <c r="AI429" s="4" t="n"/>
      <c r="AJ429" s="4" t="n"/>
      <c r="AK429" s="4" t="n"/>
      <c r="AL429" s="4" t="n"/>
      <c r="AM429" s="4" t="n"/>
      <c r="AN429" s="4" t="n"/>
      <c r="AO429" s="4" t="n"/>
      <c r="AP429" s="4" t="n"/>
      <c r="AQ429" s="4" t="n"/>
      <c r="AR429" s="4" t="n"/>
      <c r="AS429" s="4" t="n"/>
      <c r="AT429" s="4" t="n"/>
      <c r="AU429" s="4" t="n"/>
      <c r="AV429" s="4" t="n"/>
      <c r="AW429" s="4" t="n"/>
      <c r="AX429" s="4" t="n"/>
      <c r="AY429" s="4" t="n"/>
      <c r="AZ429" s="4" t="n"/>
      <c r="BA429" s="4" t="n"/>
      <c r="BB429" s="4" t="n"/>
      <c r="BC429" s="4" t="n"/>
      <c r="BD429" s="4" t="n"/>
      <c r="BE429" s="4" t="n"/>
      <c r="BF429" s="4" t="n"/>
      <c r="BG429" s="4" t="n"/>
      <c r="BH429" s="4" t="n"/>
      <c r="BI429" s="4" t="n"/>
      <c r="BJ429" s="4" t="n"/>
      <c r="BK429" s="3" t="n"/>
      <c r="BL429" s="3" t="n"/>
      <c r="BM429" s="3" t="n"/>
      <c r="BN429" s="3" t="n"/>
      <c r="BO429" s="3" t="n"/>
      <c r="BP429" s="3" t="n"/>
      <c r="BQ429" s="2" t="n"/>
      <c r="BR429" s="2" t="n"/>
      <c r="BS429" s="2" t="n"/>
      <c r="BT429" s="2" t="n"/>
      <c r="BU429" s="2" t="n"/>
      <c r="BV429" s="2" t="n"/>
      <c r="BW429" s="2" t="n"/>
      <c r="BX429" s="2" t="n"/>
      <c r="BY429" s="2" t="n"/>
      <c r="BZ429" s="2" t="n"/>
      <c r="CA429" s="2" t="n"/>
      <c r="CB429" s="2" t="n"/>
      <c r="CC429" s="2" t="n"/>
    </row>
    <row r="430">
      <c r="A430" s="2" t="n"/>
      <c r="B430" s="2" t="n"/>
      <c r="C430" s="2" t="n"/>
      <c r="D430" s="2" t="n"/>
      <c r="E430" s="2" t="n"/>
      <c r="F430" s="2" t="n"/>
      <c r="G430" s="2" t="n"/>
      <c r="H430" s="2" t="n"/>
      <c r="I430" s="2" t="n"/>
      <c r="J430" s="2" t="n"/>
      <c r="K430" s="3" t="n"/>
      <c r="L430" s="3" t="n"/>
      <c r="M430" s="4" t="n"/>
      <c r="N430" s="4" t="n"/>
      <c r="O430" s="4" t="n"/>
      <c r="P430" s="4" t="n"/>
      <c r="Q430" s="4" t="n"/>
      <c r="R430" s="4" t="n"/>
      <c r="S430" s="4" t="n"/>
      <c r="T430" s="4" t="n"/>
      <c r="U430" s="4" t="n"/>
      <c r="V430" s="4" t="n"/>
      <c r="W430" s="4" t="n"/>
      <c r="X430" s="4" t="n"/>
      <c r="Y430" s="4" t="n"/>
      <c r="Z430" s="4" t="n"/>
      <c r="AA430" s="4" t="n"/>
      <c r="AB430" s="4" t="n"/>
      <c r="AC430" s="4" t="n"/>
      <c r="AD430" s="4" t="n"/>
      <c r="AE430" s="4" t="n"/>
      <c r="AF430" s="4" t="n"/>
      <c r="AG430" s="4" t="n"/>
      <c r="AH430" s="4" t="n"/>
      <c r="AI430" s="4" t="n"/>
      <c r="AJ430" s="4" t="n"/>
      <c r="AK430" s="4" t="n"/>
      <c r="AL430" s="4" t="n"/>
      <c r="AM430" s="4" t="n"/>
      <c r="AN430" s="4" t="n"/>
      <c r="AO430" s="4" t="n"/>
      <c r="AP430" s="4" t="n"/>
      <c r="AQ430" s="4" t="n"/>
      <c r="AR430" s="4" t="n"/>
      <c r="AS430" s="4" t="n"/>
      <c r="AT430" s="4" t="n"/>
      <c r="AU430" s="4" t="n"/>
      <c r="AV430" s="4" t="n"/>
      <c r="AW430" s="4" t="n"/>
      <c r="AX430" s="4" t="n"/>
      <c r="AY430" s="4" t="n"/>
      <c r="AZ430" s="4" t="n"/>
      <c r="BA430" s="4" t="n"/>
      <c r="BB430" s="4" t="n"/>
      <c r="BC430" s="4" t="n"/>
      <c r="BD430" s="4" t="n"/>
      <c r="BE430" s="4" t="n"/>
      <c r="BF430" s="4" t="n"/>
      <c r="BG430" s="4" t="n"/>
      <c r="BH430" s="4" t="n"/>
      <c r="BI430" s="4" t="n"/>
      <c r="BJ430" s="4" t="n"/>
      <c r="BK430" s="3" t="n"/>
      <c r="BL430" s="3" t="n"/>
      <c r="BM430" s="3" t="n"/>
      <c r="BN430" s="3" t="n"/>
      <c r="BO430" s="3" t="n"/>
      <c r="BP430" s="3" t="n"/>
      <c r="BQ430" s="2" t="n"/>
      <c r="BR430" s="2" t="n"/>
      <c r="BS430" s="2" t="n"/>
      <c r="BT430" s="2" t="n"/>
      <c r="BU430" s="2" t="n"/>
      <c r="BV430" s="2" t="n"/>
      <c r="BW430" s="2" t="n"/>
      <c r="BX430" s="2" t="n"/>
      <c r="BY430" s="2" t="n"/>
      <c r="BZ430" s="2" t="n"/>
      <c r="CA430" s="2" t="n"/>
      <c r="CB430" s="2" t="n"/>
      <c r="CC430" s="2" t="n"/>
    </row>
    <row r="431">
      <c r="A431" s="2" t="n"/>
      <c r="B431" s="2" t="n"/>
      <c r="C431" s="2" t="n"/>
      <c r="D431" s="2" t="n"/>
      <c r="E431" s="2" t="n"/>
      <c r="F431" s="2" t="n"/>
      <c r="G431" s="2" t="n"/>
      <c r="H431" s="2" t="n"/>
      <c r="I431" s="2" t="n"/>
      <c r="J431" s="2" t="n"/>
      <c r="K431" s="3" t="n"/>
      <c r="L431" s="3" t="n"/>
      <c r="M431" s="4" t="n"/>
      <c r="N431" s="4" t="n"/>
      <c r="O431" s="4" t="n"/>
      <c r="P431" s="4" t="n"/>
      <c r="Q431" s="4" t="n"/>
      <c r="R431" s="4" t="n"/>
      <c r="S431" s="4" t="n"/>
      <c r="T431" s="4" t="n"/>
      <c r="U431" s="4" t="n"/>
      <c r="V431" s="4" t="n"/>
      <c r="W431" s="4" t="n"/>
      <c r="X431" s="4" t="n"/>
      <c r="Y431" s="4" t="n"/>
      <c r="Z431" s="4" t="n"/>
      <c r="AA431" s="4" t="n"/>
      <c r="AB431" s="4" t="n"/>
      <c r="AC431" s="4" t="n"/>
      <c r="AD431" s="4" t="n"/>
      <c r="AE431" s="4" t="n"/>
      <c r="AF431" s="4" t="n"/>
      <c r="AG431" s="4" t="n"/>
      <c r="AH431" s="4" t="n"/>
      <c r="AI431" s="4" t="n"/>
      <c r="AJ431" s="4" t="n"/>
      <c r="AK431" s="4" t="n"/>
      <c r="AL431" s="4" t="n"/>
      <c r="AM431" s="4" t="n"/>
      <c r="AN431" s="4" t="n"/>
      <c r="AO431" s="4" t="n"/>
      <c r="AP431" s="4" t="n"/>
      <c r="AQ431" s="4" t="n"/>
      <c r="AR431" s="4" t="n"/>
      <c r="AS431" s="4" t="n"/>
      <c r="AT431" s="4" t="n"/>
      <c r="AU431" s="4" t="n"/>
      <c r="AV431" s="4" t="n"/>
      <c r="AW431" s="4" t="n"/>
      <c r="AX431" s="4" t="n"/>
      <c r="AY431" s="4" t="n"/>
      <c r="AZ431" s="4" t="n"/>
      <c r="BA431" s="4" t="n"/>
      <c r="BB431" s="4" t="n"/>
      <c r="BC431" s="4" t="n"/>
      <c r="BD431" s="4" t="n"/>
      <c r="BE431" s="4" t="n"/>
      <c r="BF431" s="4" t="n"/>
      <c r="BG431" s="4" t="n"/>
      <c r="BH431" s="4" t="n"/>
      <c r="BI431" s="4" t="n"/>
      <c r="BJ431" s="4" t="n"/>
      <c r="BK431" s="3" t="n"/>
      <c r="BL431" s="3" t="n"/>
      <c r="BM431" s="3" t="n"/>
      <c r="BN431" s="3" t="n"/>
      <c r="BO431" s="3" t="n"/>
      <c r="BP431" s="3" t="n"/>
      <c r="BQ431" s="2" t="n"/>
      <c r="BR431" s="2" t="n"/>
      <c r="BS431" s="2" t="n"/>
      <c r="BT431" s="2" t="n"/>
      <c r="BU431" s="2" t="n"/>
      <c r="BV431" s="2" t="n"/>
      <c r="BW431" s="2" t="n"/>
      <c r="BX431" s="2" t="n"/>
      <c r="BY431" s="2" t="n"/>
      <c r="BZ431" s="2" t="n"/>
      <c r="CA431" s="2" t="n"/>
      <c r="CB431" s="2" t="n"/>
      <c r="CC431" s="2" t="n"/>
    </row>
    <row r="432">
      <c r="A432" s="2" t="n"/>
      <c r="B432" s="2" t="n"/>
      <c r="C432" s="2" t="n"/>
      <c r="D432" s="2" t="n"/>
      <c r="E432" s="2" t="n"/>
      <c r="F432" s="2" t="n"/>
      <c r="G432" s="2" t="n"/>
      <c r="H432" s="2" t="n"/>
      <c r="I432" s="2" t="n"/>
      <c r="J432" s="2" t="n"/>
      <c r="K432" s="3" t="n"/>
      <c r="L432" s="3" t="n"/>
      <c r="M432" s="4" t="n"/>
      <c r="N432" s="4" t="n"/>
      <c r="O432" s="4" t="n"/>
      <c r="P432" s="4" t="n"/>
      <c r="Q432" s="4" t="n"/>
      <c r="R432" s="4" t="n"/>
      <c r="S432" s="4" t="n"/>
      <c r="T432" s="4" t="n"/>
      <c r="U432" s="4" t="n"/>
      <c r="V432" s="4" t="n"/>
      <c r="W432" s="4" t="n"/>
      <c r="X432" s="4" t="n"/>
      <c r="Y432" s="4" t="n"/>
      <c r="Z432" s="4" t="n"/>
      <c r="AA432" s="4" t="n"/>
      <c r="AB432" s="4" t="n"/>
      <c r="AC432" s="4" t="n"/>
      <c r="AD432" s="4" t="n"/>
      <c r="AE432" s="4" t="n"/>
      <c r="AF432" s="4" t="n"/>
      <c r="AG432" s="4" t="n"/>
      <c r="AH432" s="4" t="n"/>
      <c r="AI432" s="4" t="n"/>
      <c r="AJ432" s="4" t="n"/>
      <c r="AK432" s="4" t="n"/>
      <c r="AL432" s="4" t="n"/>
      <c r="AM432" s="4" t="n"/>
      <c r="AN432" s="4" t="n"/>
      <c r="AO432" s="4" t="n"/>
      <c r="AP432" s="4" t="n"/>
      <c r="AQ432" s="4" t="n"/>
      <c r="AR432" s="4" t="n"/>
      <c r="AS432" s="4" t="n"/>
      <c r="AT432" s="4" t="n"/>
      <c r="AU432" s="4" t="n"/>
      <c r="AV432" s="4" t="n"/>
      <c r="AW432" s="4" t="n"/>
      <c r="AX432" s="4" t="n"/>
      <c r="AY432" s="4" t="n"/>
      <c r="AZ432" s="4" t="n"/>
      <c r="BA432" s="4" t="n"/>
      <c r="BB432" s="4" t="n"/>
      <c r="BC432" s="4" t="n"/>
      <c r="BD432" s="4" t="n"/>
      <c r="BE432" s="4" t="n"/>
      <c r="BF432" s="4" t="n"/>
      <c r="BG432" s="4" t="n"/>
      <c r="BH432" s="4" t="n"/>
      <c r="BI432" s="4" t="n"/>
      <c r="BJ432" s="4" t="n"/>
      <c r="BK432" s="3" t="n"/>
      <c r="BL432" s="3" t="n"/>
      <c r="BM432" s="3" t="n"/>
      <c r="BN432" s="3" t="n"/>
      <c r="BO432" s="3" t="n"/>
      <c r="BP432" s="3" t="n"/>
      <c r="BQ432" s="2" t="n"/>
      <c r="BR432" s="2" t="n"/>
      <c r="BS432" s="2" t="n"/>
      <c r="BT432" s="2" t="n"/>
      <c r="BU432" s="2" t="n"/>
      <c r="BV432" s="2" t="n"/>
      <c r="BW432" s="2" t="n"/>
      <c r="BX432" s="2" t="n"/>
      <c r="BY432" s="2" t="n"/>
      <c r="BZ432" s="2" t="n"/>
      <c r="CA432" s="2" t="n"/>
      <c r="CB432" s="2" t="n"/>
      <c r="CC432" s="2" t="n"/>
    </row>
    <row r="433">
      <c r="A433" s="2" t="n"/>
      <c r="B433" s="2" t="n"/>
      <c r="C433" s="2" t="n"/>
      <c r="D433" s="2" t="n"/>
      <c r="E433" s="2" t="n"/>
      <c r="F433" s="2" t="n"/>
      <c r="G433" s="2" t="n"/>
      <c r="H433" s="2" t="n"/>
      <c r="I433" s="2" t="n"/>
      <c r="J433" s="2" t="n"/>
      <c r="K433" s="3" t="n"/>
      <c r="L433" s="3" t="n"/>
      <c r="M433" s="4" t="n"/>
      <c r="N433" s="4" t="n"/>
      <c r="O433" s="4" t="n"/>
      <c r="P433" s="4" t="n"/>
      <c r="Q433" s="4" t="n"/>
      <c r="R433" s="4" t="n"/>
      <c r="S433" s="4" t="n"/>
      <c r="T433" s="4" t="n"/>
      <c r="U433" s="4" t="n"/>
      <c r="V433" s="4" t="n"/>
      <c r="W433" s="4" t="n"/>
      <c r="X433" s="4" t="n"/>
      <c r="Y433" s="4" t="n"/>
      <c r="Z433" s="4" t="n"/>
      <c r="AA433" s="4" t="n"/>
      <c r="AB433" s="4" t="n"/>
      <c r="AC433" s="4" t="n"/>
      <c r="AD433" s="4" t="n"/>
      <c r="AE433" s="4" t="n"/>
      <c r="AF433" s="4" t="n"/>
      <c r="AG433" s="4" t="n"/>
      <c r="AH433" s="4" t="n"/>
      <c r="AI433" s="4" t="n"/>
      <c r="AJ433" s="4" t="n"/>
      <c r="AK433" s="4" t="n"/>
      <c r="AL433" s="4" t="n"/>
      <c r="AM433" s="4" t="n"/>
      <c r="AN433" s="4" t="n"/>
      <c r="AO433" s="4" t="n"/>
      <c r="AP433" s="4" t="n"/>
      <c r="AQ433" s="4" t="n"/>
      <c r="AR433" s="4" t="n"/>
      <c r="AS433" s="4" t="n"/>
      <c r="AT433" s="4" t="n"/>
      <c r="AU433" s="4" t="n"/>
      <c r="AV433" s="4" t="n"/>
      <c r="AW433" s="4" t="n"/>
      <c r="AX433" s="4" t="n"/>
      <c r="AY433" s="4" t="n"/>
      <c r="AZ433" s="4" t="n"/>
      <c r="BA433" s="4" t="n"/>
      <c r="BB433" s="4" t="n"/>
      <c r="BC433" s="4" t="n"/>
      <c r="BD433" s="4" t="n"/>
      <c r="BE433" s="4" t="n"/>
      <c r="BF433" s="4" t="n"/>
      <c r="BG433" s="4" t="n"/>
      <c r="BH433" s="4" t="n"/>
      <c r="BI433" s="4" t="n"/>
      <c r="BJ433" s="4" t="n"/>
      <c r="BK433" s="3" t="n"/>
      <c r="BL433" s="3" t="n"/>
      <c r="BM433" s="3" t="n"/>
      <c r="BN433" s="3" t="n"/>
      <c r="BO433" s="3" t="n"/>
      <c r="BP433" s="3" t="n"/>
      <c r="BQ433" s="2" t="n"/>
      <c r="BR433" s="2" t="n"/>
      <c r="BS433" s="2" t="n"/>
      <c r="BT433" s="2" t="n"/>
      <c r="BU433" s="2" t="n"/>
      <c r="BV433" s="2" t="n"/>
      <c r="BW433" s="2" t="n"/>
      <c r="BX433" s="2" t="n"/>
      <c r="BY433" s="2" t="n"/>
      <c r="BZ433" s="2" t="n"/>
      <c r="CA433" s="2" t="n"/>
      <c r="CB433" s="2" t="n"/>
      <c r="CC433" s="2" t="n"/>
    </row>
    <row r="434">
      <c r="A434" s="2" t="n"/>
      <c r="B434" s="2" t="n"/>
      <c r="C434" s="2" t="n"/>
      <c r="D434" s="2" t="n"/>
      <c r="E434" s="2" t="n"/>
      <c r="F434" s="2" t="n"/>
      <c r="G434" s="2" t="n"/>
      <c r="H434" s="2" t="n"/>
      <c r="I434" s="2" t="n"/>
      <c r="J434" s="2" t="n"/>
      <c r="K434" s="3" t="n"/>
      <c r="L434" s="3" t="n"/>
      <c r="M434" s="4" t="n"/>
      <c r="N434" s="4" t="n"/>
      <c r="O434" s="4" t="n"/>
      <c r="P434" s="4" t="n"/>
      <c r="Q434" s="4" t="n"/>
      <c r="R434" s="4" t="n"/>
      <c r="S434" s="4" t="n"/>
      <c r="T434" s="4" t="n"/>
      <c r="U434" s="4" t="n"/>
      <c r="V434" s="4" t="n"/>
      <c r="W434" s="4" t="n"/>
      <c r="X434" s="4" t="n"/>
      <c r="Y434" s="4" t="n"/>
      <c r="Z434" s="4" t="n"/>
      <c r="AA434" s="4" t="n"/>
      <c r="AB434" s="4" t="n"/>
      <c r="AC434" s="4" t="n"/>
      <c r="AD434" s="4" t="n"/>
      <c r="AE434" s="4" t="n"/>
      <c r="AF434" s="4" t="n"/>
      <c r="AG434" s="4" t="n"/>
      <c r="AH434" s="4" t="n"/>
      <c r="AI434" s="4" t="n"/>
      <c r="AJ434" s="4" t="n"/>
      <c r="AK434" s="4" t="n"/>
      <c r="AL434" s="4" t="n"/>
      <c r="AM434" s="4" t="n"/>
      <c r="AN434" s="4" t="n"/>
      <c r="AO434" s="4" t="n"/>
      <c r="AP434" s="4" t="n"/>
      <c r="AQ434" s="4" t="n"/>
      <c r="AR434" s="4" t="n"/>
      <c r="AS434" s="4" t="n"/>
      <c r="AT434" s="4" t="n"/>
      <c r="AU434" s="4" t="n"/>
      <c r="AV434" s="4" t="n"/>
      <c r="AW434" s="4" t="n"/>
      <c r="AX434" s="4" t="n"/>
      <c r="AY434" s="4" t="n"/>
      <c r="AZ434" s="4" t="n"/>
      <c r="BA434" s="4" t="n"/>
      <c r="BB434" s="4" t="n"/>
      <c r="BC434" s="4" t="n"/>
      <c r="BD434" s="4" t="n"/>
      <c r="BE434" s="4" t="n"/>
      <c r="BF434" s="4" t="n"/>
      <c r="BG434" s="4" t="n"/>
      <c r="BH434" s="4" t="n"/>
      <c r="BI434" s="4" t="n"/>
      <c r="BJ434" s="4" t="n"/>
      <c r="BK434" s="3" t="n"/>
      <c r="BL434" s="3" t="n"/>
      <c r="BM434" s="3" t="n"/>
      <c r="BN434" s="3" t="n"/>
      <c r="BO434" s="3" t="n"/>
      <c r="BP434" s="3" t="n"/>
      <c r="BQ434" s="2" t="n"/>
      <c r="BR434" s="2" t="n"/>
      <c r="BS434" s="2" t="n"/>
      <c r="BT434" s="2" t="n"/>
      <c r="BU434" s="2" t="n"/>
      <c r="BV434" s="2" t="n"/>
      <c r="BW434" s="2" t="n"/>
      <c r="BX434" s="2" t="n"/>
      <c r="BY434" s="2" t="n"/>
      <c r="BZ434" s="2" t="n"/>
      <c r="CA434" s="2" t="n"/>
      <c r="CB434" s="2" t="n"/>
      <c r="CC434" s="2" t="n"/>
    </row>
    <row r="435">
      <c r="A435" s="2" t="n"/>
      <c r="B435" s="2" t="n"/>
      <c r="C435" s="2" t="n"/>
      <c r="D435" s="2" t="n"/>
      <c r="E435" s="2" t="n"/>
      <c r="F435" s="2" t="n"/>
      <c r="G435" s="2" t="n"/>
      <c r="H435" s="2" t="n"/>
      <c r="I435" s="2" t="n"/>
      <c r="J435" s="2" t="n"/>
      <c r="K435" s="3" t="n"/>
      <c r="L435" s="3" t="n"/>
      <c r="M435" s="4" t="n"/>
      <c r="N435" s="4" t="n"/>
      <c r="O435" s="4" t="n"/>
      <c r="P435" s="4" t="n"/>
      <c r="Q435" s="4" t="n"/>
      <c r="R435" s="4" t="n"/>
      <c r="S435" s="4" t="n"/>
      <c r="T435" s="4" t="n"/>
      <c r="U435" s="4" t="n"/>
      <c r="V435" s="4" t="n"/>
      <c r="W435" s="4" t="n"/>
      <c r="X435" s="4" t="n"/>
      <c r="Y435" s="4" t="n"/>
      <c r="Z435" s="4" t="n"/>
      <c r="AA435" s="4" t="n"/>
      <c r="AB435" s="4" t="n"/>
      <c r="AC435" s="4" t="n"/>
      <c r="AD435" s="4" t="n"/>
      <c r="AE435" s="4" t="n"/>
      <c r="AF435" s="4" t="n"/>
      <c r="AG435" s="4" t="n"/>
      <c r="AH435" s="4" t="n"/>
      <c r="AI435" s="4" t="n"/>
      <c r="AJ435" s="4" t="n"/>
      <c r="AK435" s="4" t="n"/>
      <c r="AL435" s="4" t="n"/>
      <c r="AM435" s="4" t="n"/>
      <c r="AN435" s="4" t="n"/>
      <c r="AO435" s="4" t="n"/>
      <c r="AP435" s="4" t="n"/>
      <c r="AQ435" s="4" t="n"/>
      <c r="AR435" s="4" t="n"/>
      <c r="AS435" s="4" t="n"/>
      <c r="AT435" s="4" t="n"/>
      <c r="AU435" s="4" t="n"/>
      <c r="AV435" s="4" t="n"/>
      <c r="AW435" s="4" t="n"/>
      <c r="AX435" s="4" t="n"/>
      <c r="AY435" s="4" t="n"/>
      <c r="AZ435" s="4" t="n"/>
      <c r="BA435" s="4" t="n"/>
      <c r="BB435" s="4" t="n"/>
      <c r="BC435" s="4" t="n"/>
      <c r="BD435" s="4" t="n"/>
      <c r="BE435" s="4" t="n"/>
      <c r="BF435" s="4" t="n"/>
      <c r="BG435" s="4" t="n"/>
      <c r="BH435" s="4" t="n"/>
      <c r="BI435" s="4" t="n"/>
      <c r="BJ435" s="4" t="n"/>
      <c r="BK435" s="3" t="n"/>
      <c r="BL435" s="3" t="n"/>
      <c r="BM435" s="3" t="n"/>
      <c r="BN435" s="3" t="n"/>
      <c r="BO435" s="3" t="n"/>
      <c r="BP435" s="3" t="n"/>
      <c r="BQ435" s="2" t="n"/>
      <c r="BR435" s="2" t="n"/>
      <c r="BS435" s="2" t="n"/>
      <c r="BT435" s="2" t="n"/>
      <c r="BU435" s="2" t="n"/>
      <c r="BV435" s="2" t="n"/>
      <c r="BW435" s="2" t="n"/>
      <c r="BX435" s="2" t="n"/>
      <c r="BY435" s="2" t="n"/>
      <c r="BZ435" s="2" t="n"/>
      <c r="CA435" s="2" t="n"/>
      <c r="CB435" s="2" t="n"/>
      <c r="CC435" s="2" t="n"/>
    </row>
    <row r="436">
      <c r="A436" s="2" t="n"/>
      <c r="B436" s="2" t="n"/>
      <c r="C436" s="2" t="n"/>
      <c r="D436" s="2" t="n"/>
      <c r="E436" s="2" t="n"/>
      <c r="F436" s="2" t="n"/>
      <c r="G436" s="2" t="n"/>
      <c r="H436" s="2" t="n"/>
      <c r="I436" s="2" t="n"/>
      <c r="J436" s="2" t="n"/>
      <c r="K436" s="3" t="n"/>
      <c r="L436" s="3" t="n"/>
      <c r="M436" s="4" t="n"/>
      <c r="N436" s="4" t="n"/>
      <c r="O436" s="4" t="n"/>
      <c r="P436" s="4" t="n"/>
      <c r="Q436" s="4" t="n"/>
      <c r="R436" s="4" t="n"/>
      <c r="S436" s="4" t="n"/>
      <c r="T436" s="4" t="n"/>
      <c r="U436" s="4" t="n"/>
      <c r="V436" s="4" t="n"/>
      <c r="W436" s="4" t="n"/>
      <c r="X436" s="4" t="n"/>
      <c r="Y436" s="4" t="n"/>
      <c r="Z436" s="4" t="n"/>
      <c r="AA436" s="4" t="n"/>
      <c r="AB436" s="4" t="n"/>
      <c r="AC436" s="4" t="n"/>
      <c r="AD436" s="4" t="n"/>
      <c r="AE436" s="4" t="n"/>
      <c r="AF436" s="4" t="n"/>
      <c r="AG436" s="4" t="n"/>
      <c r="AH436" s="4" t="n"/>
      <c r="AI436" s="4" t="n"/>
      <c r="AJ436" s="4" t="n"/>
      <c r="AK436" s="4" t="n"/>
      <c r="AL436" s="4" t="n"/>
      <c r="AM436" s="4" t="n"/>
      <c r="AN436" s="4" t="n"/>
      <c r="AO436" s="4" t="n"/>
      <c r="AP436" s="4" t="n"/>
      <c r="AQ436" s="4" t="n"/>
      <c r="AR436" s="4" t="n"/>
      <c r="AS436" s="4" t="n"/>
      <c r="AT436" s="4" t="n"/>
      <c r="AU436" s="4" t="n"/>
      <c r="AV436" s="4" t="n"/>
      <c r="AW436" s="4" t="n"/>
      <c r="AX436" s="4" t="n"/>
      <c r="AY436" s="4" t="n"/>
      <c r="AZ436" s="4" t="n"/>
      <c r="BA436" s="4" t="n"/>
      <c r="BB436" s="4" t="n"/>
      <c r="BC436" s="4" t="n"/>
      <c r="BD436" s="4" t="n"/>
      <c r="BE436" s="4" t="n"/>
      <c r="BF436" s="4" t="n"/>
      <c r="BG436" s="4" t="n"/>
      <c r="BH436" s="4" t="n"/>
      <c r="BI436" s="4" t="n"/>
      <c r="BJ436" s="4" t="n"/>
      <c r="BK436" s="3" t="n"/>
      <c r="BL436" s="3" t="n"/>
      <c r="BM436" s="3" t="n"/>
      <c r="BN436" s="3" t="n"/>
      <c r="BO436" s="3" t="n"/>
      <c r="BP436" s="3" t="n"/>
      <c r="BQ436" s="2" t="n"/>
      <c r="BR436" s="2" t="n"/>
      <c r="BS436" s="2" t="n"/>
      <c r="BT436" s="2" t="n"/>
      <c r="BU436" s="2" t="n"/>
      <c r="BV436" s="2" t="n"/>
      <c r="BW436" s="2" t="n"/>
      <c r="BX436" s="2" t="n"/>
      <c r="BY436" s="2" t="n"/>
      <c r="BZ436" s="2" t="n"/>
      <c r="CA436" s="2" t="n"/>
      <c r="CB436" s="2" t="n"/>
      <c r="CC436" s="2" t="n"/>
    </row>
    <row r="437">
      <c r="A437" s="2" t="n"/>
      <c r="B437" s="2" t="n"/>
      <c r="C437" s="2" t="n"/>
      <c r="D437" s="2" t="n"/>
      <c r="E437" s="2" t="n"/>
      <c r="F437" s="2" t="n"/>
      <c r="G437" s="2" t="n"/>
      <c r="H437" s="2" t="n"/>
      <c r="I437" s="2" t="n"/>
      <c r="J437" s="2" t="n"/>
      <c r="K437" s="3" t="n"/>
      <c r="L437" s="3" t="n"/>
      <c r="M437" s="4" t="n"/>
      <c r="N437" s="4" t="n"/>
      <c r="O437" s="4" t="n"/>
      <c r="P437" s="4" t="n"/>
      <c r="Q437" s="4" t="n"/>
      <c r="R437" s="4" t="n"/>
      <c r="S437" s="4" t="n"/>
      <c r="T437" s="4" t="n"/>
      <c r="U437" s="4" t="n"/>
      <c r="V437" s="4" t="n"/>
      <c r="W437" s="4" t="n"/>
      <c r="X437" s="4" t="n"/>
      <c r="Y437" s="4" t="n"/>
      <c r="Z437" s="4" t="n"/>
      <c r="AA437" s="4" t="n"/>
      <c r="AB437" s="4" t="n"/>
      <c r="AC437" s="4" t="n"/>
      <c r="AD437" s="4" t="n"/>
      <c r="AE437" s="4" t="n"/>
      <c r="AF437" s="4" t="n"/>
      <c r="AG437" s="4" t="n"/>
      <c r="AH437" s="4" t="n"/>
      <c r="AI437" s="4" t="n"/>
      <c r="AJ437" s="4" t="n"/>
      <c r="AK437" s="4" t="n"/>
      <c r="AL437" s="4" t="n"/>
      <c r="AM437" s="4" t="n"/>
      <c r="AN437" s="4" t="n"/>
      <c r="AO437" s="4" t="n"/>
      <c r="AP437" s="4" t="n"/>
      <c r="AQ437" s="4" t="n"/>
      <c r="AR437" s="4" t="n"/>
      <c r="AS437" s="4" t="n"/>
      <c r="AT437" s="4" t="n"/>
      <c r="AU437" s="4" t="n"/>
      <c r="AV437" s="4" t="n"/>
      <c r="AW437" s="4" t="n"/>
      <c r="AX437" s="4" t="n"/>
      <c r="AY437" s="4" t="n"/>
      <c r="AZ437" s="4" t="n"/>
      <c r="BA437" s="4" t="n"/>
      <c r="BB437" s="4" t="n"/>
      <c r="BC437" s="4" t="n"/>
      <c r="BD437" s="4" t="n"/>
      <c r="BE437" s="4" t="n"/>
      <c r="BF437" s="4" t="n"/>
      <c r="BG437" s="4" t="n"/>
      <c r="BH437" s="4" t="n"/>
      <c r="BI437" s="4" t="n"/>
      <c r="BJ437" s="4" t="n"/>
      <c r="BK437" s="3" t="n"/>
      <c r="BL437" s="3" t="n"/>
      <c r="BM437" s="3" t="n"/>
      <c r="BN437" s="3" t="n"/>
      <c r="BO437" s="3" t="n"/>
      <c r="BP437" s="3" t="n"/>
      <c r="BQ437" s="2" t="n"/>
      <c r="BR437" s="2" t="n"/>
      <c r="BS437" s="2" t="n"/>
      <c r="BT437" s="2" t="n"/>
      <c r="BU437" s="2" t="n"/>
      <c r="BV437" s="2" t="n"/>
      <c r="BW437" s="2" t="n"/>
      <c r="BX437" s="2" t="n"/>
      <c r="BY437" s="2" t="n"/>
      <c r="BZ437" s="2" t="n"/>
      <c r="CA437" s="2" t="n"/>
      <c r="CB437" s="2" t="n"/>
      <c r="CC437" s="2" t="n"/>
    </row>
    <row r="438">
      <c r="A438" s="2" t="n"/>
      <c r="B438" s="2" t="n"/>
      <c r="C438" s="2" t="n"/>
      <c r="D438" s="2" t="n"/>
      <c r="E438" s="2" t="n"/>
      <c r="F438" s="2" t="n"/>
      <c r="G438" s="2" t="n"/>
      <c r="H438" s="2" t="n"/>
      <c r="I438" s="2" t="n"/>
      <c r="J438" s="2" t="n"/>
      <c r="K438" s="3" t="n"/>
      <c r="L438" s="3" t="n"/>
      <c r="M438" s="4" t="n"/>
      <c r="N438" s="4" t="n"/>
      <c r="O438" s="4" t="n"/>
      <c r="P438" s="4" t="n"/>
      <c r="Q438" s="4" t="n"/>
      <c r="R438" s="4" t="n"/>
      <c r="S438" s="4" t="n"/>
      <c r="T438" s="4" t="n"/>
      <c r="U438" s="4" t="n"/>
      <c r="V438" s="4" t="n"/>
      <c r="W438" s="4" t="n"/>
      <c r="X438" s="4" t="n"/>
      <c r="Y438" s="4" t="n"/>
      <c r="Z438" s="4" t="n"/>
      <c r="AA438" s="4" t="n"/>
      <c r="AB438" s="4" t="n"/>
      <c r="AC438" s="4" t="n"/>
      <c r="AD438" s="4" t="n"/>
      <c r="AE438" s="4" t="n"/>
      <c r="AF438" s="4" t="n"/>
      <c r="AG438" s="4" t="n"/>
      <c r="AH438" s="4" t="n"/>
      <c r="AI438" s="4" t="n"/>
      <c r="AJ438" s="4" t="n"/>
      <c r="AK438" s="4" t="n"/>
      <c r="AL438" s="4" t="n"/>
      <c r="AM438" s="4" t="n"/>
      <c r="AN438" s="4" t="n"/>
      <c r="AO438" s="4" t="n"/>
      <c r="AP438" s="4" t="n"/>
      <c r="AQ438" s="4" t="n"/>
      <c r="AR438" s="4" t="n"/>
      <c r="AS438" s="4" t="n"/>
      <c r="AT438" s="4" t="n"/>
      <c r="AU438" s="4" t="n"/>
      <c r="AV438" s="4" t="n"/>
      <c r="AW438" s="4" t="n"/>
      <c r="AX438" s="4" t="n"/>
      <c r="AY438" s="4" t="n"/>
      <c r="AZ438" s="4" t="n"/>
      <c r="BA438" s="4" t="n"/>
      <c r="BB438" s="4" t="n"/>
      <c r="BC438" s="4" t="n"/>
      <c r="BD438" s="4" t="n"/>
      <c r="BE438" s="4" t="n"/>
      <c r="BF438" s="4" t="n"/>
      <c r="BG438" s="4" t="n"/>
      <c r="BH438" s="4" t="n"/>
      <c r="BI438" s="4" t="n"/>
      <c r="BJ438" s="4" t="n"/>
      <c r="BK438" s="3" t="n"/>
      <c r="BL438" s="3" t="n"/>
      <c r="BM438" s="3" t="n"/>
      <c r="BN438" s="3" t="n"/>
      <c r="BO438" s="3" t="n"/>
      <c r="BP438" s="3" t="n"/>
      <c r="BQ438" s="2" t="n"/>
      <c r="BR438" s="2" t="n"/>
      <c r="BS438" s="2" t="n"/>
      <c r="BT438" s="2" t="n"/>
      <c r="BU438" s="2" t="n"/>
      <c r="BV438" s="2" t="n"/>
      <c r="BW438" s="2" t="n"/>
      <c r="BX438" s="2" t="n"/>
      <c r="BY438" s="2" t="n"/>
      <c r="BZ438" s="2" t="n"/>
      <c r="CA438" s="2" t="n"/>
      <c r="CB438" s="2" t="n"/>
      <c r="CC438" s="2" t="n"/>
    </row>
    <row r="439">
      <c r="A439" s="2" t="n"/>
      <c r="B439" s="2" t="n"/>
      <c r="C439" s="2" t="n"/>
      <c r="D439" s="2" t="n"/>
      <c r="E439" s="2" t="n"/>
      <c r="F439" s="2" t="n"/>
      <c r="G439" s="2" t="n"/>
      <c r="H439" s="2" t="n"/>
      <c r="I439" s="2" t="n"/>
      <c r="J439" s="2" t="n"/>
      <c r="K439" s="3" t="n"/>
      <c r="L439" s="3" t="n"/>
      <c r="M439" s="4" t="n"/>
      <c r="N439" s="4" t="n"/>
      <c r="O439" s="4" t="n"/>
      <c r="P439" s="4" t="n"/>
      <c r="Q439" s="4" t="n"/>
      <c r="R439" s="4" t="n"/>
      <c r="S439" s="4" t="n"/>
      <c r="T439" s="4" t="n"/>
      <c r="U439" s="4" t="n"/>
      <c r="V439" s="4" t="n"/>
      <c r="W439" s="4" t="n"/>
      <c r="X439" s="4" t="n"/>
      <c r="Y439" s="4" t="n"/>
      <c r="Z439" s="4" t="n"/>
      <c r="AA439" s="4" t="n"/>
      <c r="AB439" s="4" t="n"/>
      <c r="AC439" s="4" t="n"/>
      <c r="AD439" s="4" t="n"/>
      <c r="AE439" s="4" t="n"/>
      <c r="AF439" s="4" t="n"/>
      <c r="AG439" s="4" t="n"/>
      <c r="AH439" s="4" t="n"/>
      <c r="AI439" s="4" t="n"/>
      <c r="AJ439" s="4" t="n"/>
      <c r="AK439" s="4" t="n"/>
      <c r="AL439" s="4" t="n"/>
      <c r="AM439" s="4" t="n"/>
      <c r="AN439" s="4" t="n"/>
      <c r="AO439" s="4" t="n"/>
      <c r="AP439" s="4" t="n"/>
      <c r="AQ439" s="4" t="n"/>
      <c r="AR439" s="4" t="n"/>
      <c r="AS439" s="4" t="n"/>
      <c r="AT439" s="4" t="n"/>
      <c r="AU439" s="4" t="n"/>
      <c r="AV439" s="4" t="n"/>
      <c r="AW439" s="4" t="n"/>
      <c r="AX439" s="4" t="n"/>
      <c r="AY439" s="4" t="n"/>
      <c r="AZ439" s="4" t="n"/>
      <c r="BA439" s="4" t="n"/>
      <c r="BB439" s="4" t="n"/>
      <c r="BC439" s="4" t="n"/>
      <c r="BD439" s="4" t="n"/>
      <c r="BE439" s="4" t="n"/>
      <c r="BF439" s="4" t="n"/>
      <c r="BG439" s="4" t="n"/>
      <c r="BH439" s="4" t="n"/>
      <c r="BI439" s="4" t="n"/>
      <c r="BJ439" s="4" t="n"/>
      <c r="BK439" s="3" t="n"/>
      <c r="BL439" s="3" t="n"/>
      <c r="BM439" s="3" t="n"/>
      <c r="BN439" s="3" t="n"/>
      <c r="BO439" s="3" t="n"/>
      <c r="BP439" s="3" t="n"/>
      <c r="BQ439" s="2" t="n"/>
      <c r="BR439" s="2" t="n"/>
      <c r="BS439" s="2" t="n"/>
      <c r="BT439" s="2" t="n"/>
      <c r="BU439" s="2" t="n"/>
      <c r="BV439" s="2" t="n"/>
      <c r="BW439" s="2" t="n"/>
      <c r="BX439" s="2" t="n"/>
      <c r="BY439" s="2" t="n"/>
      <c r="BZ439" s="2" t="n"/>
      <c r="CA439" s="2" t="n"/>
      <c r="CB439" s="2" t="n"/>
      <c r="CC439" s="2" t="n"/>
    </row>
    <row r="440">
      <c r="A440" s="2" t="n"/>
      <c r="B440" s="2" t="n"/>
      <c r="C440" s="2" t="n"/>
      <c r="D440" s="2" t="n"/>
      <c r="E440" s="2" t="n"/>
      <c r="F440" s="2" t="n"/>
      <c r="G440" s="2" t="n"/>
      <c r="H440" s="2" t="n"/>
      <c r="I440" s="2" t="n"/>
      <c r="J440" s="2" t="n"/>
      <c r="K440" s="3" t="n"/>
      <c r="L440" s="3" t="n"/>
      <c r="M440" s="4" t="n"/>
      <c r="N440" s="4" t="n"/>
      <c r="O440" s="4" t="n"/>
      <c r="P440" s="4" t="n"/>
      <c r="Q440" s="4" t="n"/>
      <c r="R440" s="4" t="n"/>
      <c r="S440" s="4" t="n"/>
      <c r="T440" s="4" t="n"/>
      <c r="U440" s="4" t="n"/>
      <c r="V440" s="4" t="n"/>
      <c r="W440" s="4" t="n"/>
      <c r="X440" s="4" t="n"/>
      <c r="Y440" s="4" t="n"/>
      <c r="Z440" s="4" t="n"/>
      <c r="AA440" s="4" t="n"/>
      <c r="AB440" s="4" t="n"/>
      <c r="AC440" s="4" t="n"/>
      <c r="AD440" s="4" t="n"/>
      <c r="AE440" s="4" t="n"/>
      <c r="AF440" s="4" t="n"/>
      <c r="AG440" s="4" t="n"/>
      <c r="AH440" s="4" t="n"/>
      <c r="AI440" s="4" t="n"/>
      <c r="AJ440" s="4" t="n"/>
      <c r="AK440" s="4" t="n"/>
      <c r="AL440" s="4" t="n"/>
      <c r="AM440" s="4" t="n"/>
      <c r="AN440" s="4" t="n"/>
      <c r="AO440" s="4" t="n"/>
      <c r="AP440" s="4" t="n"/>
      <c r="AQ440" s="4" t="n"/>
      <c r="AR440" s="4" t="n"/>
      <c r="AS440" s="4" t="n"/>
      <c r="AT440" s="4" t="n"/>
      <c r="AU440" s="4" t="n"/>
      <c r="AV440" s="4" t="n"/>
      <c r="AW440" s="4" t="n"/>
      <c r="AX440" s="4" t="n"/>
      <c r="AY440" s="4" t="n"/>
      <c r="AZ440" s="4" t="n"/>
      <c r="BA440" s="4" t="n"/>
      <c r="BB440" s="4" t="n"/>
      <c r="BC440" s="4" t="n"/>
      <c r="BD440" s="4" t="n"/>
      <c r="BE440" s="4" t="n"/>
      <c r="BF440" s="4" t="n"/>
      <c r="BG440" s="4" t="n"/>
      <c r="BH440" s="4" t="n"/>
      <c r="BI440" s="4" t="n"/>
      <c r="BJ440" s="4" t="n"/>
      <c r="BK440" s="3" t="n"/>
      <c r="BL440" s="3" t="n"/>
      <c r="BM440" s="3" t="n"/>
      <c r="BN440" s="3" t="n"/>
      <c r="BO440" s="3" t="n"/>
      <c r="BP440" s="3" t="n"/>
      <c r="BQ440" s="2" t="n"/>
      <c r="BR440" s="2" t="n"/>
      <c r="BS440" s="2" t="n"/>
      <c r="BT440" s="2" t="n"/>
      <c r="BU440" s="2" t="n"/>
      <c r="BV440" s="2" t="n"/>
      <c r="BW440" s="2" t="n"/>
      <c r="BX440" s="2" t="n"/>
      <c r="BY440" s="2" t="n"/>
      <c r="BZ440" s="2" t="n"/>
      <c r="CA440" s="2" t="n"/>
      <c r="CB440" s="2" t="n"/>
      <c r="CC440" s="2" t="n"/>
    </row>
    <row r="441">
      <c r="A441" s="2" t="n"/>
      <c r="B441" s="2" t="n"/>
      <c r="C441" s="2" t="n"/>
      <c r="D441" s="2" t="n"/>
      <c r="E441" s="2" t="n"/>
      <c r="F441" s="2" t="n"/>
      <c r="G441" s="2" t="n"/>
      <c r="H441" s="2" t="n"/>
      <c r="I441" s="2" t="n"/>
      <c r="J441" s="2" t="n"/>
      <c r="K441" s="3" t="n"/>
      <c r="L441" s="3" t="n"/>
      <c r="M441" s="4" t="n"/>
      <c r="N441" s="4" t="n"/>
      <c r="O441" s="4" t="n"/>
      <c r="P441" s="4" t="n"/>
      <c r="Q441" s="4" t="n"/>
      <c r="R441" s="4" t="n"/>
      <c r="S441" s="4" t="n"/>
      <c r="T441" s="4" t="n"/>
      <c r="U441" s="4" t="n"/>
      <c r="V441" s="4" t="n"/>
      <c r="W441" s="4" t="n"/>
      <c r="X441" s="4" t="n"/>
      <c r="Y441" s="4" t="n"/>
      <c r="Z441" s="4" t="n"/>
      <c r="AA441" s="4" t="n"/>
      <c r="AB441" s="4" t="n"/>
      <c r="AC441" s="4" t="n"/>
      <c r="AD441" s="4" t="n"/>
      <c r="AE441" s="4" t="n"/>
      <c r="AF441" s="4" t="n"/>
      <c r="AG441" s="4" t="n"/>
      <c r="AH441" s="4" t="n"/>
      <c r="AI441" s="4" t="n"/>
      <c r="AJ441" s="4" t="n"/>
      <c r="AK441" s="4" t="n"/>
      <c r="AL441" s="4" t="n"/>
      <c r="AM441" s="4" t="n"/>
      <c r="AN441" s="4" t="n"/>
      <c r="AO441" s="4" t="n"/>
      <c r="AP441" s="4" t="n"/>
      <c r="AQ441" s="4" t="n"/>
      <c r="AR441" s="4" t="n"/>
      <c r="AS441" s="4" t="n"/>
      <c r="AT441" s="4" t="n"/>
      <c r="AU441" s="4" t="n"/>
      <c r="AV441" s="4" t="n"/>
      <c r="AW441" s="4" t="n"/>
      <c r="AX441" s="4" t="n"/>
      <c r="AY441" s="4" t="n"/>
      <c r="AZ441" s="4" t="n"/>
      <c r="BA441" s="4" t="n"/>
      <c r="BB441" s="4" t="n"/>
      <c r="BC441" s="4" t="n"/>
      <c r="BD441" s="4" t="n"/>
      <c r="BE441" s="4" t="n"/>
      <c r="BF441" s="4" t="n"/>
      <c r="BG441" s="4" t="n"/>
      <c r="BH441" s="4" t="n"/>
      <c r="BI441" s="4" t="n"/>
      <c r="BJ441" s="4" t="n"/>
      <c r="BK441" s="3" t="n"/>
      <c r="BL441" s="3" t="n"/>
      <c r="BM441" s="3" t="n"/>
      <c r="BN441" s="3" t="n"/>
      <c r="BO441" s="3" t="n"/>
      <c r="BP441" s="3" t="n"/>
      <c r="BQ441" s="2" t="n"/>
      <c r="BR441" s="2" t="n"/>
      <c r="BS441" s="2" t="n"/>
      <c r="BT441" s="2" t="n"/>
      <c r="BU441" s="2" t="n"/>
      <c r="BV441" s="2" t="n"/>
      <c r="BW441" s="2" t="n"/>
      <c r="BX441" s="2" t="n"/>
      <c r="BY441" s="2" t="n"/>
      <c r="BZ441" s="2" t="n"/>
      <c r="CA441" s="2" t="n"/>
      <c r="CB441" s="2" t="n"/>
      <c r="CC441" s="2" t="n"/>
    </row>
    <row r="442">
      <c r="A442" s="2" t="n"/>
      <c r="B442" s="2" t="n"/>
      <c r="C442" s="2" t="n"/>
      <c r="D442" s="2" t="n"/>
      <c r="E442" s="2" t="n"/>
      <c r="F442" s="2" t="n"/>
      <c r="G442" s="2" t="n"/>
      <c r="H442" s="2" t="n"/>
      <c r="I442" s="2" t="n"/>
      <c r="J442" s="2" t="n"/>
      <c r="K442" s="3" t="n"/>
      <c r="L442" s="3" t="n"/>
      <c r="M442" s="4" t="n"/>
      <c r="N442" s="4" t="n"/>
      <c r="O442" s="4" t="n"/>
      <c r="P442" s="4" t="n"/>
      <c r="Q442" s="4" t="n"/>
      <c r="R442" s="4" t="n"/>
      <c r="S442" s="4" t="n"/>
      <c r="T442" s="4" t="n"/>
      <c r="U442" s="4" t="n"/>
      <c r="V442" s="4" t="n"/>
      <c r="W442" s="4" t="n"/>
      <c r="X442" s="4" t="n"/>
      <c r="Y442" s="4" t="n"/>
      <c r="Z442" s="4" t="n"/>
      <c r="AA442" s="4" t="n"/>
      <c r="AB442" s="4" t="n"/>
      <c r="AC442" s="4" t="n"/>
      <c r="AD442" s="4" t="n"/>
      <c r="AE442" s="4" t="n"/>
      <c r="AF442" s="4" t="n"/>
      <c r="AG442" s="4" t="n"/>
      <c r="AH442" s="4" t="n"/>
      <c r="AI442" s="4" t="n"/>
      <c r="AJ442" s="4" t="n"/>
      <c r="AK442" s="4" t="n"/>
      <c r="AL442" s="4" t="n"/>
      <c r="AM442" s="4" t="n"/>
      <c r="AN442" s="4" t="n"/>
      <c r="AO442" s="4" t="n"/>
      <c r="AP442" s="4" t="n"/>
      <c r="AQ442" s="4" t="n"/>
      <c r="AR442" s="4" t="n"/>
      <c r="AS442" s="4" t="n"/>
      <c r="AT442" s="4" t="n"/>
      <c r="AU442" s="4" t="n"/>
      <c r="AV442" s="4" t="n"/>
      <c r="AW442" s="4" t="n"/>
      <c r="AX442" s="4" t="n"/>
      <c r="AY442" s="4" t="n"/>
      <c r="AZ442" s="4" t="n"/>
      <c r="BA442" s="4" t="n"/>
      <c r="BB442" s="4" t="n"/>
      <c r="BC442" s="4" t="n"/>
      <c r="BD442" s="4" t="n"/>
      <c r="BE442" s="4" t="n"/>
      <c r="BF442" s="4" t="n"/>
      <c r="BG442" s="4" t="n"/>
      <c r="BH442" s="4" t="n"/>
      <c r="BI442" s="4" t="n"/>
      <c r="BJ442" s="4" t="n"/>
      <c r="BK442" s="3" t="n"/>
      <c r="BL442" s="3" t="n"/>
      <c r="BM442" s="3" t="n"/>
      <c r="BN442" s="3" t="n"/>
      <c r="BO442" s="3" t="n"/>
      <c r="BP442" s="3" t="n"/>
      <c r="BQ442" s="2" t="n"/>
      <c r="BR442" s="2" t="n"/>
      <c r="BS442" s="2" t="n"/>
      <c r="BT442" s="2" t="n"/>
      <c r="BU442" s="2" t="n"/>
      <c r="BV442" s="2" t="n"/>
      <c r="BW442" s="2" t="n"/>
      <c r="BX442" s="2" t="n"/>
      <c r="BY442" s="2" t="n"/>
      <c r="BZ442" s="2" t="n"/>
      <c r="CA442" s="2" t="n"/>
      <c r="CB442" s="2" t="n"/>
      <c r="CC442" s="2" t="n"/>
    </row>
    <row r="443">
      <c r="A443" s="2" t="n"/>
      <c r="B443" s="2" t="n"/>
      <c r="C443" s="2" t="n"/>
      <c r="D443" s="2" t="n"/>
      <c r="E443" s="2" t="n"/>
      <c r="F443" s="2" t="n"/>
      <c r="G443" s="2" t="n"/>
      <c r="H443" s="2" t="n"/>
      <c r="I443" s="2" t="n"/>
      <c r="J443" s="2" t="n"/>
      <c r="K443" s="3" t="n"/>
      <c r="L443" s="3" t="n"/>
      <c r="M443" s="4" t="n"/>
      <c r="N443" s="4" t="n"/>
      <c r="O443" s="4" t="n"/>
      <c r="P443" s="4" t="n"/>
      <c r="Q443" s="4" t="n"/>
      <c r="R443" s="4" t="n"/>
      <c r="S443" s="4" t="n"/>
      <c r="T443" s="4" t="n"/>
      <c r="U443" s="4" t="n"/>
      <c r="V443" s="4" t="n"/>
      <c r="W443" s="4" t="n"/>
      <c r="X443" s="4" t="n"/>
      <c r="Y443" s="4" t="n"/>
      <c r="Z443" s="4" t="n"/>
      <c r="AA443" s="4" t="n"/>
      <c r="AB443" s="4" t="n"/>
      <c r="AC443" s="4" t="n"/>
      <c r="AD443" s="4" t="n"/>
      <c r="AE443" s="4" t="n"/>
      <c r="AF443" s="4" t="n"/>
      <c r="AG443" s="4" t="n"/>
      <c r="AH443" s="4" t="n"/>
      <c r="AI443" s="4" t="n"/>
      <c r="AJ443" s="4" t="n"/>
      <c r="AK443" s="4" t="n"/>
      <c r="AL443" s="4" t="n"/>
      <c r="AM443" s="4" t="n"/>
      <c r="AN443" s="4" t="n"/>
      <c r="AO443" s="4" t="n"/>
      <c r="AP443" s="4" t="n"/>
      <c r="AQ443" s="4" t="n"/>
      <c r="AR443" s="4" t="n"/>
      <c r="AS443" s="4" t="n"/>
      <c r="AT443" s="4" t="n"/>
      <c r="AU443" s="4" t="n"/>
      <c r="AV443" s="4" t="n"/>
      <c r="AW443" s="4" t="n"/>
      <c r="AX443" s="4" t="n"/>
      <c r="AY443" s="4" t="n"/>
      <c r="AZ443" s="4" t="n"/>
      <c r="BA443" s="4" t="n"/>
      <c r="BB443" s="4" t="n"/>
      <c r="BC443" s="4" t="n"/>
      <c r="BD443" s="4" t="n"/>
      <c r="BE443" s="4" t="n"/>
      <c r="BF443" s="4" t="n"/>
      <c r="BG443" s="4" t="n"/>
      <c r="BH443" s="4" t="n"/>
      <c r="BI443" s="4" t="n"/>
      <c r="BJ443" s="4" t="n"/>
      <c r="BK443" s="3" t="n"/>
      <c r="BL443" s="3" t="n"/>
      <c r="BM443" s="3" t="n"/>
      <c r="BN443" s="3" t="n"/>
      <c r="BO443" s="3" t="n"/>
      <c r="BP443" s="3" t="n"/>
      <c r="BQ443" s="2" t="n"/>
      <c r="BR443" s="2" t="n"/>
      <c r="BS443" s="2" t="n"/>
      <c r="BT443" s="2" t="n"/>
      <c r="BU443" s="2" t="n"/>
      <c r="BV443" s="2" t="n"/>
      <c r="BW443" s="2" t="n"/>
      <c r="BX443" s="2" t="n"/>
      <c r="BY443" s="2" t="n"/>
      <c r="BZ443" s="2" t="n"/>
      <c r="CA443" s="2" t="n"/>
      <c r="CB443" s="2" t="n"/>
      <c r="CC443" s="2" t="n"/>
    </row>
    <row r="444">
      <c r="A444" s="2" t="n"/>
      <c r="B444" s="2" t="n"/>
      <c r="C444" s="2" t="n"/>
      <c r="D444" s="2" t="n"/>
      <c r="E444" s="2" t="n"/>
      <c r="F444" s="2" t="n"/>
      <c r="G444" s="2" t="n"/>
      <c r="H444" s="2" t="n"/>
      <c r="I444" s="2" t="n"/>
      <c r="J444" s="2" t="n"/>
      <c r="K444" s="3" t="n"/>
      <c r="L444" s="3" t="n"/>
      <c r="M444" s="4" t="n"/>
      <c r="N444" s="4" t="n"/>
      <c r="O444" s="4" t="n"/>
      <c r="P444" s="4" t="n"/>
      <c r="Q444" s="4" t="n"/>
      <c r="R444" s="4" t="n"/>
      <c r="S444" s="4" t="n"/>
      <c r="T444" s="4" t="n"/>
      <c r="U444" s="4" t="n"/>
      <c r="V444" s="4" t="n"/>
      <c r="W444" s="4" t="n"/>
      <c r="X444" s="4" t="n"/>
      <c r="Y444" s="4" t="n"/>
      <c r="Z444" s="4" t="n"/>
      <c r="AA444" s="4" t="n"/>
      <c r="AB444" s="4" t="n"/>
      <c r="AC444" s="4" t="n"/>
      <c r="AD444" s="4" t="n"/>
      <c r="AE444" s="4" t="n"/>
      <c r="AF444" s="4" t="n"/>
      <c r="AG444" s="4" t="n"/>
      <c r="AH444" s="4" t="n"/>
      <c r="AI444" s="4" t="n"/>
      <c r="AJ444" s="4" t="n"/>
      <c r="AK444" s="4" t="n"/>
      <c r="AL444" s="4" t="n"/>
      <c r="AM444" s="4" t="n"/>
      <c r="AN444" s="4" t="n"/>
      <c r="AO444" s="4" t="n"/>
      <c r="AP444" s="4" t="n"/>
      <c r="AQ444" s="4" t="n"/>
      <c r="AR444" s="4" t="n"/>
      <c r="AS444" s="4" t="n"/>
      <c r="AT444" s="4" t="n"/>
      <c r="AU444" s="4" t="n"/>
      <c r="AV444" s="4" t="n"/>
      <c r="AW444" s="4" t="n"/>
      <c r="AX444" s="4" t="n"/>
      <c r="AY444" s="4" t="n"/>
      <c r="AZ444" s="4" t="n"/>
      <c r="BA444" s="4" t="n"/>
      <c r="BB444" s="4" t="n"/>
      <c r="BC444" s="4" t="n"/>
      <c r="BD444" s="4" t="n"/>
      <c r="BE444" s="4" t="n"/>
      <c r="BF444" s="4" t="n"/>
      <c r="BG444" s="4" t="n"/>
      <c r="BH444" s="4" t="n"/>
      <c r="BI444" s="4" t="n"/>
      <c r="BJ444" s="4" t="n"/>
      <c r="BK444" s="3" t="n"/>
      <c r="BL444" s="3" t="n"/>
      <c r="BM444" s="3" t="n"/>
      <c r="BN444" s="3" t="n"/>
      <c r="BO444" s="3" t="n"/>
      <c r="BP444" s="3" t="n"/>
      <c r="BQ444" s="2" t="n"/>
      <c r="BR444" s="2" t="n"/>
      <c r="BS444" s="2" t="n"/>
      <c r="BT444" s="2" t="n"/>
      <c r="BU444" s="2" t="n"/>
      <c r="BV444" s="2" t="n"/>
      <c r="BW444" s="2" t="n"/>
      <c r="BX444" s="2" t="n"/>
      <c r="BY444" s="2" t="n"/>
      <c r="BZ444" s="2" t="n"/>
      <c r="CA444" s="2" t="n"/>
      <c r="CB444" s="2" t="n"/>
      <c r="CC444" s="2" t="n"/>
    </row>
    <row r="445">
      <c r="A445" s="2" t="n"/>
      <c r="B445" s="2" t="n"/>
      <c r="C445" s="2" t="n"/>
      <c r="D445" s="2" t="n"/>
      <c r="E445" s="2" t="n"/>
      <c r="F445" s="2" t="n"/>
      <c r="G445" s="2" t="n"/>
      <c r="H445" s="2" t="n"/>
      <c r="I445" s="2" t="n"/>
      <c r="J445" s="2" t="n"/>
      <c r="K445" s="3" t="n"/>
      <c r="L445" s="3" t="n"/>
      <c r="M445" s="4" t="n"/>
      <c r="N445" s="4" t="n"/>
      <c r="O445" s="4" t="n"/>
      <c r="P445" s="4" t="n"/>
      <c r="Q445" s="4" t="n"/>
      <c r="R445" s="4" t="n"/>
      <c r="S445" s="4" t="n"/>
      <c r="T445" s="4" t="n"/>
      <c r="U445" s="4" t="n"/>
      <c r="V445" s="4" t="n"/>
      <c r="W445" s="4" t="n"/>
      <c r="X445" s="4" t="n"/>
      <c r="Y445" s="4" t="n"/>
      <c r="Z445" s="4" t="n"/>
      <c r="AA445" s="4" t="n"/>
      <c r="AB445" s="4" t="n"/>
      <c r="AC445" s="4" t="n"/>
      <c r="AD445" s="4" t="n"/>
      <c r="AE445" s="4" t="n"/>
      <c r="AF445" s="4" t="n"/>
      <c r="AG445" s="4" t="n"/>
      <c r="AH445" s="4" t="n"/>
      <c r="AI445" s="4" t="n"/>
      <c r="AJ445" s="4" t="n"/>
      <c r="AK445" s="4" t="n"/>
      <c r="AL445" s="4" t="n"/>
      <c r="AM445" s="4" t="n"/>
      <c r="AN445" s="4" t="n"/>
      <c r="AO445" s="4" t="n"/>
      <c r="AP445" s="4" t="n"/>
      <c r="AQ445" s="4" t="n"/>
      <c r="AR445" s="4" t="n"/>
      <c r="AS445" s="4" t="n"/>
      <c r="AT445" s="4" t="n"/>
      <c r="AU445" s="4" t="n"/>
      <c r="AV445" s="4" t="n"/>
      <c r="AW445" s="4" t="n"/>
      <c r="AX445" s="4" t="n"/>
      <c r="AY445" s="4" t="n"/>
      <c r="AZ445" s="4" t="n"/>
      <c r="BA445" s="4" t="n"/>
      <c r="BB445" s="4" t="n"/>
      <c r="BC445" s="4" t="n"/>
      <c r="BD445" s="4" t="n"/>
      <c r="BE445" s="4" t="n"/>
      <c r="BF445" s="4" t="n"/>
      <c r="BG445" s="4" t="n"/>
      <c r="BH445" s="4" t="n"/>
      <c r="BI445" s="4" t="n"/>
      <c r="BJ445" s="4" t="n"/>
      <c r="BK445" s="3" t="n"/>
      <c r="BL445" s="3" t="n"/>
      <c r="BM445" s="3" t="n"/>
      <c r="BN445" s="3" t="n"/>
      <c r="BO445" s="3" t="n"/>
      <c r="BP445" s="3" t="n"/>
      <c r="BQ445" s="2" t="n"/>
      <c r="BR445" s="2" t="n"/>
      <c r="BS445" s="2" t="n"/>
      <c r="BT445" s="2" t="n"/>
      <c r="BU445" s="2" t="n"/>
      <c r="BV445" s="2" t="n"/>
      <c r="BW445" s="2" t="n"/>
      <c r="BX445" s="2" t="n"/>
      <c r="BY445" s="2" t="n"/>
      <c r="BZ445" s="2" t="n"/>
      <c r="CA445" s="2" t="n"/>
      <c r="CB445" s="2" t="n"/>
      <c r="CC445" s="2" t="n"/>
    </row>
    <row r="446">
      <c r="A446" s="2" t="n"/>
      <c r="B446" s="2" t="n"/>
      <c r="C446" s="2" t="n"/>
      <c r="D446" s="2" t="n"/>
      <c r="E446" s="2" t="n"/>
      <c r="F446" s="2" t="n"/>
      <c r="G446" s="2" t="n"/>
      <c r="H446" s="2" t="n"/>
      <c r="I446" s="2" t="n"/>
      <c r="J446" s="2" t="n"/>
      <c r="K446" s="3" t="n"/>
      <c r="L446" s="3" t="n"/>
      <c r="M446" s="4" t="n"/>
      <c r="N446" s="4" t="n"/>
      <c r="O446" s="4" t="n"/>
      <c r="P446" s="4" t="n"/>
      <c r="Q446" s="4" t="n"/>
      <c r="R446" s="4" t="n"/>
      <c r="S446" s="4" t="n"/>
      <c r="T446" s="4" t="n"/>
      <c r="U446" s="4" t="n"/>
      <c r="V446" s="4" t="n"/>
      <c r="W446" s="4" t="n"/>
      <c r="X446" s="4" t="n"/>
      <c r="Y446" s="4" t="n"/>
      <c r="Z446" s="4" t="n"/>
      <c r="AA446" s="4" t="n"/>
      <c r="AB446" s="4" t="n"/>
      <c r="AC446" s="4" t="n"/>
      <c r="AD446" s="4" t="n"/>
      <c r="AE446" s="4" t="n"/>
      <c r="AF446" s="4" t="n"/>
      <c r="AG446" s="4" t="n"/>
      <c r="AH446" s="4" t="n"/>
      <c r="AI446" s="4" t="n"/>
      <c r="AJ446" s="4" t="n"/>
      <c r="AK446" s="4" t="n"/>
      <c r="AL446" s="4" t="n"/>
      <c r="AM446" s="4" t="n"/>
      <c r="AN446" s="4" t="n"/>
      <c r="AO446" s="4" t="n"/>
      <c r="AP446" s="4" t="n"/>
      <c r="AQ446" s="4" t="n"/>
      <c r="AR446" s="4" t="n"/>
      <c r="AS446" s="4" t="n"/>
      <c r="AT446" s="4" t="n"/>
      <c r="AU446" s="4" t="n"/>
      <c r="AV446" s="4" t="n"/>
      <c r="AW446" s="4" t="n"/>
      <c r="AX446" s="4" t="n"/>
      <c r="AY446" s="4" t="n"/>
      <c r="AZ446" s="4" t="n"/>
      <c r="BA446" s="4" t="n"/>
      <c r="BB446" s="4" t="n"/>
      <c r="BC446" s="4" t="n"/>
      <c r="BD446" s="4" t="n"/>
      <c r="BE446" s="4" t="n"/>
      <c r="BF446" s="4" t="n"/>
      <c r="BG446" s="4" t="n"/>
      <c r="BH446" s="4" t="n"/>
      <c r="BI446" s="4" t="n"/>
      <c r="BJ446" s="4" t="n"/>
      <c r="BK446" s="3" t="n"/>
      <c r="BL446" s="3" t="n"/>
      <c r="BM446" s="3" t="n"/>
      <c r="BN446" s="3" t="n"/>
      <c r="BO446" s="3" t="n"/>
      <c r="BP446" s="3" t="n"/>
      <c r="BQ446" s="2" t="n"/>
      <c r="BR446" s="2" t="n"/>
      <c r="BS446" s="2" t="n"/>
      <c r="BT446" s="2" t="n"/>
      <c r="BU446" s="2" t="n"/>
      <c r="BV446" s="2" t="n"/>
      <c r="BW446" s="2" t="n"/>
      <c r="BX446" s="2" t="n"/>
      <c r="BY446" s="2" t="n"/>
      <c r="BZ446" s="2" t="n"/>
      <c r="CA446" s="2" t="n"/>
      <c r="CB446" s="2" t="n"/>
      <c r="CC446" s="2" t="n"/>
    </row>
    <row r="447">
      <c r="A447" s="2" t="n"/>
      <c r="B447" s="2" t="n"/>
      <c r="C447" s="2" t="n"/>
      <c r="D447" s="2" t="n"/>
      <c r="E447" s="2" t="n"/>
      <c r="F447" s="2" t="n"/>
      <c r="G447" s="2" t="n"/>
      <c r="H447" s="2" t="n"/>
      <c r="I447" s="2" t="n"/>
      <c r="J447" s="2" t="n"/>
      <c r="K447" s="3" t="n"/>
      <c r="L447" s="3" t="n"/>
      <c r="M447" s="4" t="n"/>
      <c r="N447" s="4" t="n"/>
      <c r="O447" s="4" t="n"/>
      <c r="P447" s="4" t="n"/>
      <c r="Q447" s="4" t="n"/>
      <c r="R447" s="4" t="n"/>
      <c r="S447" s="4" t="n"/>
      <c r="T447" s="4" t="n"/>
      <c r="U447" s="4" t="n"/>
      <c r="V447" s="4" t="n"/>
      <c r="W447" s="4" t="n"/>
      <c r="X447" s="4" t="n"/>
      <c r="Y447" s="4" t="n"/>
      <c r="Z447" s="4" t="n"/>
      <c r="AA447" s="4" t="n"/>
      <c r="AB447" s="4" t="n"/>
      <c r="AC447" s="4" t="n"/>
      <c r="AD447" s="4" t="n"/>
      <c r="AE447" s="4" t="n"/>
      <c r="AF447" s="4" t="n"/>
      <c r="AG447" s="4" t="n"/>
      <c r="AH447" s="4" t="n"/>
      <c r="AI447" s="4" t="n"/>
      <c r="AJ447" s="4" t="n"/>
      <c r="AK447" s="4" t="n"/>
      <c r="AL447" s="4" t="n"/>
      <c r="AM447" s="4" t="n"/>
      <c r="AN447" s="4" t="n"/>
      <c r="AO447" s="4" t="n"/>
      <c r="AP447" s="4" t="n"/>
      <c r="AQ447" s="4" t="n"/>
      <c r="AR447" s="4" t="n"/>
      <c r="AS447" s="4" t="n"/>
      <c r="AT447" s="4" t="n"/>
      <c r="AU447" s="4" t="n"/>
      <c r="AV447" s="4" t="n"/>
      <c r="AW447" s="4" t="n"/>
      <c r="AX447" s="4" t="n"/>
      <c r="AY447" s="4" t="n"/>
      <c r="AZ447" s="4" t="n"/>
      <c r="BA447" s="4" t="n"/>
      <c r="BB447" s="4" t="n"/>
      <c r="BC447" s="4" t="n"/>
      <c r="BD447" s="4" t="n"/>
      <c r="BE447" s="4" t="n"/>
      <c r="BF447" s="4" t="n"/>
      <c r="BG447" s="4" t="n"/>
      <c r="BH447" s="4" t="n"/>
      <c r="BI447" s="4" t="n"/>
      <c r="BJ447" s="4" t="n"/>
      <c r="BK447" s="3" t="n"/>
      <c r="BL447" s="3" t="n"/>
      <c r="BM447" s="3" t="n"/>
      <c r="BN447" s="3" t="n"/>
      <c r="BO447" s="3" t="n"/>
      <c r="BP447" s="3" t="n"/>
      <c r="BQ447" s="2" t="n"/>
      <c r="BR447" s="2" t="n"/>
      <c r="BS447" s="2" t="n"/>
      <c r="BT447" s="2" t="n"/>
      <c r="BU447" s="2" t="n"/>
      <c r="BV447" s="2" t="n"/>
      <c r="BW447" s="2" t="n"/>
      <c r="BX447" s="2" t="n"/>
      <c r="BY447" s="2" t="n"/>
      <c r="BZ447" s="2" t="n"/>
      <c r="CA447" s="2" t="n"/>
      <c r="CB447" s="2" t="n"/>
      <c r="CC447" s="2" t="n"/>
    </row>
    <row r="448">
      <c r="A448" s="2" t="n"/>
      <c r="B448" s="2" t="n"/>
      <c r="C448" s="2" t="n"/>
      <c r="D448" s="2" t="n"/>
      <c r="E448" s="2" t="n"/>
      <c r="F448" s="2" t="n"/>
      <c r="G448" s="2" t="n"/>
      <c r="H448" s="2" t="n"/>
      <c r="I448" s="2" t="n"/>
      <c r="J448" s="2" t="n"/>
      <c r="K448" s="3" t="n"/>
      <c r="L448" s="3" t="n"/>
      <c r="M448" s="4" t="n"/>
      <c r="N448" s="4" t="n"/>
      <c r="O448" s="4" t="n"/>
      <c r="P448" s="4" t="n"/>
      <c r="Q448" s="4" t="n"/>
      <c r="R448" s="4" t="n"/>
      <c r="S448" s="4" t="n"/>
      <c r="T448" s="4" t="n"/>
      <c r="U448" s="4" t="n"/>
      <c r="V448" s="4" t="n"/>
      <c r="W448" s="4" t="n"/>
      <c r="X448" s="4" t="n"/>
      <c r="Y448" s="4" t="n"/>
      <c r="Z448" s="4" t="n"/>
      <c r="AA448" s="4" t="n"/>
      <c r="AB448" s="4" t="n"/>
      <c r="AC448" s="4" t="n"/>
      <c r="AD448" s="4" t="n"/>
      <c r="AE448" s="4" t="n"/>
      <c r="AF448" s="4" t="n"/>
      <c r="AG448" s="4" t="n"/>
      <c r="AH448" s="4" t="n"/>
      <c r="AI448" s="4" t="n"/>
      <c r="AJ448" s="4" t="n"/>
      <c r="AK448" s="4" t="n"/>
      <c r="AL448" s="4" t="n"/>
      <c r="AM448" s="4" t="n"/>
      <c r="AN448" s="4" t="n"/>
      <c r="AO448" s="4" t="n"/>
      <c r="AP448" s="4" t="n"/>
      <c r="AQ448" s="4" t="n"/>
      <c r="AR448" s="4" t="n"/>
      <c r="AS448" s="4" t="n"/>
      <c r="AT448" s="4" t="n"/>
      <c r="AU448" s="4" t="n"/>
      <c r="AV448" s="4" t="n"/>
      <c r="AW448" s="4" t="n"/>
      <c r="AX448" s="4" t="n"/>
      <c r="AY448" s="4" t="n"/>
      <c r="AZ448" s="4" t="n"/>
      <c r="BA448" s="4" t="n"/>
      <c r="BB448" s="4" t="n"/>
      <c r="BC448" s="4" t="n"/>
      <c r="BD448" s="4" t="n"/>
      <c r="BE448" s="4" t="n"/>
      <c r="BF448" s="4" t="n"/>
      <c r="BG448" s="4" t="n"/>
      <c r="BH448" s="4" t="n"/>
      <c r="BI448" s="4" t="n"/>
      <c r="BJ448" s="4" t="n"/>
      <c r="BK448" s="3" t="n"/>
      <c r="BL448" s="3" t="n"/>
      <c r="BM448" s="3" t="n"/>
      <c r="BN448" s="3" t="n"/>
      <c r="BO448" s="3" t="n"/>
      <c r="BP448" s="3" t="n"/>
      <c r="BQ448" s="2" t="n"/>
      <c r="BR448" s="2" t="n"/>
      <c r="BS448" s="2" t="n"/>
      <c r="BT448" s="2" t="n"/>
      <c r="BU448" s="2" t="n"/>
      <c r="BV448" s="2" t="n"/>
      <c r="BW448" s="2" t="n"/>
      <c r="BX448" s="2" t="n"/>
      <c r="BY448" s="2" t="n"/>
      <c r="BZ448" s="2" t="n"/>
      <c r="CA448" s="2" t="n"/>
      <c r="CB448" s="2" t="n"/>
      <c r="CC448" s="2" t="n"/>
    </row>
    <row r="449">
      <c r="A449" s="2" t="n"/>
      <c r="B449" s="2" t="n"/>
      <c r="C449" s="2" t="n"/>
      <c r="D449" s="2" t="n"/>
      <c r="E449" s="2" t="n"/>
      <c r="F449" s="2" t="n"/>
      <c r="G449" s="2" t="n"/>
      <c r="H449" s="2" t="n"/>
      <c r="I449" s="2" t="n"/>
      <c r="J449" s="2" t="n"/>
      <c r="K449" s="3" t="n"/>
      <c r="L449" s="3" t="n"/>
      <c r="M449" s="4" t="n"/>
      <c r="N449" s="4" t="n"/>
      <c r="O449" s="4" t="n"/>
      <c r="P449" s="4" t="n"/>
      <c r="Q449" s="4" t="n"/>
      <c r="R449" s="4" t="n"/>
      <c r="S449" s="4" t="n"/>
      <c r="T449" s="4" t="n"/>
      <c r="U449" s="4" t="n"/>
      <c r="V449" s="4" t="n"/>
      <c r="W449" s="4" t="n"/>
      <c r="X449" s="4" t="n"/>
      <c r="Y449" s="4" t="n"/>
      <c r="Z449" s="4" t="n"/>
      <c r="AA449" s="4" t="n"/>
      <c r="AB449" s="4" t="n"/>
      <c r="AC449" s="4" t="n"/>
      <c r="AD449" s="4" t="n"/>
      <c r="AE449" s="4" t="n"/>
      <c r="AF449" s="4" t="n"/>
      <c r="AG449" s="4" t="n"/>
      <c r="AH449" s="4" t="n"/>
      <c r="AI449" s="4" t="n"/>
      <c r="AJ449" s="4" t="n"/>
      <c r="AK449" s="4" t="n"/>
      <c r="AL449" s="4" t="n"/>
      <c r="AM449" s="4" t="n"/>
      <c r="AN449" s="4" t="n"/>
      <c r="AO449" s="4" t="n"/>
      <c r="AP449" s="4" t="n"/>
      <c r="AQ449" s="4" t="n"/>
      <c r="AR449" s="4" t="n"/>
      <c r="AS449" s="4" t="n"/>
      <c r="AT449" s="4" t="n"/>
      <c r="AU449" s="4" t="n"/>
      <c r="AV449" s="4" t="n"/>
      <c r="AW449" s="4" t="n"/>
      <c r="AX449" s="4" t="n"/>
      <c r="AY449" s="4" t="n"/>
      <c r="AZ449" s="4" t="n"/>
      <c r="BA449" s="4" t="n"/>
      <c r="BB449" s="4" t="n"/>
      <c r="BC449" s="4" t="n"/>
      <c r="BD449" s="4" t="n"/>
      <c r="BE449" s="4" t="n"/>
      <c r="BF449" s="4" t="n"/>
      <c r="BG449" s="4" t="n"/>
      <c r="BH449" s="4" t="n"/>
      <c r="BI449" s="4" t="n"/>
      <c r="BJ449" s="4" t="n"/>
      <c r="BK449" s="3" t="n"/>
      <c r="BL449" s="3" t="n"/>
      <c r="BM449" s="3" t="n"/>
      <c r="BN449" s="3" t="n"/>
      <c r="BO449" s="3" t="n"/>
      <c r="BP449" s="3" t="n"/>
      <c r="BQ449" s="2" t="n"/>
      <c r="BR449" s="2" t="n"/>
      <c r="BS449" s="2" t="n"/>
      <c r="BT449" s="2" t="n"/>
      <c r="BU449" s="2" t="n"/>
      <c r="BV449" s="2" t="n"/>
      <c r="BW449" s="2" t="n"/>
      <c r="BX449" s="2" t="n"/>
      <c r="BY449" s="2" t="n"/>
      <c r="BZ449" s="2" t="n"/>
      <c r="CA449" s="2" t="n"/>
      <c r="CB449" s="2" t="n"/>
      <c r="CC449" s="2" t="n"/>
    </row>
    <row r="450">
      <c r="A450" s="2" t="n"/>
      <c r="B450" s="2" t="n"/>
      <c r="C450" s="2" t="n"/>
      <c r="D450" s="2" t="n"/>
      <c r="E450" s="2" t="n"/>
      <c r="F450" s="2" t="n"/>
      <c r="G450" s="2" t="n"/>
      <c r="H450" s="2" t="n"/>
      <c r="I450" s="2" t="n"/>
      <c r="J450" s="2" t="n"/>
      <c r="K450" s="3" t="n"/>
      <c r="L450" s="3" t="n"/>
      <c r="M450" s="4" t="n"/>
      <c r="N450" s="4" t="n"/>
      <c r="O450" s="4" t="n"/>
      <c r="P450" s="4" t="n"/>
      <c r="Q450" s="4" t="n"/>
      <c r="R450" s="4" t="n"/>
      <c r="S450" s="4" t="n"/>
      <c r="T450" s="4" t="n"/>
      <c r="U450" s="4" t="n"/>
      <c r="V450" s="4" t="n"/>
      <c r="W450" s="4" t="n"/>
      <c r="X450" s="4" t="n"/>
      <c r="Y450" s="4" t="n"/>
      <c r="Z450" s="4" t="n"/>
      <c r="AA450" s="4" t="n"/>
      <c r="AB450" s="4" t="n"/>
      <c r="AC450" s="4" t="n"/>
      <c r="AD450" s="4" t="n"/>
      <c r="AE450" s="4" t="n"/>
      <c r="AF450" s="4" t="n"/>
      <c r="AG450" s="4" t="n"/>
      <c r="AH450" s="4" t="n"/>
      <c r="AI450" s="4" t="n"/>
      <c r="AJ450" s="4" t="n"/>
      <c r="AK450" s="4" t="n"/>
      <c r="AL450" s="4" t="n"/>
      <c r="AM450" s="4" t="n"/>
      <c r="AN450" s="4" t="n"/>
      <c r="AO450" s="4" t="n"/>
      <c r="AP450" s="4" t="n"/>
      <c r="AQ450" s="4" t="n"/>
      <c r="AR450" s="4" t="n"/>
      <c r="AS450" s="4" t="n"/>
      <c r="AT450" s="4" t="n"/>
      <c r="AU450" s="4" t="n"/>
      <c r="AV450" s="4" t="n"/>
      <c r="AW450" s="4" t="n"/>
      <c r="AX450" s="4" t="n"/>
      <c r="AY450" s="4" t="n"/>
      <c r="AZ450" s="4" t="n"/>
      <c r="BA450" s="4" t="n"/>
      <c r="BB450" s="4" t="n"/>
      <c r="BC450" s="4" t="n"/>
      <c r="BD450" s="4" t="n"/>
      <c r="BE450" s="4" t="n"/>
      <c r="BF450" s="4" t="n"/>
      <c r="BG450" s="4" t="n"/>
      <c r="BH450" s="4" t="n"/>
      <c r="BI450" s="4" t="n"/>
      <c r="BJ450" s="4" t="n"/>
      <c r="BK450" s="3" t="n"/>
      <c r="BL450" s="3" t="n"/>
      <c r="BM450" s="3" t="n"/>
      <c r="BN450" s="3" t="n"/>
      <c r="BO450" s="3" t="n"/>
      <c r="BP450" s="3" t="n"/>
      <c r="BQ450" s="2" t="n"/>
      <c r="BR450" s="2" t="n"/>
      <c r="BS450" s="2" t="n"/>
      <c r="BT450" s="2" t="n"/>
      <c r="BU450" s="2" t="n"/>
      <c r="BV450" s="2" t="n"/>
      <c r="BW450" s="2" t="n"/>
      <c r="BX450" s="2" t="n"/>
      <c r="BY450" s="2" t="n"/>
      <c r="BZ450" s="2" t="n"/>
      <c r="CA450" s="2" t="n"/>
      <c r="CB450" s="2" t="n"/>
      <c r="CC450" s="2" t="n"/>
    </row>
    <row r="451">
      <c r="A451" s="2" t="n"/>
      <c r="B451" s="2" t="n"/>
      <c r="C451" s="2" t="n"/>
      <c r="D451" s="2" t="n"/>
      <c r="E451" s="2" t="n"/>
      <c r="F451" s="2" t="n"/>
      <c r="G451" s="2" t="n"/>
      <c r="H451" s="2" t="n"/>
      <c r="I451" s="2" t="n"/>
      <c r="J451" s="2" t="n"/>
      <c r="K451" s="3" t="n"/>
      <c r="L451" s="3" t="n"/>
      <c r="M451" s="4" t="n"/>
      <c r="N451" s="4" t="n"/>
      <c r="O451" s="4" t="n"/>
      <c r="P451" s="4" t="n"/>
      <c r="Q451" s="4" t="n"/>
      <c r="R451" s="4" t="n"/>
      <c r="S451" s="4" t="n"/>
      <c r="T451" s="4" t="n"/>
      <c r="U451" s="4" t="n"/>
      <c r="V451" s="4" t="n"/>
      <c r="W451" s="4" t="n"/>
      <c r="X451" s="4" t="n"/>
      <c r="Y451" s="4" t="n"/>
      <c r="Z451" s="4" t="n"/>
      <c r="AA451" s="4" t="n"/>
      <c r="AB451" s="4" t="n"/>
      <c r="AC451" s="4" t="n"/>
      <c r="AD451" s="4" t="n"/>
      <c r="AE451" s="4" t="n"/>
      <c r="AF451" s="4" t="n"/>
      <c r="AG451" s="4" t="n"/>
      <c r="AH451" s="4" t="n"/>
      <c r="AI451" s="4" t="n"/>
      <c r="AJ451" s="4" t="n"/>
      <c r="AK451" s="4" t="n"/>
      <c r="AL451" s="4" t="n"/>
      <c r="AM451" s="4" t="n"/>
      <c r="AN451" s="4" t="n"/>
      <c r="AO451" s="4" t="n"/>
      <c r="AP451" s="4" t="n"/>
      <c r="AQ451" s="4" t="n"/>
      <c r="AR451" s="4" t="n"/>
      <c r="AS451" s="4" t="n"/>
      <c r="AT451" s="4" t="n"/>
      <c r="AU451" s="4" t="n"/>
      <c r="AV451" s="4" t="n"/>
      <c r="AW451" s="4" t="n"/>
      <c r="AX451" s="4" t="n"/>
      <c r="AY451" s="4" t="n"/>
      <c r="AZ451" s="4" t="n"/>
      <c r="BA451" s="4" t="n"/>
      <c r="BB451" s="4" t="n"/>
      <c r="BC451" s="4" t="n"/>
      <c r="BD451" s="4" t="n"/>
      <c r="BE451" s="4" t="n"/>
      <c r="BF451" s="4" t="n"/>
      <c r="BG451" s="4" t="n"/>
      <c r="BH451" s="4" t="n"/>
      <c r="BI451" s="4" t="n"/>
      <c r="BJ451" s="4" t="n"/>
      <c r="BK451" s="3" t="n"/>
      <c r="BL451" s="3" t="n"/>
      <c r="BM451" s="3" t="n"/>
      <c r="BN451" s="3" t="n"/>
      <c r="BO451" s="3" t="n"/>
      <c r="BP451" s="3" t="n"/>
      <c r="BQ451" s="2" t="n"/>
      <c r="BR451" s="2" t="n"/>
      <c r="BS451" s="2" t="n"/>
      <c r="BT451" s="2" t="n"/>
      <c r="BU451" s="2" t="n"/>
      <c r="BV451" s="2" t="n"/>
      <c r="BW451" s="2" t="n"/>
      <c r="BX451" s="2" t="n"/>
      <c r="BY451" s="2" t="n"/>
      <c r="BZ451" s="2" t="n"/>
      <c r="CA451" s="2" t="n"/>
      <c r="CB451" s="2" t="n"/>
      <c r="CC451" s="2" t="n"/>
    </row>
    <row r="452">
      <c r="A452" s="2" t="n"/>
      <c r="B452" s="2" t="n"/>
      <c r="C452" s="2" t="n"/>
      <c r="D452" s="2" t="n"/>
      <c r="E452" s="2" t="n"/>
      <c r="F452" s="2" t="n"/>
      <c r="G452" s="2" t="n"/>
      <c r="H452" s="2" t="n"/>
      <c r="I452" s="2" t="n"/>
      <c r="J452" s="2" t="n"/>
      <c r="K452" s="3" t="n"/>
      <c r="L452" s="3" t="n"/>
      <c r="M452" s="4" t="n"/>
      <c r="N452" s="4" t="n"/>
      <c r="O452" s="4" t="n"/>
      <c r="P452" s="4" t="n"/>
      <c r="Q452" s="4" t="n"/>
      <c r="R452" s="4" t="n"/>
      <c r="S452" s="4" t="n"/>
      <c r="T452" s="4" t="n"/>
      <c r="U452" s="4" t="n"/>
      <c r="V452" s="4" t="n"/>
      <c r="W452" s="4" t="n"/>
      <c r="X452" s="4" t="n"/>
      <c r="Y452" s="4" t="n"/>
      <c r="Z452" s="4" t="n"/>
      <c r="AA452" s="4" t="n"/>
      <c r="AB452" s="4" t="n"/>
      <c r="AC452" s="4" t="n"/>
      <c r="AD452" s="4" t="n"/>
      <c r="AE452" s="4" t="n"/>
      <c r="AF452" s="4" t="n"/>
      <c r="AG452" s="4" t="n"/>
      <c r="AH452" s="4" t="n"/>
      <c r="AI452" s="4" t="n"/>
      <c r="AJ452" s="4" t="n"/>
      <c r="AK452" s="4" t="n"/>
      <c r="AL452" s="4" t="n"/>
      <c r="AM452" s="4" t="n"/>
      <c r="AN452" s="4" t="n"/>
      <c r="AO452" s="4" t="n"/>
      <c r="AP452" s="4" t="n"/>
      <c r="AQ452" s="4" t="n"/>
      <c r="AR452" s="4" t="n"/>
      <c r="AS452" s="4" t="n"/>
      <c r="AT452" s="4" t="n"/>
      <c r="AU452" s="4" t="n"/>
      <c r="AV452" s="4" t="n"/>
      <c r="AW452" s="4" t="n"/>
      <c r="AX452" s="4" t="n"/>
      <c r="AY452" s="4" t="n"/>
      <c r="AZ452" s="4" t="n"/>
      <c r="BA452" s="4" t="n"/>
      <c r="BB452" s="4" t="n"/>
      <c r="BC452" s="4" t="n"/>
      <c r="BD452" s="4" t="n"/>
      <c r="BE452" s="4" t="n"/>
      <c r="BF452" s="4" t="n"/>
      <c r="BG452" s="4" t="n"/>
      <c r="BH452" s="4" t="n"/>
      <c r="BI452" s="4" t="n"/>
      <c r="BJ452" s="4" t="n"/>
      <c r="BK452" s="3" t="n"/>
      <c r="BL452" s="3" t="n"/>
      <c r="BM452" s="3" t="n"/>
      <c r="BN452" s="3" t="n"/>
      <c r="BO452" s="3" t="n"/>
      <c r="BP452" s="3" t="n"/>
      <c r="BQ452" s="2" t="n"/>
      <c r="BR452" s="2" t="n"/>
      <c r="BS452" s="2" t="n"/>
      <c r="BT452" s="2" t="n"/>
      <c r="BU452" s="2" t="n"/>
      <c r="BV452" s="2" t="n"/>
      <c r="BW452" s="2" t="n"/>
      <c r="BX452" s="2" t="n"/>
      <c r="BY452" s="2" t="n"/>
      <c r="BZ452" s="2" t="n"/>
      <c r="CA452" s="2" t="n"/>
      <c r="CB452" s="2" t="n"/>
      <c r="CC452" s="2" t="n"/>
    </row>
    <row r="453">
      <c r="A453" s="2" t="n"/>
      <c r="B453" s="2" t="n"/>
      <c r="C453" s="2" t="n"/>
      <c r="D453" s="2" t="n"/>
      <c r="E453" s="2" t="n"/>
      <c r="F453" s="2" t="n"/>
      <c r="G453" s="2" t="n"/>
      <c r="H453" s="2" t="n"/>
      <c r="I453" s="2" t="n"/>
      <c r="J453" s="2" t="n"/>
      <c r="K453" s="3" t="n"/>
      <c r="L453" s="3" t="n"/>
      <c r="M453" s="4" t="n"/>
      <c r="N453" s="4" t="n"/>
      <c r="O453" s="4" t="n"/>
      <c r="P453" s="4" t="n"/>
      <c r="Q453" s="4" t="n"/>
      <c r="R453" s="4" t="n"/>
      <c r="S453" s="4" t="n"/>
      <c r="T453" s="4" t="n"/>
      <c r="U453" s="4" t="n"/>
      <c r="V453" s="4" t="n"/>
      <c r="W453" s="4" t="n"/>
      <c r="X453" s="4" t="n"/>
      <c r="Y453" s="4" t="n"/>
      <c r="Z453" s="4" t="n"/>
      <c r="AA453" s="4" t="n"/>
      <c r="AB453" s="4" t="n"/>
      <c r="AC453" s="4" t="n"/>
      <c r="AD453" s="4" t="n"/>
      <c r="AE453" s="4" t="n"/>
      <c r="AF453" s="4" t="n"/>
      <c r="AG453" s="4" t="n"/>
      <c r="AH453" s="4" t="n"/>
      <c r="AI453" s="4" t="n"/>
      <c r="AJ453" s="4" t="n"/>
      <c r="AK453" s="4" t="n"/>
      <c r="AL453" s="4" t="n"/>
      <c r="AM453" s="4" t="n"/>
      <c r="AN453" s="4" t="n"/>
      <c r="AO453" s="4" t="n"/>
      <c r="AP453" s="4" t="n"/>
      <c r="AQ453" s="4" t="n"/>
      <c r="AR453" s="4" t="n"/>
      <c r="AS453" s="4" t="n"/>
      <c r="AT453" s="4" t="n"/>
      <c r="AU453" s="4" t="n"/>
      <c r="AV453" s="4" t="n"/>
      <c r="AW453" s="4" t="n"/>
      <c r="AX453" s="4" t="n"/>
      <c r="AY453" s="4" t="n"/>
      <c r="AZ453" s="4" t="n"/>
      <c r="BA453" s="4" t="n"/>
      <c r="BB453" s="4" t="n"/>
      <c r="BC453" s="4" t="n"/>
      <c r="BD453" s="4" t="n"/>
      <c r="BE453" s="4" t="n"/>
      <c r="BF453" s="4" t="n"/>
      <c r="BG453" s="4" t="n"/>
      <c r="BH453" s="4" t="n"/>
      <c r="BI453" s="4" t="n"/>
      <c r="BJ453" s="4" t="n"/>
      <c r="BK453" s="3" t="n"/>
      <c r="BL453" s="3" t="n"/>
      <c r="BM453" s="3" t="n"/>
      <c r="BN453" s="3" t="n"/>
      <c r="BO453" s="3" t="n"/>
      <c r="BP453" s="3" t="n"/>
      <c r="BQ453" s="2" t="n"/>
      <c r="BR453" s="2" t="n"/>
      <c r="BS453" s="2" t="n"/>
      <c r="BT453" s="2" t="n"/>
      <c r="BU453" s="2" t="n"/>
      <c r="BV453" s="2" t="n"/>
      <c r="BW453" s="2" t="n"/>
      <c r="BX453" s="2" t="n"/>
      <c r="BY453" s="2" t="n"/>
      <c r="BZ453" s="2" t="n"/>
      <c r="CA453" s="2" t="n"/>
      <c r="CB453" s="2" t="n"/>
      <c r="CC453" s="2" t="n"/>
    </row>
    <row r="454">
      <c r="A454" s="2" t="n"/>
      <c r="B454" s="2" t="n"/>
      <c r="C454" s="2" t="n"/>
      <c r="D454" s="2" t="n"/>
      <c r="E454" s="2" t="n"/>
      <c r="F454" s="2" t="n"/>
      <c r="G454" s="2" t="n"/>
      <c r="H454" s="2" t="n"/>
      <c r="I454" s="2" t="n"/>
      <c r="J454" s="2" t="n"/>
      <c r="K454" s="3" t="n"/>
      <c r="L454" s="3" t="n"/>
      <c r="M454" s="4" t="n"/>
      <c r="N454" s="4" t="n"/>
      <c r="O454" s="4" t="n"/>
      <c r="P454" s="4" t="n"/>
      <c r="Q454" s="4" t="n"/>
      <c r="R454" s="4" t="n"/>
      <c r="S454" s="4" t="n"/>
      <c r="T454" s="4" t="n"/>
      <c r="U454" s="4" t="n"/>
      <c r="V454" s="4" t="n"/>
      <c r="W454" s="4" t="n"/>
      <c r="X454" s="4" t="n"/>
      <c r="Y454" s="4" t="n"/>
      <c r="Z454" s="4" t="n"/>
      <c r="AA454" s="4" t="n"/>
      <c r="AB454" s="4" t="n"/>
      <c r="AC454" s="4" t="n"/>
      <c r="AD454" s="4" t="n"/>
      <c r="AE454" s="4" t="n"/>
      <c r="AF454" s="4" t="n"/>
      <c r="AG454" s="4" t="n"/>
      <c r="AH454" s="4" t="n"/>
      <c r="AI454" s="4" t="n"/>
      <c r="AJ454" s="4" t="n"/>
      <c r="AK454" s="4" t="n"/>
      <c r="AL454" s="4" t="n"/>
      <c r="AM454" s="4" t="n"/>
      <c r="AN454" s="4" t="n"/>
      <c r="AO454" s="4" t="n"/>
      <c r="AP454" s="4" t="n"/>
      <c r="AQ454" s="4" t="n"/>
      <c r="AR454" s="4" t="n"/>
      <c r="AS454" s="4" t="n"/>
      <c r="AT454" s="4" t="n"/>
      <c r="AU454" s="4" t="n"/>
      <c r="AV454" s="4" t="n"/>
      <c r="AW454" s="4" t="n"/>
      <c r="AX454" s="4" t="n"/>
      <c r="AY454" s="4" t="n"/>
      <c r="AZ454" s="4" t="n"/>
      <c r="BA454" s="4" t="n"/>
      <c r="BB454" s="4" t="n"/>
      <c r="BC454" s="4" t="n"/>
      <c r="BD454" s="4" t="n"/>
      <c r="BE454" s="4" t="n"/>
      <c r="BF454" s="4" t="n"/>
      <c r="BG454" s="4" t="n"/>
      <c r="BH454" s="4" t="n"/>
      <c r="BI454" s="4" t="n"/>
      <c r="BJ454" s="4" t="n"/>
      <c r="BK454" s="3" t="n"/>
      <c r="BL454" s="3" t="n"/>
      <c r="BM454" s="3" t="n"/>
      <c r="BN454" s="3" t="n"/>
      <c r="BO454" s="3" t="n"/>
      <c r="BP454" s="3" t="n"/>
      <c r="BQ454" s="2" t="n"/>
      <c r="BR454" s="2" t="n"/>
      <c r="BS454" s="2" t="n"/>
      <c r="BT454" s="2" t="n"/>
      <c r="BU454" s="2" t="n"/>
      <c r="BV454" s="2" t="n"/>
      <c r="BW454" s="2" t="n"/>
      <c r="BX454" s="2" t="n"/>
      <c r="BY454" s="2" t="n"/>
      <c r="BZ454" s="2" t="n"/>
      <c r="CA454" s="2" t="n"/>
      <c r="CB454" s="2" t="n"/>
      <c r="CC454" s="2" t="n"/>
    </row>
    <row r="455">
      <c r="A455" s="2" t="n"/>
      <c r="B455" s="2" t="n"/>
      <c r="C455" s="2" t="n"/>
      <c r="D455" s="2" t="n"/>
      <c r="E455" s="2" t="n"/>
      <c r="F455" s="2" t="n"/>
      <c r="G455" s="2" t="n"/>
      <c r="H455" s="2" t="n"/>
      <c r="I455" s="2" t="n"/>
      <c r="J455" s="2" t="n"/>
      <c r="K455" s="3" t="n"/>
      <c r="L455" s="3" t="n"/>
      <c r="M455" s="4" t="n"/>
      <c r="N455" s="4" t="n"/>
      <c r="O455" s="4" t="n"/>
      <c r="P455" s="4" t="n"/>
      <c r="Q455" s="4" t="n"/>
      <c r="R455" s="4" t="n"/>
      <c r="S455" s="4" t="n"/>
      <c r="T455" s="4" t="n"/>
      <c r="U455" s="4" t="n"/>
      <c r="V455" s="4" t="n"/>
      <c r="W455" s="4" t="n"/>
      <c r="X455" s="4" t="n"/>
      <c r="Y455" s="4" t="n"/>
      <c r="Z455" s="4" t="n"/>
      <c r="AA455" s="4" t="n"/>
      <c r="AB455" s="4" t="n"/>
      <c r="AC455" s="4" t="n"/>
      <c r="AD455" s="4" t="n"/>
      <c r="AE455" s="4" t="n"/>
      <c r="AF455" s="4" t="n"/>
      <c r="AG455" s="4" t="n"/>
      <c r="AH455" s="4" t="n"/>
      <c r="AI455" s="4" t="n"/>
      <c r="AJ455" s="4" t="n"/>
      <c r="AK455" s="4" t="n"/>
      <c r="AL455" s="4" t="n"/>
      <c r="AM455" s="4" t="n"/>
      <c r="AN455" s="4" t="n"/>
      <c r="AO455" s="4" t="n"/>
      <c r="AP455" s="4" t="n"/>
      <c r="AQ455" s="4" t="n"/>
      <c r="AR455" s="4" t="n"/>
      <c r="AS455" s="4" t="n"/>
      <c r="AT455" s="4" t="n"/>
      <c r="AU455" s="4" t="n"/>
      <c r="AV455" s="4" t="n"/>
      <c r="AW455" s="4" t="n"/>
      <c r="AX455" s="4" t="n"/>
      <c r="AY455" s="4" t="n"/>
      <c r="AZ455" s="4" t="n"/>
      <c r="BA455" s="4" t="n"/>
      <c r="BB455" s="4" t="n"/>
      <c r="BC455" s="4" t="n"/>
      <c r="BD455" s="4" t="n"/>
      <c r="BE455" s="4" t="n"/>
      <c r="BF455" s="4" t="n"/>
      <c r="BG455" s="4" t="n"/>
      <c r="BH455" s="4" t="n"/>
      <c r="BI455" s="4" t="n"/>
      <c r="BJ455" s="4" t="n"/>
      <c r="BK455" s="3" t="n"/>
      <c r="BL455" s="3" t="n"/>
      <c r="BM455" s="3" t="n"/>
      <c r="BN455" s="3" t="n"/>
      <c r="BO455" s="3" t="n"/>
      <c r="BP455" s="3" t="n"/>
      <c r="BQ455" s="2" t="n"/>
      <c r="BR455" s="2" t="n"/>
      <c r="BS455" s="2" t="n"/>
      <c r="BT455" s="2" t="n"/>
      <c r="BU455" s="2" t="n"/>
      <c r="BV455" s="2" t="n"/>
      <c r="BW455" s="2" t="n"/>
      <c r="BX455" s="2" t="n"/>
      <c r="BY455" s="2" t="n"/>
      <c r="BZ455" s="2" t="n"/>
      <c r="CA455" s="2" t="n"/>
      <c r="CB455" s="2" t="n"/>
      <c r="CC455" s="2" t="n"/>
    </row>
    <row r="456">
      <c r="A456" s="2" t="n"/>
      <c r="B456" s="2" t="n"/>
      <c r="C456" s="2" t="n"/>
      <c r="D456" s="2" t="n"/>
      <c r="E456" s="2" t="n"/>
      <c r="F456" s="2" t="n"/>
      <c r="G456" s="2" t="n"/>
      <c r="H456" s="2" t="n"/>
      <c r="I456" s="2" t="n"/>
      <c r="J456" s="2" t="n"/>
      <c r="K456" s="3" t="n"/>
      <c r="L456" s="3" t="n"/>
      <c r="M456" s="4" t="n"/>
      <c r="N456" s="4" t="n"/>
      <c r="O456" s="4" t="n"/>
      <c r="P456" s="4" t="n"/>
      <c r="Q456" s="4" t="n"/>
      <c r="R456" s="4" t="n"/>
      <c r="S456" s="4" t="n"/>
      <c r="T456" s="4" t="n"/>
      <c r="U456" s="4" t="n"/>
      <c r="V456" s="4" t="n"/>
      <c r="W456" s="4" t="n"/>
      <c r="X456" s="4" t="n"/>
      <c r="Y456" s="4" t="n"/>
      <c r="Z456" s="4" t="n"/>
      <c r="AA456" s="4" t="n"/>
      <c r="AB456" s="4" t="n"/>
      <c r="AC456" s="4" t="n"/>
      <c r="AD456" s="4" t="n"/>
      <c r="AE456" s="4" t="n"/>
      <c r="AF456" s="4" t="n"/>
      <c r="AG456" s="4" t="n"/>
      <c r="AH456" s="4" t="n"/>
      <c r="AI456" s="4" t="n"/>
      <c r="AJ456" s="4" t="n"/>
      <c r="AK456" s="4" t="n"/>
      <c r="AL456" s="4" t="n"/>
      <c r="AM456" s="4" t="n"/>
      <c r="AN456" s="4" t="n"/>
      <c r="AO456" s="4" t="n"/>
      <c r="AP456" s="4" t="n"/>
      <c r="AQ456" s="4" t="n"/>
      <c r="AR456" s="4" t="n"/>
      <c r="AS456" s="4" t="n"/>
      <c r="AT456" s="4" t="n"/>
      <c r="AU456" s="4" t="n"/>
      <c r="AV456" s="4" t="n"/>
      <c r="AW456" s="4" t="n"/>
      <c r="AX456" s="4" t="n"/>
      <c r="AY456" s="4" t="n"/>
      <c r="AZ456" s="4" t="n"/>
      <c r="BA456" s="4" t="n"/>
      <c r="BB456" s="4" t="n"/>
      <c r="BC456" s="4" t="n"/>
      <c r="BD456" s="4" t="n"/>
      <c r="BE456" s="4" t="n"/>
      <c r="BF456" s="4" t="n"/>
      <c r="BG456" s="4" t="n"/>
      <c r="BH456" s="4" t="n"/>
      <c r="BI456" s="4" t="n"/>
      <c r="BJ456" s="4" t="n"/>
      <c r="BK456" s="3" t="n"/>
      <c r="BL456" s="3" t="n"/>
      <c r="BM456" s="3" t="n"/>
      <c r="BN456" s="3" t="n"/>
      <c r="BO456" s="3" t="n"/>
      <c r="BP456" s="3" t="n"/>
      <c r="BQ456" s="2" t="n"/>
      <c r="BR456" s="2" t="n"/>
      <c r="BS456" s="2" t="n"/>
      <c r="BT456" s="2" t="n"/>
      <c r="BU456" s="2" t="n"/>
      <c r="BV456" s="2" t="n"/>
      <c r="BW456" s="2" t="n"/>
      <c r="BX456" s="2" t="n"/>
      <c r="BY456" s="2" t="n"/>
      <c r="BZ456" s="2" t="n"/>
      <c r="CA456" s="2" t="n"/>
      <c r="CB456" s="2" t="n"/>
      <c r="CC456" s="2" t="n"/>
    </row>
    <row r="457">
      <c r="A457" s="2" t="n"/>
      <c r="B457" s="2" t="n"/>
      <c r="C457" s="2" t="n"/>
      <c r="D457" s="2" t="n"/>
      <c r="E457" s="2" t="n"/>
      <c r="F457" s="2" t="n"/>
      <c r="G457" s="2" t="n"/>
      <c r="H457" s="2" t="n"/>
      <c r="I457" s="2" t="n"/>
      <c r="J457" s="2" t="n"/>
      <c r="K457" s="3" t="n"/>
      <c r="L457" s="3" t="n"/>
      <c r="M457" s="4" t="n"/>
      <c r="N457" s="4" t="n"/>
      <c r="O457" s="4" t="n"/>
      <c r="P457" s="4" t="n"/>
      <c r="Q457" s="4" t="n"/>
      <c r="R457" s="4" t="n"/>
      <c r="S457" s="4" t="n"/>
      <c r="T457" s="4" t="n"/>
      <c r="U457" s="4" t="n"/>
      <c r="V457" s="4" t="n"/>
      <c r="W457" s="4" t="n"/>
      <c r="X457" s="4" t="n"/>
      <c r="Y457" s="4" t="n"/>
      <c r="Z457" s="4" t="n"/>
      <c r="AA457" s="4" t="n"/>
      <c r="AB457" s="4" t="n"/>
      <c r="AC457" s="4" t="n"/>
      <c r="AD457" s="4" t="n"/>
      <c r="AE457" s="4" t="n"/>
      <c r="AF457" s="4" t="n"/>
      <c r="AG457" s="4" t="n"/>
      <c r="AH457" s="4" t="n"/>
      <c r="AI457" s="4" t="n"/>
      <c r="AJ457" s="4" t="n"/>
      <c r="AK457" s="4" t="n"/>
      <c r="AL457" s="4" t="n"/>
      <c r="AM457" s="4" t="n"/>
      <c r="AN457" s="4" t="n"/>
      <c r="AO457" s="4" t="n"/>
      <c r="AP457" s="4" t="n"/>
      <c r="AQ457" s="4" t="n"/>
      <c r="AR457" s="4" t="n"/>
      <c r="AS457" s="4" t="n"/>
      <c r="AT457" s="4" t="n"/>
      <c r="AU457" s="4" t="n"/>
      <c r="AV457" s="4" t="n"/>
      <c r="AW457" s="4" t="n"/>
      <c r="AX457" s="4" t="n"/>
      <c r="AY457" s="4" t="n"/>
      <c r="AZ457" s="4" t="n"/>
      <c r="BA457" s="4" t="n"/>
      <c r="BB457" s="4" t="n"/>
      <c r="BC457" s="4" t="n"/>
      <c r="BD457" s="4" t="n"/>
      <c r="BE457" s="4" t="n"/>
      <c r="BF457" s="4" t="n"/>
      <c r="BG457" s="4" t="n"/>
      <c r="BH457" s="4" t="n"/>
      <c r="BI457" s="4" t="n"/>
      <c r="BJ457" s="4" t="n"/>
      <c r="BK457" s="3" t="n"/>
      <c r="BL457" s="3" t="n"/>
      <c r="BM457" s="3" t="n"/>
      <c r="BN457" s="3" t="n"/>
      <c r="BO457" s="3" t="n"/>
      <c r="BP457" s="3" t="n"/>
      <c r="BQ457" s="2" t="n"/>
      <c r="BR457" s="2" t="n"/>
      <c r="BS457" s="2" t="n"/>
      <c r="BT457" s="2" t="n"/>
      <c r="BU457" s="2" t="n"/>
      <c r="BV457" s="2" t="n"/>
      <c r="BW457" s="2" t="n"/>
      <c r="BX457" s="2" t="n"/>
      <c r="BY457" s="2" t="n"/>
      <c r="BZ457" s="2" t="n"/>
      <c r="CA457" s="2" t="n"/>
      <c r="CB457" s="2" t="n"/>
      <c r="CC457" s="2" t="n"/>
    </row>
    <row r="458">
      <c r="A458" s="2" t="n"/>
      <c r="B458" s="2" t="n"/>
      <c r="C458" s="2" t="n"/>
      <c r="D458" s="2" t="n"/>
      <c r="E458" s="2" t="n"/>
      <c r="F458" s="2" t="n"/>
      <c r="G458" s="2" t="n"/>
      <c r="H458" s="2" t="n"/>
      <c r="I458" s="2" t="n"/>
      <c r="J458" s="2" t="n"/>
      <c r="K458" s="3" t="n"/>
      <c r="L458" s="3" t="n"/>
      <c r="M458" s="4" t="n"/>
      <c r="N458" s="4" t="n"/>
      <c r="O458" s="4" t="n"/>
      <c r="P458" s="4" t="n"/>
      <c r="Q458" s="4" t="n"/>
      <c r="R458" s="4" t="n"/>
      <c r="S458" s="4" t="n"/>
      <c r="T458" s="4" t="n"/>
      <c r="U458" s="4" t="n"/>
      <c r="V458" s="4" t="n"/>
      <c r="W458" s="4" t="n"/>
      <c r="X458" s="4" t="n"/>
      <c r="Y458" s="4" t="n"/>
      <c r="Z458" s="4" t="n"/>
      <c r="AA458" s="4" t="n"/>
      <c r="AB458" s="4" t="n"/>
      <c r="AC458" s="4" t="n"/>
      <c r="AD458" s="4" t="n"/>
      <c r="AE458" s="4" t="n"/>
      <c r="AF458" s="4" t="n"/>
      <c r="AG458" s="4" t="n"/>
      <c r="AH458" s="4" t="n"/>
      <c r="AI458" s="4" t="n"/>
      <c r="AJ458" s="4" t="n"/>
      <c r="AK458" s="4" t="n"/>
      <c r="AL458" s="4" t="n"/>
      <c r="AM458" s="4" t="n"/>
      <c r="AN458" s="4" t="n"/>
      <c r="AO458" s="4" t="n"/>
      <c r="AP458" s="4" t="n"/>
      <c r="AQ458" s="4" t="n"/>
      <c r="AR458" s="4" t="n"/>
      <c r="AS458" s="4" t="n"/>
      <c r="AT458" s="4" t="n"/>
      <c r="AU458" s="4" t="n"/>
      <c r="AV458" s="4" t="n"/>
      <c r="AW458" s="4" t="n"/>
      <c r="AX458" s="4" t="n"/>
      <c r="AY458" s="4" t="n"/>
      <c r="AZ458" s="4" t="n"/>
      <c r="BA458" s="4" t="n"/>
      <c r="BB458" s="4" t="n"/>
      <c r="BC458" s="4" t="n"/>
      <c r="BD458" s="4" t="n"/>
      <c r="BE458" s="4" t="n"/>
      <c r="BF458" s="4" t="n"/>
      <c r="BG458" s="4" t="n"/>
      <c r="BH458" s="4" t="n"/>
      <c r="BI458" s="4" t="n"/>
      <c r="BJ458" s="4" t="n"/>
      <c r="BK458" s="3" t="n"/>
      <c r="BL458" s="3" t="n"/>
      <c r="BM458" s="3" t="n"/>
      <c r="BN458" s="3" t="n"/>
      <c r="BO458" s="3" t="n"/>
      <c r="BP458" s="3" t="n"/>
      <c r="BQ458" s="2" t="n"/>
      <c r="BR458" s="2" t="n"/>
      <c r="BS458" s="2" t="n"/>
      <c r="BT458" s="2" t="n"/>
      <c r="BU458" s="2" t="n"/>
      <c r="BV458" s="2" t="n"/>
      <c r="BW458" s="2" t="n"/>
      <c r="BX458" s="2" t="n"/>
      <c r="BY458" s="2" t="n"/>
      <c r="BZ458" s="2" t="n"/>
      <c r="CA458" s="2" t="n"/>
      <c r="CB458" s="2" t="n"/>
      <c r="CC458" s="2" t="n"/>
    </row>
    <row r="459">
      <c r="A459" s="2" t="n"/>
      <c r="B459" s="2" t="n"/>
      <c r="C459" s="2" t="n"/>
      <c r="D459" s="2" t="n"/>
      <c r="E459" s="2" t="n"/>
      <c r="F459" s="2" t="n"/>
      <c r="G459" s="2" t="n"/>
      <c r="H459" s="2" t="n"/>
      <c r="I459" s="2" t="n"/>
      <c r="J459" s="2" t="n"/>
      <c r="K459" s="3" t="n"/>
      <c r="L459" s="3" t="n"/>
      <c r="M459" s="4" t="n"/>
      <c r="N459" s="4" t="n"/>
      <c r="O459" s="4" t="n"/>
      <c r="P459" s="4" t="n"/>
      <c r="Q459" s="4" t="n"/>
      <c r="R459" s="4" t="n"/>
      <c r="S459" s="4" t="n"/>
      <c r="T459" s="4" t="n"/>
      <c r="U459" s="4" t="n"/>
      <c r="V459" s="4" t="n"/>
      <c r="W459" s="4" t="n"/>
      <c r="X459" s="4" t="n"/>
      <c r="Y459" s="4" t="n"/>
      <c r="Z459" s="4" t="n"/>
      <c r="AA459" s="4" t="n"/>
      <c r="AB459" s="4" t="n"/>
      <c r="AC459" s="4" t="n"/>
      <c r="AD459" s="4" t="n"/>
      <c r="AE459" s="4" t="n"/>
      <c r="AF459" s="4" t="n"/>
      <c r="AG459" s="4" t="n"/>
      <c r="AH459" s="4" t="n"/>
      <c r="AI459" s="4" t="n"/>
      <c r="AJ459" s="4" t="n"/>
      <c r="AK459" s="4" t="n"/>
      <c r="AL459" s="4" t="n"/>
      <c r="AM459" s="4" t="n"/>
      <c r="AN459" s="4" t="n"/>
      <c r="AO459" s="4" t="n"/>
      <c r="AP459" s="4" t="n"/>
      <c r="AQ459" s="4" t="n"/>
      <c r="AR459" s="4" t="n"/>
      <c r="AS459" s="4" t="n"/>
      <c r="AT459" s="4" t="n"/>
      <c r="AU459" s="4" t="n"/>
      <c r="AV459" s="4" t="n"/>
      <c r="AW459" s="4" t="n"/>
      <c r="AX459" s="4" t="n"/>
      <c r="AY459" s="4" t="n"/>
      <c r="AZ459" s="4" t="n"/>
      <c r="BA459" s="4" t="n"/>
      <c r="BB459" s="4" t="n"/>
      <c r="BC459" s="4" t="n"/>
      <c r="BD459" s="4" t="n"/>
      <c r="BE459" s="4" t="n"/>
      <c r="BF459" s="4" t="n"/>
      <c r="BG459" s="4" t="n"/>
      <c r="BH459" s="4" t="n"/>
      <c r="BI459" s="4" t="n"/>
      <c r="BJ459" s="4" t="n"/>
      <c r="BK459" s="3" t="n"/>
      <c r="BL459" s="3" t="n"/>
      <c r="BM459" s="3" t="n"/>
      <c r="BN459" s="3" t="n"/>
      <c r="BO459" s="3" t="n"/>
      <c r="BP459" s="3" t="n"/>
      <c r="BQ459" s="2" t="n"/>
      <c r="BR459" s="2" t="n"/>
      <c r="BS459" s="2" t="n"/>
      <c r="BT459" s="2" t="n"/>
      <c r="BU459" s="2" t="n"/>
      <c r="BV459" s="2" t="n"/>
      <c r="BW459" s="2" t="n"/>
      <c r="BX459" s="2" t="n"/>
      <c r="BY459" s="2" t="n"/>
      <c r="BZ459" s="2" t="n"/>
      <c r="CA459" s="2" t="n"/>
      <c r="CB459" s="2" t="n"/>
      <c r="CC459" s="2" t="n"/>
    </row>
    <row r="460">
      <c r="A460" s="2" t="n"/>
      <c r="B460" s="2" t="n"/>
      <c r="C460" s="2" t="n"/>
      <c r="D460" s="2" t="n"/>
      <c r="E460" s="2" t="n"/>
      <c r="F460" s="2" t="n"/>
      <c r="G460" s="2" t="n"/>
      <c r="H460" s="2" t="n"/>
      <c r="I460" s="2" t="n"/>
      <c r="J460" s="2" t="n"/>
      <c r="K460" s="3" t="n"/>
      <c r="L460" s="3" t="n"/>
      <c r="M460" s="4" t="n"/>
      <c r="N460" s="4" t="n"/>
      <c r="O460" s="4" t="n"/>
      <c r="P460" s="4" t="n"/>
      <c r="Q460" s="4" t="n"/>
      <c r="R460" s="4" t="n"/>
      <c r="S460" s="4" t="n"/>
      <c r="T460" s="4" t="n"/>
      <c r="U460" s="4" t="n"/>
      <c r="V460" s="4" t="n"/>
      <c r="W460" s="4" t="n"/>
      <c r="X460" s="4" t="n"/>
      <c r="Y460" s="4" t="n"/>
      <c r="Z460" s="4" t="n"/>
      <c r="AA460" s="4" t="n"/>
      <c r="AB460" s="4" t="n"/>
      <c r="AC460" s="4" t="n"/>
      <c r="AD460" s="4" t="n"/>
      <c r="AE460" s="4" t="n"/>
      <c r="AF460" s="4" t="n"/>
      <c r="AG460" s="4" t="n"/>
      <c r="AH460" s="4" t="n"/>
      <c r="AI460" s="4" t="n"/>
      <c r="AJ460" s="4" t="n"/>
      <c r="AK460" s="4" t="n"/>
      <c r="AL460" s="4" t="n"/>
      <c r="AM460" s="4" t="n"/>
      <c r="AN460" s="4" t="n"/>
      <c r="AO460" s="4" t="n"/>
      <c r="AP460" s="4" t="n"/>
      <c r="AQ460" s="4" t="n"/>
      <c r="AR460" s="4" t="n"/>
      <c r="AS460" s="4" t="n"/>
      <c r="AT460" s="4" t="n"/>
      <c r="AU460" s="4" t="n"/>
      <c r="AV460" s="4" t="n"/>
      <c r="AW460" s="4" t="n"/>
      <c r="AX460" s="4" t="n"/>
      <c r="AY460" s="4" t="n"/>
      <c r="AZ460" s="4" t="n"/>
      <c r="BA460" s="4" t="n"/>
      <c r="BB460" s="4" t="n"/>
      <c r="BC460" s="4" t="n"/>
      <c r="BD460" s="4" t="n"/>
      <c r="BE460" s="4" t="n"/>
      <c r="BF460" s="4" t="n"/>
      <c r="BG460" s="4" t="n"/>
      <c r="BH460" s="4" t="n"/>
      <c r="BI460" s="4" t="n"/>
      <c r="BJ460" s="4" t="n"/>
      <c r="BK460" s="3" t="n"/>
      <c r="BL460" s="3" t="n"/>
      <c r="BM460" s="3" t="n"/>
      <c r="BN460" s="3" t="n"/>
      <c r="BO460" s="3" t="n"/>
      <c r="BP460" s="3" t="n"/>
      <c r="BQ460" s="2" t="n"/>
      <c r="BR460" s="2" t="n"/>
      <c r="BS460" s="2" t="n"/>
      <c r="BT460" s="2" t="n"/>
      <c r="BU460" s="2" t="n"/>
      <c r="BV460" s="2" t="n"/>
      <c r="BW460" s="2" t="n"/>
      <c r="BX460" s="2" t="n"/>
      <c r="BY460" s="2" t="n"/>
      <c r="BZ460" s="2" t="n"/>
      <c r="CA460" s="2" t="n"/>
      <c r="CB460" s="2" t="n"/>
      <c r="CC460" s="2" t="n"/>
    </row>
    <row r="461">
      <c r="A461" s="2" t="n"/>
      <c r="B461" s="2" t="n"/>
      <c r="C461" s="2" t="n"/>
      <c r="D461" s="2" t="n"/>
      <c r="E461" s="2" t="n"/>
      <c r="F461" s="2" t="n"/>
      <c r="G461" s="2" t="n"/>
      <c r="H461" s="2" t="n"/>
      <c r="I461" s="2" t="n"/>
      <c r="J461" s="2" t="n"/>
      <c r="K461" s="3" t="n"/>
      <c r="L461" s="3" t="n"/>
      <c r="M461" s="4" t="n"/>
      <c r="N461" s="4" t="n"/>
      <c r="O461" s="4" t="n"/>
      <c r="P461" s="4" t="n"/>
      <c r="Q461" s="4" t="n"/>
      <c r="R461" s="4" t="n"/>
      <c r="S461" s="4" t="n"/>
      <c r="T461" s="4" t="n"/>
      <c r="U461" s="4" t="n"/>
      <c r="V461" s="4" t="n"/>
      <c r="W461" s="4" t="n"/>
      <c r="X461" s="4" t="n"/>
      <c r="Y461" s="4" t="n"/>
      <c r="Z461" s="4" t="n"/>
      <c r="AA461" s="4" t="n"/>
      <c r="AB461" s="4" t="n"/>
      <c r="AC461" s="4" t="n"/>
      <c r="AD461" s="4" t="n"/>
      <c r="AE461" s="4" t="n"/>
      <c r="AF461" s="4" t="n"/>
      <c r="AG461" s="4" t="n"/>
      <c r="AH461" s="4" t="n"/>
      <c r="AI461" s="4" t="n"/>
      <c r="AJ461" s="4" t="n"/>
      <c r="AK461" s="4" t="n"/>
      <c r="AL461" s="4" t="n"/>
      <c r="AM461" s="4" t="n"/>
      <c r="AN461" s="4" t="n"/>
      <c r="AO461" s="4" t="n"/>
      <c r="AP461" s="4" t="n"/>
      <c r="AQ461" s="4" t="n"/>
      <c r="AR461" s="4" t="n"/>
      <c r="AS461" s="4" t="n"/>
      <c r="AT461" s="4" t="n"/>
      <c r="AU461" s="4" t="n"/>
      <c r="AV461" s="4" t="n"/>
      <c r="AW461" s="4" t="n"/>
      <c r="AX461" s="4" t="n"/>
      <c r="AY461" s="4" t="n"/>
      <c r="AZ461" s="4" t="n"/>
      <c r="BA461" s="4" t="n"/>
      <c r="BB461" s="4" t="n"/>
      <c r="BC461" s="4" t="n"/>
      <c r="BD461" s="4" t="n"/>
      <c r="BE461" s="4" t="n"/>
      <c r="BF461" s="4" t="n"/>
      <c r="BG461" s="4" t="n"/>
      <c r="BH461" s="4" t="n"/>
      <c r="BI461" s="4" t="n"/>
      <c r="BJ461" s="4" t="n"/>
      <c r="BK461" s="3" t="n"/>
      <c r="BL461" s="3" t="n"/>
      <c r="BM461" s="3" t="n"/>
      <c r="BN461" s="3" t="n"/>
      <c r="BO461" s="3" t="n"/>
      <c r="BP461" s="3" t="n"/>
      <c r="BQ461" s="2" t="n"/>
      <c r="BR461" s="2" t="n"/>
      <c r="BS461" s="2" t="n"/>
      <c r="BT461" s="2" t="n"/>
      <c r="BU461" s="2" t="n"/>
      <c r="BV461" s="2" t="n"/>
      <c r="BW461" s="2" t="n"/>
      <c r="BX461" s="2" t="n"/>
      <c r="BY461" s="2" t="n"/>
      <c r="BZ461" s="2" t="n"/>
      <c r="CA461" s="2" t="n"/>
      <c r="CB461" s="2" t="n"/>
      <c r="CC461" s="2" t="n"/>
    </row>
    <row r="462">
      <c r="A462" s="2" t="n"/>
      <c r="B462" s="2" t="n"/>
      <c r="C462" s="2" t="n"/>
      <c r="D462" s="2" t="n"/>
      <c r="E462" s="2" t="n"/>
      <c r="F462" s="2" t="n"/>
      <c r="G462" s="2" t="n"/>
      <c r="H462" s="2" t="n"/>
      <c r="I462" s="2" t="n"/>
      <c r="J462" s="2" t="n"/>
      <c r="K462" s="3" t="n"/>
      <c r="L462" s="3" t="n"/>
      <c r="M462" s="4" t="n"/>
      <c r="N462" s="4" t="n"/>
      <c r="O462" s="4" t="n"/>
      <c r="P462" s="4" t="n"/>
      <c r="Q462" s="4" t="n"/>
      <c r="R462" s="4" t="n"/>
      <c r="S462" s="4" t="n"/>
      <c r="T462" s="4" t="n"/>
      <c r="U462" s="4" t="n"/>
      <c r="V462" s="4" t="n"/>
      <c r="W462" s="4" t="n"/>
      <c r="X462" s="4" t="n"/>
      <c r="Y462" s="4" t="n"/>
      <c r="Z462" s="4" t="n"/>
      <c r="AA462" s="4" t="n"/>
      <c r="AB462" s="4" t="n"/>
      <c r="AC462" s="4" t="n"/>
      <c r="AD462" s="4" t="n"/>
      <c r="AE462" s="4" t="n"/>
      <c r="AF462" s="4" t="n"/>
      <c r="AG462" s="4" t="n"/>
      <c r="AH462" s="4" t="n"/>
      <c r="AI462" s="4" t="n"/>
      <c r="AJ462" s="4" t="n"/>
      <c r="AK462" s="4" t="n"/>
      <c r="AL462" s="4" t="n"/>
      <c r="AM462" s="4" t="n"/>
      <c r="AN462" s="4" t="n"/>
      <c r="AO462" s="4" t="n"/>
      <c r="AP462" s="4" t="n"/>
      <c r="AQ462" s="4" t="n"/>
      <c r="AR462" s="4" t="n"/>
      <c r="AS462" s="4" t="n"/>
      <c r="AT462" s="4" t="n"/>
      <c r="AU462" s="4" t="n"/>
      <c r="AV462" s="4" t="n"/>
      <c r="AW462" s="4" t="n"/>
      <c r="AX462" s="4" t="n"/>
      <c r="AY462" s="4" t="n"/>
      <c r="AZ462" s="4" t="n"/>
      <c r="BA462" s="4" t="n"/>
      <c r="BB462" s="4" t="n"/>
      <c r="BC462" s="4" t="n"/>
      <c r="BD462" s="4" t="n"/>
      <c r="BE462" s="4" t="n"/>
      <c r="BF462" s="4" t="n"/>
      <c r="BG462" s="4" t="n"/>
      <c r="BH462" s="4" t="n"/>
      <c r="BI462" s="4" t="n"/>
      <c r="BJ462" s="4" t="n"/>
      <c r="BK462" s="3" t="n"/>
      <c r="BL462" s="3" t="n"/>
      <c r="BM462" s="3" t="n"/>
      <c r="BN462" s="3" t="n"/>
      <c r="BO462" s="3" t="n"/>
      <c r="BP462" s="3" t="n"/>
      <c r="BQ462" s="2" t="n"/>
      <c r="BR462" s="2" t="n"/>
      <c r="BS462" s="2" t="n"/>
      <c r="BT462" s="2" t="n"/>
      <c r="BU462" s="2" t="n"/>
      <c r="BV462" s="2" t="n"/>
      <c r="BW462" s="2" t="n"/>
      <c r="BX462" s="2" t="n"/>
      <c r="BY462" s="2" t="n"/>
      <c r="BZ462" s="2" t="n"/>
      <c r="CA462" s="2" t="n"/>
      <c r="CB462" s="2" t="n"/>
      <c r="CC462" s="2" t="n"/>
    </row>
    <row r="463">
      <c r="A463" s="2" t="n"/>
      <c r="B463" s="2" t="n"/>
      <c r="C463" s="2" t="n"/>
      <c r="D463" s="2" t="n"/>
      <c r="E463" s="2" t="n"/>
      <c r="F463" s="2" t="n"/>
      <c r="G463" s="2" t="n"/>
      <c r="H463" s="2" t="n"/>
      <c r="I463" s="2" t="n"/>
      <c r="J463" s="2" t="n"/>
      <c r="K463" s="3" t="n"/>
      <c r="L463" s="3" t="n"/>
      <c r="M463" s="4" t="n"/>
      <c r="N463" s="4" t="n"/>
      <c r="O463" s="4" t="n"/>
      <c r="P463" s="4" t="n"/>
      <c r="Q463" s="4" t="n"/>
      <c r="R463" s="4" t="n"/>
      <c r="S463" s="4" t="n"/>
      <c r="T463" s="4" t="n"/>
      <c r="U463" s="4" t="n"/>
      <c r="V463" s="4" t="n"/>
      <c r="W463" s="4" t="n"/>
      <c r="X463" s="4" t="n"/>
      <c r="Y463" s="4" t="n"/>
      <c r="Z463" s="4" t="n"/>
      <c r="AA463" s="4" t="n"/>
      <c r="AB463" s="4" t="n"/>
      <c r="AC463" s="4" t="n"/>
      <c r="AD463" s="4" t="n"/>
      <c r="AE463" s="4" t="n"/>
      <c r="AF463" s="4" t="n"/>
      <c r="AG463" s="4" t="n"/>
      <c r="AH463" s="4" t="n"/>
      <c r="AI463" s="4" t="n"/>
      <c r="AJ463" s="4" t="n"/>
      <c r="AK463" s="4" t="n"/>
      <c r="AL463" s="4" t="n"/>
      <c r="AM463" s="4" t="n"/>
      <c r="AN463" s="4" t="n"/>
      <c r="AO463" s="4" t="n"/>
      <c r="AP463" s="4" t="n"/>
      <c r="AQ463" s="4" t="n"/>
      <c r="AR463" s="4" t="n"/>
      <c r="AS463" s="4" t="n"/>
      <c r="AT463" s="4" t="n"/>
      <c r="AU463" s="4" t="n"/>
      <c r="AV463" s="4" t="n"/>
      <c r="AW463" s="4" t="n"/>
      <c r="AX463" s="4" t="n"/>
      <c r="AY463" s="4" t="n"/>
      <c r="AZ463" s="4" t="n"/>
      <c r="BA463" s="4" t="n"/>
      <c r="BB463" s="4" t="n"/>
      <c r="BC463" s="4" t="n"/>
      <c r="BD463" s="4" t="n"/>
      <c r="BE463" s="4" t="n"/>
      <c r="BF463" s="4" t="n"/>
      <c r="BG463" s="4" t="n"/>
      <c r="BH463" s="4" t="n"/>
      <c r="BI463" s="4" t="n"/>
      <c r="BJ463" s="4" t="n"/>
      <c r="BK463" s="3" t="n"/>
      <c r="BL463" s="3" t="n"/>
      <c r="BM463" s="3" t="n"/>
      <c r="BN463" s="3" t="n"/>
      <c r="BO463" s="3" t="n"/>
      <c r="BP463" s="3" t="n"/>
      <c r="BQ463" s="2" t="n"/>
      <c r="BR463" s="2" t="n"/>
      <c r="BS463" s="2" t="n"/>
      <c r="BT463" s="2" t="n"/>
      <c r="BU463" s="2" t="n"/>
      <c r="BV463" s="2" t="n"/>
      <c r="BW463" s="2" t="n"/>
      <c r="BX463" s="2" t="n"/>
      <c r="BY463" s="2" t="n"/>
      <c r="BZ463" s="2" t="n"/>
      <c r="CA463" s="2" t="n"/>
      <c r="CB463" s="2" t="n"/>
      <c r="CC463" s="2" t="n"/>
    </row>
    <row r="464">
      <c r="A464" s="2" t="n"/>
      <c r="B464" s="2" t="n"/>
      <c r="C464" s="2" t="n"/>
      <c r="D464" s="2" t="n"/>
      <c r="E464" s="2" t="n"/>
      <c r="F464" s="2" t="n"/>
      <c r="G464" s="2" t="n"/>
      <c r="H464" s="2" t="n"/>
      <c r="I464" s="2" t="n"/>
      <c r="J464" s="2" t="n"/>
      <c r="K464" s="3" t="n"/>
      <c r="L464" s="3" t="n"/>
      <c r="M464" s="4" t="n"/>
      <c r="N464" s="4" t="n"/>
      <c r="O464" s="4" t="n"/>
      <c r="P464" s="4" t="n"/>
      <c r="Q464" s="4" t="n"/>
      <c r="R464" s="4" t="n"/>
      <c r="S464" s="4" t="n"/>
      <c r="T464" s="4" t="n"/>
      <c r="U464" s="4" t="n"/>
      <c r="V464" s="4" t="n"/>
      <c r="W464" s="4" t="n"/>
      <c r="X464" s="4" t="n"/>
      <c r="Y464" s="4" t="n"/>
      <c r="Z464" s="4" t="n"/>
      <c r="AA464" s="4" t="n"/>
      <c r="AB464" s="4" t="n"/>
      <c r="AC464" s="4" t="n"/>
      <c r="AD464" s="4" t="n"/>
      <c r="AE464" s="4" t="n"/>
      <c r="AF464" s="4" t="n"/>
      <c r="AG464" s="4" t="n"/>
      <c r="AH464" s="4" t="n"/>
      <c r="AI464" s="4" t="n"/>
      <c r="AJ464" s="4" t="n"/>
      <c r="AK464" s="4" t="n"/>
      <c r="AL464" s="4" t="n"/>
      <c r="AM464" s="4" t="n"/>
      <c r="AN464" s="4" t="n"/>
      <c r="AO464" s="4" t="n"/>
      <c r="AP464" s="4" t="n"/>
      <c r="AQ464" s="4" t="n"/>
      <c r="AR464" s="4" t="n"/>
      <c r="AS464" s="4" t="n"/>
      <c r="AT464" s="4" t="n"/>
      <c r="AU464" s="4" t="n"/>
      <c r="AV464" s="4" t="n"/>
      <c r="AW464" s="4" t="n"/>
      <c r="AX464" s="4" t="n"/>
      <c r="AY464" s="4" t="n"/>
      <c r="AZ464" s="4" t="n"/>
      <c r="BA464" s="4" t="n"/>
      <c r="BB464" s="4" t="n"/>
      <c r="BC464" s="4" t="n"/>
      <c r="BD464" s="4" t="n"/>
      <c r="BE464" s="4" t="n"/>
      <c r="BF464" s="4" t="n"/>
      <c r="BG464" s="4" t="n"/>
      <c r="BH464" s="4" t="n"/>
      <c r="BI464" s="4" t="n"/>
      <c r="BJ464" s="4" t="n"/>
      <c r="BK464" s="3" t="n"/>
      <c r="BL464" s="3" t="n"/>
      <c r="BM464" s="3" t="n"/>
      <c r="BN464" s="3" t="n"/>
      <c r="BO464" s="3" t="n"/>
      <c r="BP464" s="3" t="n"/>
      <c r="BQ464" s="2" t="n"/>
      <c r="BR464" s="2" t="n"/>
      <c r="BS464" s="2" t="n"/>
      <c r="BT464" s="2" t="n"/>
      <c r="BU464" s="2" t="n"/>
      <c r="BV464" s="2" t="n"/>
      <c r="BW464" s="2" t="n"/>
      <c r="BX464" s="2" t="n"/>
      <c r="BY464" s="2" t="n"/>
      <c r="BZ464" s="2" t="n"/>
      <c r="CA464" s="2" t="n"/>
      <c r="CB464" s="2" t="n"/>
      <c r="CC464" s="2" t="n"/>
    </row>
    <row r="465">
      <c r="A465" s="2" t="n"/>
      <c r="B465" s="2" t="n"/>
      <c r="C465" s="2" t="n"/>
      <c r="D465" s="2" t="n"/>
      <c r="E465" s="2" t="n"/>
      <c r="F465" s="2" t="n"/>
      <c r="G465" s="2" t="n"/>
      <c r="H465" s="2" t="n"/>
      <c r="I465" s="2" t="n"/>
      <c r="J465" s="2" t="n"/>
      <c r="K465" s="3" t="n"/>
      <c r="L465" s="3" t="n"/>
      <c r="M465" s="4" t="n"/>
      <c r="N465" s="4" t="n"/>
      <c r="O465" s="4" t="n"/>
      <c r="P465" s="4" t="n"/>
      <c r="Q465" s="4" t="n"/>
      <c r="R465" s="4" t="n"/>
      <c r="S465" s="4" t="n"/>
      <c r="T465" s="4" t="n"/>
      <c r="U465" s="4" t="n"/>
      <c r="V465" s="4" t="n"/>
      <c r="W465" s="4" t="n"/>
      <c r="X465" s="4" t="n"/>
      <c r="Y465" s="4" t="n"/>
      <c r="Z465" s="4" t="n"/>
      <c r="AA465" s="4" t="n"/>
      <c r="AB465" s="4" t="n"/>
      <c r="AC465" s="4" t="n"/>
      <c r="AD465" s="4" t="n"/>
      <c r="AE465" s="4" t="n"/>
      <c r="AF465" s="4" t="n"/>
      <c r="AG465" s="4" t="n"/>
      <c r="AH465" s="4" t="n"/>
      <c r="AI465" s="4" t="n"/>
      <c r="AJ465" s="4" t="n"/>
      <c r="AK465" s="4" t="n"/>
      <c r="AL465" s="4" t="n"/>
      <c r="AM465" s="4" t="n"/>
      <c r="AN465" s="4" t="n"/>
      <c r="AO465" s="4" t="n"/>
      <c r="AP465" s="4" t="n"/>
      <c r="AQ465" s="4" t="n"/>
      <c r="AR465" s="4" t="n"/>
      <c r="AS465" s="4" t="n"/>
      <c r="AT465" s="4" t="n"/>
      <c r="AU465" s="4" t="n"/>
      <c r="AV465" s="4" t="n"/>
      <c r="AW465" s="4" t="n"/>
      <c r="AX465" s="4" t="n"/>
      <c r="AY465" s="4" t="n"/>
      <c r="AZ465" s="4" t="n"/>
      <c r="BA465" s="4" t="n"/>
      <c r="BB465" s="4" t="n"/>
      <c r="BC465" s="4" t="n"/>
      <c r="BD465" s="4" t="n"/>
      <c r="BE465" s="4" t="n"/>
      <c r="BF465" s="4" t="n"/>
      <c r="BG465" s="4" t="n"/>
      <c r="BH465" s="4" t="n"/>
      <c r="BI465" s="4" t="n"/>
      <c r="BJ465" s="4" t="n"/>
      <c r="BK465" s="3" t="n"/>
      <c r="BL465" s="3" t="n"/>
      <c r="BM465" s="3" t="n"/>
      <c r="BN465" s="3" t="n"/>
      <c r="BO465" s="3" t="n"/>
      <c r="BP465" s="3" t="n"/>
      <c r="BQ465" s="2" t="n"/>
      <c r="BR465" s="2" t="n"/>
      <c r="BS465" s="2" t="n"/>
      <c r="BT465" s="2" t="n"/>
      <c r="BU465" s="2" t="n"/>
      <c r="BV465" s="2" t="n"/>
      <c r="BW465" s="2" t="n"/>
      <c r="BX465" s="2" t="n"/>
      <c r="BY465" s="2" t="n"/>
      <c r="BZ465" s="2" t="n"/>
      <c r="CA465" s="2" t="n"/>
      <c r="CB465" s="2" t="n"/>
      <c r="CC465" s="2" t="n"/>
    </row>
    <row r="466">
      <c r="A466" s="2" t="n"/>
      <c r="B466" s="2" t="n"/>
      <c r="C466" s="2" t="n"/>
      <c r="D466" s="2" t="n"/>
      <c r="E466" s="2" t="n"/>
      <c r="F466" s="2" t="n"/>
      <c r="G466" s="2" t="n"/>
      <c r="H466" s="2" t="n"/>
      <c r="I466" s="2" t="n"/>
      <c r="J466" s="2" t="n"/>
      <c r="K466" s="3" t="n"/>
      <c r="L466" s="3" t="n"/>
      <c r="M466" s="4" t="n"/>
      <c r="N466" s="4" t="n"/>
      <c r="O466" s="4" t="n"/>
      <c r="P466" s="4" t="n"/>
      <c r="Q466" s="4" t="n"/>
      <c r="R466" s="4" t="n"/>
      <c r="S466" s="4" t="n"/>
      <c r="T466" s="4" t="n"/>
      <c r="U466" s="4" t="n"/>
      <c r="V466" s="4" t="n"/>
      <c r="W466" s="4" t="n"/>
      <c r="X466" s="4" t="n"/>
      <c r="Y466" s="4" t="n"/>
      <c r="Z466" s="4" t="n"/>
      <c r="AA466" s="4" t="n"/>
      <c r="AB466" s="4" t="n"/>
      <c r="AC466" s="4" t="n"/>
      <c r="AD466" s="4" t="n"/>
      <c r="AE466" s="4" t="n"/>
      <c r="AF466" s="4" t="n"/>
      <c r="AG466" s="4" t="n"/>
      <c r="AH466" s="4" t="n"/>
      <c r="AI466" s="4" t="n"/>
      <c r="AJ466" s="4" t="n"/>
      <c r="AK466" s="4" t="n"/>
      <c r="AL466" s="4" t="n"/>
      <c r="AM466" s="4" t="n"/>
      <c r="AN466" s="4" t="n"/>
      <c r="AO466" s="4" t="n"/>
      <c r="AP466" s="4" t="n"/>
      <c r="AQ466" s="4" t="n"/>
      <c r="AR466" s="4" t="n"/>
      <c r="AS466" s="4" t="n"/>
      <c r="AT466" s="4" t="n"/>
      <c r="AU466" s="4" t="n"/>
      <c r="AV466" s="4" t="n"/>
      <c r="AW466" s="4" t="n"/>
      <c r="AX466" s="4" t="n"/>
      <c r="AY466" s="4" t="n"/>
      <c r="AZ466" s="4" t="n"/>
      <c r="BA466" s="4" t="n"/>
      <c r="BB466" s="4" t="n"/>
      <c r="BC466" s="4" t="n"/>
      <c r="BD466" s="4" t="n"/>
      <c r="BE466" s="4" t="n"/>
      <c r="BF466" s="4" t="n"/>
      <c r="BG466" s="4" t="n"/>
      <c r="BH466" s="4" t="n"/>
      <c r="BI466" s="4" t="n"/>
      <c r="BJ466" s="4" t="n"/>
      <c r="BK466" s="3" t="n"/>
      <c r="BL466" s="3" t="n"/>
      <c r="BM466" s="3" t="n"/>
      <c r="BN466" s="3" t="n"/>
      <c r="BO466" s="3" t="n"/>
      <c r="BP466" s="3" t="n"/>
      <c r="BQ466" s="2" t="n"/>
      <c r="BR466" s="2" t="n"/>
      <c r="BS466" s="2" t="n"/>
      <c r="BT466" s="2" t="n"/>
      <c r="BU466" s="2" t="n"/>
      <c r="BV466" s="2" t="n"/>
      <c r="BW466" s="2" t="n"/>
      <c r="BX466" s="2" t="n"/>
      <c r="BY466" s="2" t="n"/>
      <c r="BZ466" s="2" t="n"/>
      <c r="CA466" s="2" t="n"/>
      <c r="CB466" s="2" t="n"/>
      <c r="CC466" s="2" t="n"/>
    </row>
    <row r="467">
      <c r="A467" s="2" t="n"/>
      <c r="B467" s="2" t="n"/>
      <c r="C467" s="2" t="n"/>
      <c r="D467" s="2" t="n"/>
      <c r="E467" s="2" t="n"/>
      <c r="F467" s="2" t="n"/>
      <c r="G467" s="2" t="n"/>
      <c r="H467" s="2" t="n"/>
      <c r="I467" s="2" t="n"/>
      <c r="J467" s="2" t="n"/>
      <c r="K467" s="3" t="n"/>
      <c r="L467" s="3" t="n"/>
      <c r="M467" s="4" t="n"/>
      <c r="N467" s="4" t="n"/>
      <c r="O467" s="4" t="n"/>
      <c r="P467" s="4" t="n"/>
      <c r="Q467" s="4" t="n"/>
      <c r="R467" s="4" t="n"/>
      <c r="S467" s="4" t="n"/>
      <c r="T467" s="4" t="n"/>
      <c r="U467" s="4" t="n"/>
      <c r="V467" s="4" t="n"/>
      <c r="W467" s="4" t="n"/>
      <c r="X467" s="4" t="n"/>
      <c r="Y467" s="4" t="n"/>
      <c r="Z467" s="4" t="n"/>
      <c r="AA467" s="4" t="n"/>
      <c r="AB467" s="4" t="n"/>
      <c r="AC467" s="4" t="n"/>
      <c r="AD467" s="4" t="n"/>
      <c r="AE467" s="4" t="n"/>
      <c r="AF467" s="4" t="n"/>
      <c r="AG467" s="4" t="n"/>
      <c r="AH467" s="4" t="n"/>
      <c r="AI467" s="4" t="n"/>
      <c r="AJ467" s="4" t="n"/>
      <c r="AK467" s="4" t="n"/>
      <c r="AL467" s="4" t="n"/>
      <c r="AM467" s="4" t="n"/>
      <c r="AN467" s="4" t="n"/>
      <c r="AO467" s="4" t="n"/>
      <c r="AP467" s="4" t="n"/>
      <c r="AQ467" s="4" t="n"/>
      <c r="AR467" s="4" t="n"/>
      <c r="AS467" s="4" t="n"/>
      <c r="AT467" s="4" t="n"/>
      <c r="AU467" s="4" t="n"/>
      <c r="AV467" s="4" t="n"/>
      <c r="AW467" s="4" t="n"/>
      <c r="AX467" s="4" t="n"/>
      <c r="AY467" s="4" t="n"/>
      <c r="AZ467" s="4" t="n"/>
      <c r="BA467" s="4" t="n"/>
      <c r="BB467" s="4" t="n"/>
      <c r="BC467" s="4" t="n"/>
      <c r="BD467" s="4" t="n"/>
      <c r="BE467" s="4" t="n"/>
      <c r="BF467" s="4" t="n"/>
      <c r="BG467" s="4" t="n"/>
      <c r="BH467" s="4" t="n"/>
      <c r="BI467" s="4" t="n"/>
      <c r="BJ467" s="4" t="n"/>
      <c r="BK467" s="3" t="n"/>
      <c r="BL467" s="3" t="n"/>
      <c r="BM467" s="3" t="n"/>
      <c r="BN467" s="3" t="n"/>
      <c r="BO467" s="3" t="n"/>
      <c r="BP467" s="3" t="n"/>
      <c r="BQ467" s="2" t="n"/>
      <c r="BR467" s="2" t="n"/>
      <c r="BS467" s="2" t="n"/>
      <c r="BT467" s="2" t="n"/>
      <c r="BU467" s="2" t="n"/>
      <c r="BV467" s="2" t="n"/>
      <c r="BW467" s="2" t="n"/>
      <c r="BX467" s="2" t="n"/>
      <c r="BY467" s="2" t="n"/>
      <c r="BZ467" s="2" t="n"/>
      <c r="CA467" s="2" t="n"/>
      <c r="CB467" s="2" t="n"/>
      <c r="CC467" s="2" t="n"/>
    </row>
    <row r="468">
      <c r="A468" s="2" t="n"/>
      <c r="B468" s="2" t="n"/>
      <c r="C468" s="2" t="n"/>
      <c r="D468" s="2" t="n"/>
      <c r="E468" s="2" t="n"/>
      <c r="F468" s="2" t="n"/>
      <c r="G468" s="2" t="n"/>
      <c r="H468" s="2" t="n"/>
      <c r="I468" s="2" t="n"/>
      <c r="J468" s="2" t="n"/>
      <c r="K468" s="3" t="n"/>
      <c r="L468" s="3" t="n"/>
      <c r="M468" s="4" t="n"/>
      <c r="N468" s="4" t="n"/>
      <c r="O468" s="4" t="n"/>
      <c r="P468" s="4" t="n"/>
      <c r="Q468" s="4" t="n"/>
      <c r="R468" s="4" t="n"/>
      <c r="S468" s="4" t="n"/>
      <c r="T468" s="4" t="n"/>
      <c r="U468" s="4" t="n"/>
      <c r="V468" s="4" t="n"/>
      <c r="W468" s="4" t="n"/>
      <c r="X468" s="4" t="n"/>
      <c r="Y468" s="4" t="n"/>
      <c r="Z468" s="4" t="n"/>
      <c r="AA468" s="4" t="n"/>
      <c r="AB468" s="4" t="n"/>
      <c r="AC468" s="4" t="n"/>
      <c r="AD468" s="4" t="n"/>
      <c r="AE468" s="4" t="n"/>
      <c r="AF468" s="4" t="n"/>
      <c r="AG468" s="4" t="n"/>
      <c r="AH468" s="4" t="n"/>
      <c r="AI468" s="4" t="n"/>
      <c r="AJ468" s="4" t="n"/>
      <c r="AK468" s="4" t="n"/>
      <c r="AL468" s="4" t="n"/>
      <c r="AM468" s="4" t="n"/>
      <c r="AN468" s="4" t="n"/>
      <c r="AO468" s="4" t="n"/>
      <c r="AP468" s="4" t="n"/>
      <c r="AQ468" s="4" t="n"/>
      <c r="AR468" s="4" t="n"/>
      <c r="AS468" s="4" t="n"/>
      <c r="AT468" s="4" t="n"/>
      <c r="AU468" s="4" t="n"/>
      <c r="AV468" s="4" t="n"/>
      <c r="AW468" s="4" t="n"/>
      <c r="AX468" s="4" t="n"/>
      <c r="AY468" s="4" t="n"/>
      <c r="AZ468" s="4" t="n"/>
      <c r="BA468" s="4" t="n"/>
      <c r="BB468" s="4" t="n"/>
      <c r="BC468" s="4" t="n"/>
      <c r="BD468" s="4" t="n"/>
      <c r="BE468" s="4" t="n"/>
      <c r="BF468" s="4" t="n"/>
      <c r="BG468" s="4" t="n"/>
      <c r="BH468" s="4" t="n"/>
      <c r="BI468" s="4" t="n"/>
      <c r="BJ468" s="4" t="n"/>
      <c r="BK468" s="3" t="n"/>
      <c r="BL468" s="3" t="n"/>
      <c r="BM468" s="3" t="n"/>
      <c r="BN468" s="3" t="n"/>
      <c r="BO468" s="3" t="n"/>
      <c r="BP468" s="3" t="n"/>
      <c r="BQ468" s="2" t="n"/>
      <c r="BR468" s="2" t="n"/>
      <c r="BS468" s="2" t="n"/>
      <c r="BT468" s="2" t="n"/>
      <c r="BU468" s="2" t="n"/>
      <c r="BV468" s="2" t="n"/>
      <c r="BW468" s="2" t="n"/>
      <c r="BX468" s="2" t="n"/>
      <c r="BY468" s="2" t="n"/>
      <c r="BZ468" s="2" t="n"/>
      <c r="CA468" s="2" t="n"/>
      <c r="CB468" s="2" t="n"/>
      <c r="CC468" s="2" t="n"/>
    </row>
    <row r="469">
      <c r="A469" s="2" t="n"/>
      <c r="B469" s="2" t="n"/>
      <c r="C469" s="2" t="n"/>
      <c r="D469" s="2" t="n"/>
      <c r="E469" s="2" t="n"/>
      <c r="F469" s="2" t="n"/>
      <c r="G469" s="2" t="n"/>
      <c r="H469" s="2" t="n"/>
      <c r="I469" s="2" t="n"/>
      <c r="J469" s="2" t="n"/>
      <c r="K469" s="3" t="n"/>
      <c r="L469" s="3" t="n"/>
      <c r="M469" s="4" t="n"/>
      <c r="N469" s="4" t="n"/>
      <c r="O469" s="4" t="n"/>
      <c r="P469" s="4" t="n"/>
      <c r="Q469" s="4" t="n"/>
      <c r="R469" s="4" t="n"/>
      <c r="S469" s="4" t="n"/>
      <c r="T469" s="4" t="n"/>
      <c r="U469" s="4" t="n"/>
      <c r="V469" s="4" t="n"/>
      <c r="W469" s="4" t="n"/>
      <c r="X469" s="4" t="n"/>
      <c r="Y469" s="4" t="n"/>
      <c r="Z469" s="4" t="n"/>
      <c r="AA469" s="4" t="n"/>
      <c r="AB469" s="4" t="n"/>
      <c r="AC469" s="4" t="n"/>
      <c r="AD469" s="4" t="n"/>
      <c r="AE469" s="4" t="n"/>
      <c r="AF469" s="4" t="n"/>
      <c r="AG469" s="4" t="n"/>
      <c r="AH469" s="4" t="n"/>
      <c r="AI469" s="4" t="n"/>
      <c r="AJ469" s="4" t="n"/>
      <c r="AK469" s="4" t="n"/>
      <c r="AL469" s="4" t="n"/>
      <c r="AM469" s="4" t="n"/>
      <c r="AN469" s="4" t="n"/>
      <c r="AO469" s="4" t="n"/>
      <c r="AP469" s="4" t="n"/>
      <c r="AQ469" s="4" t="n"/>
      <c r="AR469" s="4" t="n"/>
      <c r="AS469" s="4" t="n"/>
      <c r="AT469" s="4" t="n"/>
      <c r="AU469" s="4" t="n"/>
      <c r="AV469" s="4" t="n"/>
      <c r="AW469" s="4" t="n"/>
      <c r="AX469" s="4" t="n"/>
      <c r="AY469" s="4" t="n"/>
      <c r="AZ469" s="4" t="n"/>
      <c r="BA469" s="4" t="n"/>
      <c r="BB469" s="4" t="n"/>
      <c r="BC469" s="4" t="n"/>
      <c r="BD469" s="4" t="n"/>
      <c r="BE469" s="4" t="n"/>
      <c r="BF469" s="4" t="n"/>
      <c r="BG469" s="4" t="n"/>
      <c r="BH469" s="4" t="n"/>
      <c r="BI469" s="4" t="n"/>
      <c r="BJ469" s="4" t="n"/>
      <c r="BK469" s="3" t="n"/>
      <c r="BL469" s="3" t="n"/>
      <c r="BM469" s="3" t="n"/>
      <c r="BN469" s="3" t="n"/>
      <c r="BO469" s="3" t="n"/>
      <c r="BP469" s="3" t="n"/>
      <c r="BQ469" s="2" t="n"/>
      <c r="BR469" s="2" t="n"/>
      <c r="BS469" s="2" t="n"/>
      <c r="BT469" s="2" t="n"/>
      <c r="BU469" s="2" t="n"/>
      <c r="BV469" s="2" t="n"/>
      <c r="BW469" s="2" t="n"/>
      <c r="BX469" s="2" t="n"/>
      <c r="BY469" s="2" t="n"/>
      <c r="BZ469" s="2" t="n"/>
      <c r="CA469" s="2" t="n"/>
      <c r="CB469" s="2" t="n"/>
      <c r="CC469" s="2" t="n"/>
    </row>
    <row r="470">
      <c r="A470" s="2" t="n"/>
      <c r="B470" s="2" t="n"/>
      <c r="C470" s="2" t="n"/>
      <c r="D470" s="2" t="n"/>
      <c r="E470" s="2" t="n"/>
      <c r="F470" s="2" t="n"/>
      <c r="G470" s="2" t="n"/>
      <c r="H470" s="2" t="n"/>
      <c r="I470" s="2" t="n"/>
      <c r="J470" s="2" t="n"/>
      <c r="K470" s="3" t="n"/>
      <c r="L470" s="3" t="n"/>
      <c r="M470" s="4" t="n"/>
      <c r="N470" s="4" t="n"/>
      <c r="O470" s="4" t="n"/>
      <c r="P470" s="4" t="n"/>
      <c r="Q470" s="4" t="n"/>
      <c r="R470" s="4" t="n"/>
      <c r="S470" s="4" t="n"/>
      <c r="T470" s="4" t="n"/>
      <c r="U470" s="4" t="n"/>
      <c r="V470" s="4" t="n"/>
      <c r="W470" s="4" t="n"/>
      <c r="X470" s="4" t="n"/>
      <c r="Y470" s="4" t="n"/>
      <c r="Z470" s="4" t="n"/>
      <c r="AA470" s="4" t="n"/>
      <c r="AB470" s="4" t="n"/>
      <c r="AC470" s="4" t="n"/>
      <c r="AD470" s="4" t="n"/>
      <c r="AE470" s="4" t="n"/>
      <c r="AF470" s="4" t="n"/>
      <c r="AG470" s="4" t="n"/>
      <c r="AH470" s="4" t="n"/>
      <c r="AI470" s="4" t="n"/>
      <c r="AJ470" s="4" t="n"/>
      <c r="AK470" s="4" t="n"/>
      <c r="AL470" s="4" t="n"/>
      <c r="AM470" s="4" t="n"/>
      <c r="AN470" s="4" t="n"/>
      <c r="AO470" s="4" t="n"/>
      <c r="AP470" s="4" t="n"/>
      <c r="AQ470" s="4" t="n"/>
      <c r="AR470" s="4" t="n"/>
      <c r="AS470" s="4" t="n"/>
      <c r="AT470" s="4" t="n"/>
      <c r="AU470" s="4" t="n"/>
      <c r="AV470" s="4" t="n"/>
      <c r="AW470" s="4" t="n"/>
      <c r="AX470" s="4" t="n"/>
      <c r="AY470" s="4" t="n"/>
      <c r="AZ470" s="4" t="n"/>
      <c r="BA470" s="4" t="n"/>
      <c r="BB470" s="4" t="n"/>
      <c r="BC470" s="4" t="n"/>
      <c r="BD470" s="4" t="n"/>
      <c r="BE470" s="4" t="n"/>
      <c r="BF470" s="4" t="n"/>
      <c r="BG470" s="4" t="n"/>
      <c r="BH470" s="4" t="n"/>
      <c r="BI470" s="4" t="n"/>
      <c r="BJ470" s="4" t="n"/>
      <c r="BK470" s="3" t="n"/>
      <c r="BL470" s="3" t="n"/>
      <c r="BM470" s="3" t="n"/>
      <c r="BN470" s="3" t="n"/>
      <c r="BO470" s="3" t="n"/>
      <c r="BP470" s="3" t="n"/>
      <c r="BQ470" s="2" t="n"/>
      <c r="BR470" s="2" t="n"/>
      <c r="BS470" s="2" t="n"/>
      <c r="BT470" s="2" t="n"/>
      <c r="BU470" s="2" t="n"/>
      <c r="BV470" s="2" t="n"/>
      <c r="BW470" s="2" t="n"/>
      <c r="BX470" s="2" t="n"/>
      <c r="BY470" s="2" t="n"/>
      <c r="BZ470" s="2" t="n"/>
      <c r="CA470" s="2" t="n"/>
      <c r="CB470" s="2" t="n"/>
      <c r="CC470" s="2" t="n"/>
    </row>
    <row r="471">
      <c r="A471" s="2" t="n"/>
      <c r="B471" s="2" t="n"/>
      <c r="C471" s="2" t="n"/>
      <c r="D471" s="2" t="n"/>
      <c r="E471" s="2" t="n"/>
      <c r="F471" s="2" t="n"/>
      <c r="G471" s="2" t="n"/>
      <c r="H471" s="2" t="n"/>
      <c r="I471" s="2" t="n"/>
      <c r="J471" s="2" t="n"/>
      <c r="K471" s="3" t="n"/>
      <c r="L471" s="3" t="n"/>
      <c r="M471" s="4" t="n"/>
      <c r="N471" s="4" t="n"/>
      <c r="O471" s="4" t="n"/>
      <c r="P471" s="4" t="n"/>
      <c r="Q471" s="4" t="n"/>
      <c r="R471" s="4" t="n"/>
      <c r="S471" s="4" t="n"/>
      <c r="T471" s="4" t="n"/>
      <c r="U471" s="4" t="n"/>
      <c r="V471" s="4" t="n"/>
      <c r="W471" s="4" t="n"/>
      <c r="X471" s="4" t="n"/>
      <c r="Y471" s="4" t="n"/>
      <c r="Z471" s="4" t="n"/>
      <c r="AA471" s="4" t="n"/>
      <c r="AB471" s="4" t="n"/>
      <c r="AC471" s="4" t="n"/>
      <c r="AD471" s="4" t="n"/>
      <c r="AE471" s="4" t="n"/>
      <c r="AF471" s="4" t="n"/>
      <c r="AG471" s="4" t="n"/>
      <c r="AH471" s="4" t="n"/>
      <c r="AI471" s="4" t="n"/>
      <c r="AJ471" s="4" t="n"/>
      <c r="AK471" s="4" t="n"/>
      <c r="AL471" s="4" t="n"/>
      <c r="AM471" s="4" t="n"/>
      <c r="AN471" s="4" t="n"/>
      <c r="AO471" s="4" t="n"/>
      <c r="AP471" s="4" t="n"/>
      <c r="AQ471" s="4" t="n"/>
      <c r="AR471" s="4" t="n"/>
      <c r="AS471" s="4" t="n"/>
      <c r="AT471" s="4" t="n"/>
      <c r="AU471" s="4" t="n"/>
      <c r="AV471" s="4" t="n"/>
      <c r="AW471" s="4" t="n"/>
      <c r="AX471" s="4" t="n"/>
      <c r="AY471" s="4" t="n"/>
      <c r="AZ471" s="4" t="n"/>
      <c r="BA471" s="4" t="n"/>
      <c r="BB471" s="4" t="n"/>
      <c r="BC471" s="4" t="n"/>
      <c r="BD471" s="4" t="n"/>
      <c r="BE471" s="4" t="n"/>
      <c r="BF471" s="4" t="n"/>
      <c r="BG471" s="4" t="n"/>
      <c r="BH471" s="4" t="n"/>
      <c r="BI471" s="4" t="n"/>
      <c r="BJ471" s="4" t="n"/>
      <c r="BK471" s="3" t="n"/>
      <c r="BL471" s="3" t="n"/>
      <c r="BM471" s="3" t="n"/>
      <c r="BN471" s="3" t="n"/>
      <c r="BO471" s="3" t="n"/>
      <c r="BP471" s="3" t="n"/>
      <c r="BQ471" s="2" t="n"/>
      <c r="BR471" s="2" t="n"/>
      <c r="BS471" s="2" t="n"/>
      <c r="BT471" s="2" t="n"/>
      <c r="BU471" s="2" t="n"/>
      <c r="BV471" s="2" t="n"/>
      <c r="BW471" s="2" t="n"/>
      <c r="BX471" s="2" t="n"/>
      <c r="BY471" s="2" t="n"/>
      <c r="BZ471" s="2" t="n"/>
      <c r="CA471" s="2" t="n"/>
      <c r="CB471" s="2" t="n"/>
      <c r="CC471" s="2" t="n"/>
    </row>
    <row r="472">
      <c r="A472" s="2" t="n"/>
      <c r="B472" s="2" t="n"/>
      <c r="C472" s="2" t="n"/>
      <c r="D472" s="2" t="n"/>
      <c r="E472" s="2" t="n"/>
      <c r="F472" s="2" t="n"/>
      <c r="G472" s="2" t="n"/>
      <c r="H472" s="2" t="n"/>
      <c r="I472" s="2" t="n"/>
      <c r="J472" s="2" t="n"/>
      <c r="K472" s="3" t="n"/>
      <c r="L472" s="3" t="n"/>
      <c r="M472" s="4" t="n"/>
      <c r="N472" s="4" t="n"/>
      <c r="O472" s="4" t="n"/>
      <c r="P472" s="4" t="n"/>
      <c r="Q472" s="4" t="n"/>
      <c r="R472" s="4" t="n"/>
      <c r="S472" s="4" t="n"/>
      <c r="T472" s="4" t="n"/>
      <c r="U472" s="4" t="n"/>
      <c r="V472" s="4" t="n"/>
      <c r="W472" s="4" t="n"/>
      <c r="X472" s="4" t="n"/>
      <c r="Y472" s="4" t="n"/>
      <c r="Z472" s="4" t="n"/>
      <c r="AA472" s="4" t="n"/>
      <c r="AB472" s="4" t="n"/>
      <c r="AC472" s="4" t="n"/>
      <c r="AD472" s="4" t="n"/>
      <c r="AE472" s="4" t="n"/>
      <c r="AF472" s="4" t="n"/>
      <c r="AG472" s="4" t="n"/>
      <c r="AH472" s="4" t="n"/>
      <c r="AI472" s="4" t="n"/>
      <c r="AJ472" s="4" t="n"/>
      <c r="AK472" s="4" t="n"/>
      <c r="AL472" s="4" t="n"/>
      <c r="AM472" s="4" t="n"/>
      <c r="AN472" s="4" t="n"/>
      <c r="AO472" s="4" t="n"/>
      <c r="AP472" s="4" t="n"/>
      <c r="AQ472" s="4" t="n"/>
      <c r="AR472" s="4" t="n"/>
      <c r="AS472" s="4" t="n"/>
      <c r="AT472" s="4" t="n"/>
      <c r="AU472" s="4" t="n"/>
      <c r="AV472" s="4" t="n"/>
      <c r="AW472" s="4" t="n"/>
      <c r="AX472" s="4" t="n"/>
      <c r="AY472" s="4" t="n"/>
      <c r="AZ472" s="4" t="n"/>
      <c r="BA472" s="4" t="n"/>
      <c r="BB472" s="4" t="n"/>
      <c r="BC472" s="4" t="n"/>
      <c r="BD472" s="4" t="n"/>
      <c r="BE472" s="4" t="n"/>
      <c r="BF472" s="4" t="n"/>
      <c r="BG472" s="4" t="n"/>
      <c r="BH472" s="4" t="n"/>
      <c r="BI472" s="4" t="n"/>
      <c r="BJ472" s="4" t="n"/>
      <c r="BK472" s="3" t="n"/>
      <c r="BL472" s="3" t="n"/>
      <c r="BM472" s="3" t="n"/>
      <c r="BN472" s="3" t="n"/>
      <c r="BO472" s="3" t="n"/>
      <c r="BP472" s="3" t="n"/>
      <c r="BQ472" s="2" t="n"/>
      <c r="BR472" s="2" t="n"/>
      <c r="BS472" s="2" t="n"/>
      <c r="BT472" s="2" t="n"/>
      <c r="BU472" s="2" t="n"/>
      <c r="BV472" s="2" t="n"/>
      <c r="BW472" s="2" t="n"/>
      <c r="BX472" s="2" t="n"/>
      <c r="BY472" s="2" t="n"/>
      <c r="BZ472" s="2" t="n"/>
      <c r="CA472" s="2" t="n"/>
      <c r="CB472" s="2" t="n"/>
      <c r="CC472" s="2" t="n"/>
    </row>
    <row r="473">
      <c r="A473" s="2" t="n"/>
      <c r="B473" s="2" t="n"/>
      <c r="C473" s="2" t="n"/>
      <c r="D473" s="2" t="n"/>
      <c r="E473" s="2" t="n"/>
      <c r="F473" s="2" t="n"/>
      <c r="G473" s="2" t="n"/>
      <c r="H473" s="2" t="n"/>
      <c r="I473" s="2" t="n"/>
      <c r="J473" s="2" t="n"/>
      <c r="K473" s="3" t="n"/>
      <c r="L473" s="3" t="n"/>
      <c r="M473" s="4" t="n"/>
      <c r="N473" s="4" t="n"/>
      <c r="O473" s="4" t="n"/>
      <c r="P473" s="4" t="n"/>
      <c r="Q473" s="4" t="n"/>
      <c r="R473" s="4" t="n"/>
      <c r="S473" s="4" t="n"/>
      <c r="T473" s="4" t="n"/>
      <c r="U473" s="4" t="n"/>
      <c r="V473" s="4" t="n"/>
      <c r="W473" s="4" t="n"/>
      <c r="X473" s="4" t="n"/>
      <c r="Y473" s="4" t="n"/>
      <c r="Z473" s="4" t="n"/>
      <c r="AA473" s="4" t="n"/>
      <c r="AB473" s="4" t="n"/>
      <c r="AC473" s="4" t="n"/>
      <c r="AD473" s="4" t="n"/>
      <c r="AE473" s="4" t="n"/>
      <c r="AF473" s="4" t="n"/>
      <c r="AG473" s="4" t="n"/>
      <c r="AH473" s="4" t="n"/>
      <c r="AI473" s="4" t="n"/>
      <c r="AJ473" s="4" t="n"/>
      <c r="AK473" s="4" t="n"/>
      <c r="AL473" s="4" t="n"/>
      <c r="AM473" s="4" t="n"/>
      <c r="AN473" s="4" t="n"/>
      <c r="AO473" s="4" t="n"/>
      <c r="AP473" s="4" t="n"/>
      <c r="AQ473" s="4" t="n"/>
      <c r="AR473" s="4" t="n"/>
      <c r="AS473" s="4" t="n"/>
      <c r="AT473" s="4" t="n"/>
      <c r="AU473" s="4" t="n"/>
      <c r="AV473" s="4" t="n"/>
      <c r="AW473" s="4" t="n"/>
      <c r="AX473" s="4" t="n"/>
      <c r="AY473" s="4" t="n"/>
      <c r="AZ473" s="4" t="n"/>
      <c r="BA473" s="4" t="n"/>
      <c r="BB473" s="4" t="n"/>
      <c r="BC473" s="4" t="n"/>
      <c r="BD473" s="4" t="n"/>
      <c r="BE473" s="4" t="n"/>
      <c r="BF473" s="4" t="n"/>
      <c r="BG473" s="4" t="n"/>
      <c r="BH473" s="4" t="n"/>
      <c r="BI473" s="4" t="n"/>
      <c r="BJ473" s="4" t="n"/>
      <c r="BK473" s="3" t="n"/>
      <c r="BL473" s="3" t="n"/>
      <c r="BM473" s="3" t="n"/>
      <c r="BN473" s="3" t="n"/>
      <c r="BO473" s="3" t="n"/>
      <c r="BP473" s="3" t="n"/>
      <c r="BQ473" s="2" t="n"/>
      <c r="BR473" s="2" t="n"/>
      <c r="BS473" s="2" t="n"/>
      <c r="BT473" s="2" t="n"/>
      <c r="BU473" s="2" t="n"/>
      <c r="BV473" s="2" t="n"/>
      <c r="BW473" s="2" t="n"/>
      <c r="BX473" s="2" t="n"/>
      <c r="BY473" s="2" t="n"/>
      <c r="BZ473" s="2" t="n"/>
      <c r="CA473" s="2" t="n"/>
      <c r="CB473" s="2" t="n"/>
      <c r="CC473" s="2" t="n"/>
    </row>
    <row r="474">
      <c r="A474" s="2" t="n"/>
      <c r="B474" s="2" t="n"/>
      <c r="C474" s="2" t="n"/>
      <c r="D474" s="2" t="n"/>
      <c r="E474" s="2" t="n"/>
      <c r="F474" s="2" t="n"/>
      <c r="G474" s="2" t="n"/>
      <c r="H474" s="2" t="n"/>
      <c r="I474" s="2" t="n"/>
      <c r="J474" s="2" t="n"/>
      <c r="K474" s="3" t="n"/>
      <c r="L474" s="3" t="n"/>
      <c r="M474" s="4" t="n"/>
      <c r="N474" s="4" t="n"/>
      <c r="O474" s="4" t="n"/>
      <c r="P474" s="4" t="n"/>
      <c r="Q474" s="4" t="n"/>
      <c r="R474" s="4" t="n"/>
      <c r="S474" s="4" t="n"/>
      <c r="T474" s="4" t="n"/>
      <c r="U474" s="4" t="n"/>
      <c r="V474" s="4" t="n"/>
      <c r="W474" s="4" t="n"/>
      <c r="X474" s="4" t="n"/>
      <c r="Y474" s="4" t="n"/>
      <c r="Z474" s="4" t="n"/>
      <c r="AA474" s="4" t="n"/>
      <c r="AB474" s="4" t="n"/>
      <c r="AC474" s="4" t="n"/>
      <c r="AD474" s="4" t="n"/>
      <c r="AE474" s="4" t="n"/>
      <c r="AF474" s="4" t="n"/>
      <c r="AG474" s="4" t="n"/>
      <c r="AH474" s="4" t="n"/>
      <c r="AI474" s="4" t="n"/>
      <c r="AJ474" s="4" t="n"/>
      <c r="AK474" s="4" t="n"/>
      <c r="AL474" s="4" t="n"/>
      <c r="AM474" s="4" t="n"/>
      <c r="AN474" s="4" t="n"/>
      <c r="AO474" s="4" t="n"/>
      <c r="AP474" s="4" t="n"/>
      <c r="AQ474" s="4" t="n"/>
      <c r="AR474" s="4" t="n"/>
      <c r="AS474" s="4" t="n"/>
      <c r="AT474" s="4" t="n"/>
      <c r="AU474" s="4" t="n"/>
      <c r="AV474" s="4" t="n"/>
      <c r="AW474" s="4" t="n"/>
      <c r="AX474" s="4" t="n"/>
      <c r="AY474" s="4" t="n"/>
      <c r="AZ474" s="4" t="n"/>
      <c r="BA474" s="4" t="n"/>
      <c r="BB474" s="4" t="n"/>
      <c r="BC474" s="4" t="n"/>
      <c r="BD474" s="4" t="n"/>
      <c r="BE474" s="4" t="n"/>
      <c r="BF474" s="4" t="n"/>
      <c r="BG474" s="4" t="n"/>
      <c r="BH474" s="4" t="n"/>
      <c r="BI474" s="4" t="n"/>
      <c r="BJ474" s="4" t="n"/>
      <c r="BK474" s="3" t="n"/>
      <c r="BL474" s="3" t="n"/>
      <c r="BM474" s="3" t="n"/>
      <c r="BN474" s="3" t="n"/>
      <c r="BO474" s="3" t="n"/>
      <c r="BP474" s="3" t="n"/>
      <c r="BQ474" s="2" t="n"/>
      <c r="BR474" s="2" t="n"/>
      <c r="BS474" s="2" t="n"/>
      <c r="BT474" s="2" t="n"/>
      <c r="BU474" s="2" t="n"/>
      <c r="BV474" s="2" t="n"/>
      <c r="BW474" s="2" t="n"/>
      <c r="BX474" s="2" t="n"/>
      <c r="BY474" s="2" t="n"/>
      <c r="BZ474" s="2" t="n"/>
      <c r="CA474" s="2" t="n"/>
      <c r="CB474" s="2" t="n"/>
      <c r="CC474" s="2" t="n"/>
    </row>
    <row r="475">
      <c r="A475" s="2" t="n"/>
      <c r="B475" s="2" t="n"/>
      <c r="C475" s="2" t="n"/>
      <c r="D475" s="2" t="n"/>
      <c r="E475" s="2" t="n"/>
      <c r="F475" s="2" t="n"/>
      <c r="G475" s="2" t="n"/>
      <c r="H475" s="2" t="n"/>
      <c r="I475" s="2" t="n"/>
      <c r="J475" s="2" t="n"/>
      <c r="K475" s="3" t="n"/>
      <c r="L475" s="3" t="n"/>
      <c r="M475" s="4" t="n"/>
      <c r="N475" s="4" t="n"/>
      <c r="O475" s="4" t="n"/>
      <c r="P475" s="4" t="n"/>
      <c r="Q475" s="4" t="n"/>
      <c r="R475" s="4" t="n"/>
      <c r="S475" s="4" t="n"/>
      <c r="T475" s="4" t="n"/>
      <c r="U475" s="4" t="n"/>
      <c r="V475" s="4" t="n"/>
      <c r="W475" s="4" t="n"/>
      <c r="X475" s="4" t="n"/>
      <c r="Y475" s="4" t="n"/>
      <c r="Z475" s="4" t="n"/>
      <c r="AA475" s="4" t="n"/>
      <c r="AB475" s="4" t="n"/>
      <c r="AC475" s="4" t="n"/>
      <c r="AD475" s="4" t="n"/>
      <c r="AE475" s="4" t="n"/>
      <c r="AF475" s="4" t="n"/>
      <c r="AG475" s="4" t="n"/>
      <c r="AH475" s="4" t="n"/>
      <c r="AI475" s="4" t="n"/>
      <c r="AJ475" s="4" t="n"/>
      <c r="AK475" s="4" t="n"/>
      <c r="AL475" s="4" t="n"/>
      <c r="AM475" s="4" t="n"/>
      <c r="AN475" s="4" t="n"/>
      <c r="AO475" s="4" t="n"/>
      <c r="AP475" s="4" t="n"/>
      <c r="AQ475" s="4" t="n"/>
      <c r="AR475" s="4" t="n"/>
      <c r="AS475" s="4" t="n"/>
      <c r="AT475" s="4" t="n"/>
      <c r="AU475" s="4" t="n"/>
      <c r="AV475" s="4" t="n"/>
      <c r="AW475" s="4" t="n"/>
      <c r="AX475" s="4" t="n"/>
      <c r="AY475" s="4" t="n"/>
      <c r="AZ475" s="4" t="n"/>
      <c r="BA475" s="4" t="n"/>
      <c r="BB475" s="4" t="n"/>
      <c r="BC475" s="4" t="n"/>
      <c r="BD475" s="4" t="n"/>
      <c r="BE475" s="4" t="n"/>
      <c r="BF475" s="4" t="n"/>
      <c r="BG475" s="4" t="n"/>
      <c r="BH475" s="4" t="n"/>
      <c r="BI475" s="4" t="n"/>
      <c r="BJ475" s="4" t="n"/>
      <c r="BK475" s="3" t="n"/>
      <c r="BL475" s="3" t="n"/>
      <c r="BM475" s="3" t="n"/>
      <c r="BN475" s="3" t="n"/>
      <c r="BO475" s="3" t="n"/>
      <c r="BP475" s="3" t="n"/>
      <c r="BQ475" s="2" t="n"/>
      <c r="BR475" s="2" t="n"/>
      <c r="BS475" s="2" t="n"/>
      <c r="BT475" s="2" t="n"/>
      <c r="BU475" s="2" t="n"/>
      <c r="BV475" s="2" t="n"/>
      <c r="BW475" s="2" t="n"/>
      <c r="BX475" s="2" t="n"/>
      <c r="BY475" s="2" t="n"/>
      <c r="BZ475" s="2" t="n"/>
      <c r="CA475" s="2" t="n"/>
      <c r="CB475" s="2" t="n"/>
      <c r="CC475" s="2" t="n"/>
    </row>
    <row r="476">
      <c r="A476" s="2" t="n"/>
      <c r="B476" s="2" t="n"/>
      <c r="C476" s="2" t="n"/>
      <c r="D476" s="2" t="n"/>
      <c r="E476" s="2" t="n"/>
      <c r="F476" s="2" t="n"/>
      <c r="G476" s="2" t="n"/>
      <c r="H476" s="2" t="n"/>
      <c r="I476" s="2" t="n"/>
      <c r="J476" s="2" t="n"/>
      <c r="K476" s="3" t="n"/>
      <c r="L476" s="3" t="n"/>
      <c r="M476" s="4" t="n"/>
      <c r="N476" s="4" t="n"/>
      <c r="O476" s="4" t="n"/>
      <c r="P476" s="4" t="n"/>
      <c r="Q476" s="4" t="n"/>
      <c r="R476" s="4" t="n"/>
      <c r="S476" s="4" t="n"/>
      <c r="T476" s="4" t="n"/>
      <c r="U476" s="4" t="n"/>
      <c r="V476" s="4" t="n"/>
      <c r="W476" s="4" t="n"/>
      <c r="X476" s="4" t="n"/>
      <c r="Y476" s="4" t="n"/>
      <c r="Z476" s="4" t="n"/>
      <c r="AA476" s="4" t="n"/>
      <c r="AB476" s="4" t="n"/>
      <c r="AC476" s="4" t="n"/>
      <c r="AD476" s="4" t="n"/>
      <c r="AE476" s="4" t="n"/>
      <c r="AF476" s="4" t="n"/>
      <c r="AG476" s="4" t="n"/>
      <c r="AH476" s="4" t="n"/>
      <c r="AI476" s="4" t="n"/>
      <c r="AJ476" s="4" t="n"/>
      <c r="AK476" s="4" t="n"/>
      <c r="AL476" s="4" t="n"/>
      <c r="AM476" s="4" t="n"/>
      <c r="AN476" s="4" t="n"/>
      <c r="AO476" s="4" t="n"/>
      <c r="AP476" s="4" t="n"/>
      <c r="AQ476" s="4" t="n"/>
      <c r="AR476" s="4" t="n"/>
      <c r="AS476" s="4" t="n"/>
      <c r="AT476" s="4" t="n"/>
      <c r="AU476" s="4" t="n"/>
      <c r="AV476" s="4" t="n"/>
      <c r="AW476" s="4" t="n"/>
      <c r="AX476" s="4" t="n"/>
      <c r="AY476" s="4" t="n"/>
      <c r="AZ476" s="4" t="n"/>
      <c r="BA476" s="4" t="n"/>
      <c r="BB476" s="4" t="n"/>
      <c r="BC476" s="4" t="n"/>
      <c r="BD476" s="4" t="n"/>
      <c r="BE476" s="4" t="n"/>
      <c r="BF476" s="4" t="n"/>
      <c r="BG476" s="4" t="n"/>
      <c r="BH476" s="4" t="n"/>
      <c r="BI476" s="4" t="n"/>
      <c r="BJ476" s="4" t="n"/>
      <c r="BK476" s="3" t="n"/>
      <c r="BL476" s="3" t="n"/>
      <c r="BM476" s="3" t="n"/>
      <c r="BN476" s="3" t="n"/>
      <c r="BO476" s="3" t="n"/>
      <c r="BP476" s="3" t="n"/>
      <c r="BQ476" s="2" t="n"/>
      <c r="BR476" s="2" t="n"/>
      <c r="BS476" s="2" t="n"/>
      <c r="BT476" s="2" t="n"/>
      <c r="BU476" s="2" t="n"/>
      <c r="BV476" s="2" t="n"/>
      <c r="BW476" s="2" t="n"/>
      <c r="BX476" s="2" t="n"/>
      <c r="BY476" s="2" t="n"/>
      <c r="BZ476" s="2" t="n"/>
      <c r="CA476" s="2" t="n"/>
      <c r="CB476" s="2" t="n"/>
      <c r="CC476" s="2" t="n"/>
    </row>
    <row r="477">
      <c r="A477" s="2" t="n"/>
      <c r="B477" s="2" t="n"/>
      <c r="C477" s="2" t="n"/>
      <c r="D477" s="2" t="n"/>
      <c r="E477" s="2" t="n"/>
      <c r="F477" s="2" t="n"/>
      <c r="G477" s="2" t="n"/>
      <c r="H477" s="2" t="n"/>
      <c r="I477" s="2" t="n"/>
      <c r="J477" s="2" t="n"/>
      <c r="K477" s="3" t="n"/>
      <c r="L477" s="3" t="n"/>
      <c r="M477" s="4" t="n"/>
      <c r="N477" s="4" t="n"/>
      <c r="O477" s="4" t="n"/>
      <c r="P477" s="4" t="n"/>
      <c r="Q477" s="4" t="n"/>
      <c r="R477" s="4" t="n"/>
      <c r="S477" s="4" t="n"/>
      <c r="T477" s="4" t="n"/>
      <c r="U477" s="4" t="n"/>
      <c r="V477" s="4" t="n"/>
      <c r="W477" s="4" t="n"/>
      <c r="X477" s="4" t="n"/>
      <c r="Y477" s="4" t="n"/>
      <c r="Z477" s="4" t="n"/>
      <c r="AA477" s="4" t="n"/>
      <c r="AB477" s="4" t="n"/>
      <c r="AC477" s="4" t="n"/>
      <c r="AD477" s="4" t="n"/>
      <c r="AE477" s="4" t="n"/>
      <c r="AF477" s="4" t="n"/>
      <c r="AG477" s="4" t="n"/>
      <c r="AH477" s="4" t="n"/>
      <c r="AI477" s="4" t="n"/>
      <c r="AJ477" s="4" t="n"/>
      <c r="AK477" s="4" t="n"/>
      <c r="AL477" s="4" t="n"/>
      <c r="AM477" s="4" t="n"/>
      <c r="AN477" s="4" t="n"/>
      <c r="AO477" s="4" t="n"/>
      <c r="AP477" s="4" t="n"/>
      <c r="AQ477" s="4" t="n"/>
      <c r="AR477" s="4" t="n"/>
      <c r="AS477" s="4" t="n"/>
      <c r="AT477" s="4" t="n"/>
      <c r="AU477" s="4" t="n"/>
      <c r="AV477" s="4" t="n"/>
      <c r="AW477" s="4" t="n"/>
      <c r="AX477" s="4" t="n"/>
      <c r="AY477" s="4" t="n"/>
      <c r="AZ477" s="4" t="n"/>
      <c r="BA477" s="4" t="n"/>
      <c r="BB477" s="4" t="n"/>
      <c r="BC477" s="4" t="n"/>
      <c r="BD477" s="4" t="n"/>
      <c r="BE477" s="4" t="n"/>
      <c r="BF477" s="4" t="n"/>
      <c r="BG477" s="4" t="n"/>
      <c r="BH477" s="4" t="n"/>
      <c r="BI477" s="4" t="n"/>
      <c r="BJ477" s="4" t="n"/>
      <c r="BK477" s="3" t="n"/>
      <c r="BL477" s="3" t="n"/>
      <c r="BM477" s="3" t="n"/>
      <c r="BN477" s="3" t="n"/>
      <c r="BO477" s="3" t="n"/>
      <c r="BP477" s="3" t="n"/>
      <c r="BQ477" s="2" t="n"/>
      <c r="BR477" s="2" t="n"/>
      <c r="BS477" s="2" t="n"/>
      <c r="BT477" s="2" t="n"/>
      <c r="BU477" s="2" t="n"/>
      <c r="BV477" s="2" t="n"/>
      <c r="BW477" s="2" t="n"/>
      <c r="BX477" s="2" t="n"/>
      <c r="BY477" s="2" t="n"/>
      <c r="BZ477" s="2" t="n"/>
      <c r="CA477" s="2" t="n"/>
      <c r="CB477" s="2" t="n"/>
      <c r="CC477" s="2" t="n"/>
    </row>
    <row r="478">
      <c r="A478" s="2" t="n"/>
      <c r="B478" s="2" t="n"/>
      <c r="C478" s="2" t="n"/>
      <c r="D478" s="2" t="n"/>
      <c r="E478" s="2" t="n"/>
      <c r="F478" s="2" t="n"/>
      <c r="G478" s="2" t="n"/>
      <c r="H478" s="2" t="n"/>
      <c r="I478" s="2" t="n"/>
      <c r="J478" s="2" t="n"/>
      <c r="K478" s="3" t="n"/>
      <c r="L478" s="3" t="n"/>
      <c r="M478" s="4" t="n"/>
      <c r="N478" s="4" t="n"/>
      <c r="O478" s="4" t="n"/>
      <c r="P478" s="4" t="n"/>
      <c r="Q478" s="4" t="n"/>
      <c r="R478" s="4" t="n"/>
      <c r="S478" s="4" t="n"/>
      <c r="T478" s="4" t="n"/>
      <c r="U478" s="4" t="n"/>
      <c r="V478" s="4" t="n"/>
      <c r="W478" s="4" t="n"/>
      <c r="X478" s="4" t="n"/>
      <c r="Y478" s="4" t="n"/>
      <c r="Z478" s="4" t="n"/>
      <c r="AA478" s="4" t="n"/>
      <c r="AB478" s="4" t="n"/>
      <c r="AC478" s="4" t="n"/>
      <c r="AD478" s="4" t="n"/>
      <c r="AE478" s="4" t="n"/>
      <c r="AF478" s="4" t="n"/>
      <c r="AG478" s="4" t="n"/>
      <c r="AH478" s="4" t="n"/>
      <c r="AI478" s="4" t="n"/>
      <c r="AJ478" s="4" t="n"/>
      <c r="AK478" s="4" t="n"/>
      <c r="AL478" s="4" t="n"/>
      <c r="AM478" s="4" t="n"/>
      <c r="AN478" s="4" t="n"/>
      <c r="AO478" s="4" t="n"/>
      <c r="AP478" s="4" t="n"/>
      <c r="AQ478" s="4" t="n"/>
      <c r="AR478" s="4" t="n"/>
      <c r="AS478" s="4" t="n"/>
      <c r="AT478" s="4" t="n"/>
      <c r="AU478" s="4" t="n"/>
      <c r="AV478" s="4" t="n"/>
      <c r="AW478" s="4" t="n"/>
      <c r="AX478" s="4" t="n"/>
      <c r="AY478" s="4" t="n"/>
      <c r="AZ478" s="4" t="n"/>
      <c r="BA478" s="4" t="n"/>
      <c r="BB478" s="4" t="n"/>
      <c r="BC478" s="4" t="n"/>
      <c r="BD478" s="4" t="n"/>
      <c r="BE478" s="4" t="n"/>
      <c r="BF478" s="4" t="n"/>
      <c r="BG478" s="4" t="n"/>
      <c r="BH478" s="4" t="n"/>
      <c r="BI478" s="4" t="n"/>
      <c r="BJ478" s="4" t="n"/>
      <c r="BK478" s="3" t="n"/>
      <c r="BL478" s="3" t="n"/>
      <c r="BM478" s="3" t="n"/>
      <c r="BN478" s="3" t="n"/>
      <c r="BO478" s="3" t="n"/>
      <c r="BP478" s="3" t="n"/>
      <c r="BQ478" s="2" t="n"/>
      <c r="BR478" s="2" t="n"/>
      <c r="BS478" s="2" t="n"/>
      <c r="BT478" s="2" t="n"/>
      <c r="BU478" s="2" t="n"/>
      <c r="BV478" s="2" t="n"/>
      <c r="BW478" s="2" t="n"/>
      <c r="BX478" s="2" t="n"/>
      <c r="BY478" s="2" t="n"/>
      <c r="BZ478" s="2" t="n"/>
      <c r="CA478" s="2" t="n"/>
      <c r="CB478" s="2" t="n"/>
      <c r="CC478" s="2" t="n"/>
    </row>
    <row r="479">
      <c r="A479" s="2" t="n"/>
      <c r="B479" s="2" t="n"/>
      <c r="C479" s="2" t="n"/>
      <c r="D479" s="2" t="n"/>
      <c r="E479" s="2" t="n"/>
      <c r="F479" s="2" t="n"/>
      <c r="G479" s="2" t="n"/>
      <c r="H479" s="2" t="n"/>
      <c r="I479" s="2" t="n"/>
      <c r="J479" s="2" t="n"/>
      <c r="K479" s="3" t="n"/>
      <c r="L479" s="3" t="n"/>
      <c r="M479" s="4" t="n"/>
      <c r="N479" s="4" t="n"/>
      <c r="O479" s="4" t="n"/>
      <c r="P479" s="4" t="n"/>
      <c r="Q479" s="4" t="n"/>
      <c r="R479" s="4" t="n"/>
      <c r="S479" s="4" t="n"/>
      <c r="T479" s="4" t="n"/>
      <c r="U479" s="4" t="n"/>
      <c r="V479" s="4" t="n"/>
      <c r="W479" s="4" t="n"/>
      <c r="X479" s="4" t="n"/>
      <c r="Y479" s="4" t="n"/>
      <c r="Z479" s="4" t="n"/>
      <c r="AA479" s="4" t="n"/>
      <c r="AB479" s="4" t="n"/>
      <c r="AC479" s="4" t="n"/>
      <c r="AD479" s="4" t="n"/>
      <c r="AE479" s="4" t="n"/>
      <c r="AF479" s="4" t="n"/>
      <c r="AG479" s="4" t="n"/>
      <c r="AH479" s="4" t="n"/>
      <c r="AI479" s="4" t="n"/>
      <c r="AJ479" s="4" t="n"/>
      <c r="AK479" s="4" t="n"/>
      <c r="AL479" s="4" t="n"/>
      <c r="AM479" s="4" t="n"/>
      <c r="AN479" s="4" t="n"/>
      <c r="AO479" s="4" t="n"/>
      <c r="AP479" s="4" t="n"/>
      <c r="AQ479" s="4" t="n"/>
      <c r="AR479" s="4" t="n"/>
      <c r="AS479" s="4" t="n"/>
      <c r="AT479" s="4" t="n"/>
      <c r="AU479" s="4" t="n"/>
      <c r="AV479" s="4" t="n"/>
      <c r="AW479" s="4" t="n"/>
      <c r="AX479" s="4" t="n"/>
      <c r="AY479" s="4" t="n"/>
      <c r="AZ479" s="4" t="n"/>
      <c r="BA479" s="4" t="n"/>
      <c r="BB479" s="4" t="n"/>
      <c r="BC479" s="4" t="n"/>
      <c r="BD479" s="4" t="n"/>
      <c r="BE479" s="4" t="n"/>
      <c r="BF479" s="4" t="n"/>
      <c r="BG479" s="4" t="n"/>
      <c r="BH479" s="4" t="n"/>
      <c r="BI479" s="4" t="n"/>
      <c r="BJ479" s="4" t="n"/>
      <c r="BK479" s="3" t="n"/>
      <c r="BL479" s="3" t="n"/>
      <c r="BM479" s="3" t="n"/>
      <c r="BN479" s="3" t="n"/>
      <c r="BO479" s="3" t="n"/>
      <c r="BP479" s="3" t="n"/>
      <c r="BQ479" s="2" t="n"/>
      <c r="BR479" s="2" t="n"/>
      <c r="BS479" s="2" t="n"/>
      <c r="BT479" s="2" t="n"/>
      <c r="BU479" s="2" t="n"/>
      <c r="BV479" s="2" t="n"/>
      <c r="BW479" s="2" t="n"/>
      <c r="BX479" s="2" t="n"/>
      <c r="BY479" s="2" t="n"/>
      <c r="BZ479" s="2" t="n"/>
      <c r="CA479" s="2" t="n"/>
      <c r="CB479" s="2" t="n"/>
      <c r="CC479" s="2" t="n"/>
    </row>
    <row r="480">
      <c r="A480" s="2" t="n"/>
      <c r="B480" s="2" t="n"/>
      <c r="C480" s="2" t="n"/>
      <c r="D480" s="2" t="n"/>
      <c r="E480" s="2" t="n"/>
      <c r="F480" s="2" t="n"/>
      <c r="G480" s="2" t="n"/>
      <c r="H480" s="2" t="n"/>
      <c r="I480" s="2" t="n"/>
      <c r="J480" s="2" t="n"/>
      <c r="K480" s="3" t="n"/>
      <c r="L480" s="3" t="n"/>
      <c r="M480" s="4" t="n"/>
      <c r="N480" s="4" t="n"/>
      <c r="O480" s="4" t="n"/>
      <c r="P480" s="4" t="n"/>
      <c r="Q480" s="4" t="n"/>
      <c r="R480" s="4" t="n"/>
      <c r="S480" s="4" t="n"/>
      <c r="T480" s="4" t="n"/>
      <c r="U480" s="4" t="n"/>
      <c r="V480" s="4" t="n"/>
      <c r="W480" s="4" t="n"/>
      <c r="X480" s="4" t="n"/>
      <c r="Y480" s="4" t="n"/>
      <c r="Z480" s="4" t="n"/>
      <c r="AA480" s="4" t="n"/>
      <c r="AB480" s="4" t="n"/>
      <c r="AC480" s="4" t="n"/>
      <c r="AD480" s="4" t="n"/>
      <c r="AE480" s="4" t="n"/>
      <c r="AF480" s="4" t="n"/>
      <c r="AG480" s="4" t="n"/>
      <c r="AH480" s="4" t="n"/>
      <c r="AI480" s="4" t="n"/>
      <c r="AJ480" s="4" t="n"/>
      <c r="AK480" s="4" t="n"/>
      <c r="AL480" s="4" t="n"/>
      <c r="AM480" s="4" t="n"/>
      <c r="AN480" s="4" t="n"/>
      <c r="AO480" s="4" t="n"/>
      <c r="AP480" s="4" t="n"/>
      <c r="AQ480" s="4" t="n"/>
      <c r="AR480" s="4" t="n"/>
      <c r="AS480" s="4" t="n"/>
      <c r="AT480" s="4" t="n"/>
      <c r="AU480" s="4" t="n"/>
      <c r="AV480" s="4" t="n"/>
      <c r="AW480" s="4" t="n"/>
      <c r="AX480" s="4" t="n"/>
      <c r="AY480" s="4" t="n"/>
      <c r="AZ480" s="4" t="n"/>
      <c r="BA480" s="4" t="n"/>
      <c r="BB480" s="4" t="n"/>
      <c r="BC480" s="4" t="n"/>
      <c r="BD480" s="4" t="n"/>
      <c r="BE480" s="4" t="n"/>
      <c r="BF480" s="4" t="n"/>
      <c r="BG480" s="4" t="n"/>
      <c r="BH480" s="4" t="n"/>
      <c r="BI480" s="4" t="n"/>
      <c r="BJ480" s="4" t="n"/>
      <c r="BK480" s="3" t="n"/>
      <c r="BL480" s="3" t="n"/>
      <c r="BM480" s="3" t="n"/>
      <c r="BN480" s="3" t="n"/>
      <c r="BO480" s="3" t="n"/>
      <c r="BP480" s="3" t="n"/>
      <c r="BQ480" s="2" t="n"/>
      <c r="BR480" s="2" t="n"/>
      <c r="BS480" s="2" t="n"/>
      <c r="BT480" s="2" t="n"/>
      <c r="BU480" s="2" t="n"/>
      <c r="BV480" s="2" t="n"/>
      <c r="BW480" s="2" t="n"/>
      <c r="BX480" s="2" t="n"/>
      <c r="BY480" s="2" t="n"/>
      <c r="BZ480" s="2" t="n"/>
      <c r="CA480" s="2" t="n"/>
      <c r="CB480" s="2" t="n"/>
      <c r="CC480" s="2" t="n"/>
    </row>
    <row r="481">
      <c r="A481" s="2" t="n"/>
      <c r="B481" s="2" t="n"/>
      <c r="C481" s="2" t="n"/>
      <c r="D481" s="2" t="n"/>
      <c r="E481" s="2" t="n"/>
      <c r="F481" s="2" t="n"/>
      <c r="G481" s="2" t="n"/>
      <c r="H481" s="2" t="n"/>
      <c r="I481" s="2" t="n"/>
      <c r="J481" s="2" t="n"/>
      <c r="K481" s="3" t="n"/>
      <c r="L481" s="3" t="n"/>
      <c r="M481" s="4" t="n"/>
      <c r="N481" s="4" t="n"/>
      <c r="O481" s="4" t="n"/>
      <c r="P481" s="4" t="n"/>
      <c r="Q481" s="4" t="n"/>
      <c r="R481" s="4" t="n"/>
      <c r="S481" s="4" t="n"/>
      <c r="T481" s="4" t="n"/>
      <c r="U481" s="4" t="n"/>
      <c r="V481" s="4" t="n"/>
      <c r="W481" s="4" t="n"/>
      <c r="X481" s="4" t="n"/>
      <c r="Y481" s="4" t="n"/>
      <c r="Z481" s="4" t="n"/>
      <c r="AA481" s="4" t="n"/>
      <c r="AB481" s="4" t="n"/>
      <c r="AC481" s="4" t="n"/>
      <c r="AD481" s="4" t="n"/>
      <c r="AE481" s="4" t="n"/>
      <c r="AF481" s="4" t="n"/>
      <c r="AG481" s="4" t="n"/>
      <c r="AH481" s="4" t="n"/>
      <c r="AI481" s="4" t="n"/>
      <c r="AJ481" s="4" t="n"/>
      <c r="AK481" s="4" t="n"/>
      <c r="AL481" s="4" t="n"/>
      <c r="AM481" s="4" t="n"/>
      <c r="AN481" s="4" t="n"/>
      <c r="AO481" s="4" t="n"/>
      <c r="AP481" s="4" t="n"/>
      <c r="AQ481" s="4" t="n"/>
      <c r="AR481" s="4" t="n"/>
      <c r="AS481" s="4" t="n"/>
      <c r="AT481" s="4" t="n"/>
      <c r="AU481" s="4" t="n"/>
      <c r="AV481" s="4" t="n"/>
      <c r="AW481" s="4" t="n"/>
      <c r="AX481" s="4" t="n"/>
      <c r="AY481" s="4" t="n"/>
      <c r="AZ481" s="4" t="n"/>
      <c r="BA481" s="4" t="n"/>
      <c r="BB481" s="4" t="n"/>
      <c r="BC481" s="4" t="n"/>
      <c r="BD481" s="4" t="n"/>
      <c r="BE481" s="4" t="n"/>
      <c r="BF481" s="4" t="n"/>
      <c r="BG481" s="4" t="n"/>
      <c r="BH481" s="4" t="n"/>
      <c r="BI481" s="4" t="n"/>
      <c r="BJ481" s="4" t="n"/>
      <c r="BK481" s="3" t="n"/>
      <c r="BL481" s="3" t="n"/>
      <c r="BM481" s="3" t="n"/>
      <c r="BN481" s="3" t="n"/>
      <c r="BO481" s="3" t="n"/>
      <c r="BP481" s="3" t="n"/>
      <c r="BQ481" s="2" t="n"/>
      <c r="BR481" s="2" t="n"/>
      <c r="BS481" s="2" t="n"/>
      <c r="BT481" s="2" t="n"/>
      <c r="BU481" s="2" t="n"/>
      <c r="BV481" s="2" t="n"/>
      <c r="BW481" s="2" t="n"/>
      <c r="BX481" s="2" t="n"/>
      <c r="BY481" s="2" t="n"/>
      <c r="BZ481" s="2" t="n"/>
      <c r="CA481" s="2" t="n"/>
      <c r="CB481" s="2" t="n"/>
      <c r="CC481" s="2" t="n"/>
    </row>
    <row r="482">
      <c r="A482" s="2" t="n"/>
      <c r="B482" s="2" t="n"/>
      <c r="C482" s="2" t="n"/>
      <c r="D482" s="2" t="n"/>
      <c r="E482" s="2" t="n"/>
      <c r="F482" s="2" t="n"/>
      <c r="G482" s="2" t="n"/>
      <c r="H482" s="2" t="n"/>
      <c r="I482" s="2" t="n"/>
      <c r="J482" s="2" t="n"/>
      <c r="K482" s="3" t="n"/>
      <c r="L482" s="3" t="n"/>
      <c r="M482" s="4" t="n"/>
      <c r="N482" s="4" t="n"/>
      <c r="O482" s="4" t="n"/>
      <c r="P482" s="4" t="n"/>
      <c r="Q482" s="4" t="n"/>
      <c r="R482" s="4" t="n"/>
      <c r="S482" s="4" t="n"/>
      <c r="T482" s="4" t="n"/>
      <c r="U482" s="4" t="n"/>
      <c r="V482" s="4" t="n"/>
      <c r="W482" s="4" t="n"/>
      <c r="X482" s="4" t="n"/>
      <c r="Y482" s="4" t="n"/>
      <c r="Z482" s="4" t="n"/>
      <c r="AA482" s="4" t="n"/>
      <c r="AB482" s="4" t="n"/>
      <c r="AC482" s="4" t="n"/>
      <c r="AD482" s="4" t="n"/>
      <c r="AE482" s="4" t="n"/>
      <c r="AF482" s="4" t="n"/>
      <c r="AG482" s="4" t="n"/>
      <c r="AH482" s="4" t="n"/>
      <c r="AI482" s="4" t="n"/>
      <c r="AJ482" s="4" t="n"/>
      <c r="AK482" s="4" t="n"/>
      <c r="AL482" s="4" t="n"/>
      <c r="AM482" s="4" t="n"/>
      <c r="AN482" s="4" t="n"/>
      <c r="AO482" s="4" t="n"/>
      <c r="AP482" s="4" t="n"/>
      <c r="AQ482" s="4" t="n"/>
      <c r="AR482" s="4" t="n"/>
      <c r="AS482" s="4" t="n"/>
      <c r="AT482" s="4" t="n"/>
      <c r="AU482" s="4" t="n"/>
      <c r="AV482" s="4" t="n"/>
      <c r="AW482" s="4" t="n"/>
      <c r="AX482" s="4" t="n"/>
      <c r="AY482" s="4" t="n"/>
      <c r="AZ482" s="4" t="n"/>
      <c r="BA482" s="4" t="n"/>
      <c r="BB482" s="4" t="n"/>
      <c r="BC482" s="4" t="n"/>
      <c r="BD482" s="4" t="n"/>
      <c r="BE482" s="4" t="n"/>
      <c r="BF482" s="4" t="n"/>
      <c r="BG482" s="4" t="n"/>
      <c r="BH482" s="4" t="n"/>
      <c r="BI482" s="4" t="n"/>
      <c r="BJ482" s="4" t="n"/>
      <c r="BK482" s="3" t="n"/>
      <c r="BL482" s="3" t="n"/>
      <c r="BM482" s="3" t="n"/>
      <c r="BN482" s="3" t="n"/>
      <c r="BO482" s="3" t="n"/>
      <c r="BP482" s="3" t="n"/>
      <c r="BQ482" s="2" t="n"/>
      <c r="BR482" s="2" t="n"/>
      <c r="BS482" s="2" t="n"/>
      <c r="BT482" s="2" t="n"/>
      <c r="BU482" s="2" t="n"/>
      <c r="BV482" s="2" t="n"/>
      <c r="BW482" s="2" t="n"/>
      <c r="BX482" s="2" t="n"/>
      <c r="BY482" s="2" t="n"/>
      <c r="BZ482" s="2" t="n"/>
      <c r="CA482" s="2" t="n"/>
      <c r="CB482" s="2" t="n"/>
      <c r="CC482" s="2" t="n"/>
    </row>
    <row r="483">
      <c r="A483" s="2" t="n"/>
      <c r="B483" s="2" t="n"/>
      <c r="C483" s="2" t="n"/>
      <c r="D483" s="2" t="n"/>
      <c r="E483" s="2" t="n"/>
      <c r="F483" s="2" t="n"/>
      <c r="G483" s="2" t="n"/>
      <c r="H483" s="2" t="n"/>
      <c r="I483" s="2" t="n"/>
      <c r="J483" s="2" t="n"/>
      <c r="K483" s="3" t="n"/>
      <c r="L483" s="3" t="n"/>
      <c r="M483" s="4" t="n"/>
      <c r="N483" s="4" t="n"/>
      <c r="O483" s="4" t="n"/>
      <c r="P483" s="4" t="n"/>
      <c r="Q483" s="4" t="n"/>
      <c r="R483" s="4" t="n"/>
      <c r="S483" s="4" t="n"/>
      <c r="T483" s="4" t="n"/>
      <c r="U483" s="4" t="n"/>
      <c r="V483" s="4" t="n"/>
      <c r="W483" s="4" t="n"/>
      <c r="X483" s="4" t="n"/>
      <c r="Y483" s="4" t="n"/>
      <c r="Z483" s="4" t="n"/>
      <c r="AA483" s="4" t="n"/>
      <c r="AB483" s="4" t="n"/>
      <c r="AC483" s="4" t="n"/>
      <c r="AD483" s="4" t="n"/>
      <c r="AE483" s="4" t="n"/>
      <c r="AF483" s="4" t="n"/>
      <c r="AG483" s="4" t="n"/>
      <c r="AH483" s="4" t="n"/>
      <c r="AI483" s="4" t="n"/>
      <c r="AJ483" s="4" t="n"/>
      <c r="AK483" s="4" t="n"/>
      <c r="AL483" s="4" t="n"/>
      <c r="AM483" s="4" t="n"/>
      <c r="AN483" s="4" t="n"/>
      <c r="AO483" s="4" t="n"/>
      <c r="AP483" s="4" t="n"/>
      <c r="AQ483" s="4" t="n"/>
      <c r="AR483" s="4" t="n"/>
      <c r="AS483" s="4" t="n"/>
      <c r="AT483" s="4" t="n"/>
      <c r="AU483" s="4" t="n"/>
      <c r="AV483" s="4" t="n"/>
      <c r="AW483" s="4" t="n"/>
      <c r="AX483" s="4" t="n"/>
      <c r="AY483" s="4" t="n"/>
      <c r="AZ483" s="4" t="n"/>
      <c r="BA483" s="4" t="n"/>
      <c r="BB483" s="4" t="n"/>
      <c r="BC483" s="4" t="n"/>
      <c r="BD483" s="4" t="n"/>
      <c r="BE483" s="4" t="n"/>
      <c r="BF483" s="4" t="n"/>
      <c r="BG483" s="4" t="n"/>
      <c r="BH483" s="4" t="n"/>
      <c r="BI483" s="4" t="n"/>
      <c r="BJ483" s="4" t="n"/>
      <c r="BK483" s="3" t="n"/>
      <c r="BL483" s="3" t="n"/>
      <c r="BM483" s="3" t="n"/>
      <c r="BN483" s="3" t="n"/>
      <c r="BO483" s="3" t="n"/>
      <c r="BP483" s="3" t="n"/>
      <c r="BQ483" s="2" t="n"/>
      <c r="BR483" s="2" t="n"/>
      <c r="BS483" s="2" t="n"/>
      <c r="BT483" s="2" t="n"/>
      <c r="BU483" s="2" t="n"/>
      <c r="BV483" s="2" t="n"/>
      <c r="BW483" s="2" t="n"/>
      <c r="BX483" s="2" t="n"/>
      <c r="BY483" s="2" t="n"/>
      <c r="BZ483" s="2" t="n"/>
      <c r="CA483" s="2" t="n"/>
      <c r="CB483" s="2" t="n"/>
      <c r="CC483" s="2" t="n"/>
    </row>
    <row r="484">
      <c r="A484" s="2" t="n"/>
      <c r="B484" s="2" t="n"/>
      <c r="C484" s="2" t="n"/>
      <c r="D484" s="2" t="n"/>
      <c r="E484" s="2" t="n"/>
      <c r="F484" s="2" t="n"/>
      <c r="G484" s="2" t="n"/>
      <c r="H484" s="2" t="n"/>
      <c r="I484" s="2" t="n"/>
      <c r="J484" s="2" t="n"/>
      <c r="K484" s="3" t="n"/>
      <c r="L484" s="3" t="n"/>
      <c r="M484" s="4" t="n"/>
      <c r="N484" s="4" t="n"/>
      <c r="O484" s="4" t="n"/>
      <c r="P484" s="4" t="n"/>
      <c r="Q484" s="4" t="n"/>
      <c r="R484" s="4" t="n"/>
      <c r="S484" s="4" t="n"/>
      <c r="T484" s="4" t="n"/>
      <c r="U484" s="4" t="n"/>
      <c r="V484" s="4" t="n"/>
      <c r="W484" s="4" t="n"/>
      <c r="X484" s="4" t="n"/>
      <c r="Y484" s="4" t="n"/>
      <c r="Z484" s="4" t="n"/>
      <c r="AA484" s="4" t="n"/>
      <c r="AB484" s="4" t="n"/>
      <c r="AC484" s="4" t="n"/>
      <c r="AD484" s="4" t="n"/>
      <c r="AE484" s="4" t="n"/>
      <c r="AF484" s="4" t="n"/>
      <c r="AG484" s="4" t="n"/>
      <c r="AH484" s="4" t="n"/>
      <c r="AI484" s="4" t="n"/>
      <c r="AJ484" s="4" t="n"/>
      <c r="AK484" s="4" t="n"/>
      <c r="AL484" s="4" t="n"/>
      <c r="AM484" s="4" t="n"/>
      <c r="AN484" s="4" t="n"/>
      <c r="AO484" s="4" t="n"/>
      <c r="AP484" s="4" t="n"/>
      <c r="AQ484" s="4" t="n"/>
      <c r="AR484" s="4" t="n"/>
      <c r="AS484" s="4" t="n"/>
      <c r="AT484" s="4" t="n"/>
      <c r="AU484" s="4" t="n"/>
      <c r="AV484" s="4" t="n"/>
      <c r="AW484" s="4" t="n"/>
      <c r="AX484" s="4" t="n"/>
      <c r="AY484" s="4" t="n"/>
      <c r="AZ484" s="4" t="n"/>
      <c r="BA484" s="4" t="n"/>
      <c r="BB484" s="4" t="n"/>
      <c r="BC484" s="4" t="n"/>
      <c r="BD484" s="4" t="n"/>
      <c r="BE484" s="4" t="n"/>
      <c r="BF484" s="4" t="n"/>
      <c r="BG484" s="4" t="n"/>
      <c r="BH484" s="4" t="n"/>
      <c r="BI484" s="4" t="n"/>
      <c r="BJ484" s="4" t="n"/>
      <c r="BK484" s="3" t="n"/>
      <c r="BL484" s="3" t="n"/>
      <c r="BM484" s="3" t="n"/>
      <c r="BN484" s="3" t="n"/>
      <c r="BO484" s="3" t="n"/>
      <c r="BP484" s="3" t="n"/>
      <c r="BQ484" s="2" t="n"/>
      <c r="BR484" s="2" t="n"/>
      <c r="BS484" s="2" t="n"/>
      <c r="BT484" s="2" t="n"/>
      <c r="BU484" s="2" t="n"/>
      <c r="BV484" s="2" t="n"/>
      <c r="BW484" s="2" t="n"/>
      <c r="BX484" s="2" t="n"/>
      <c r="BY484" s="2" t="n"/>
      <c r="BZ484" s="2" t="n"/>
      <c r="CA484" s="2" t="n"/>
      <c r="CB484" s="2" t="n"/>
      <c r="CC484" s="2" t="n"/>
    </row>
    <row r="485">
      <c r="A485" s="2" t="n"/>
      <c r="B485" s="2" t="n"/>
      <c r="C485" s="2" t="n"/>
      <c r="D485" s="2" t="n"/>
      <c r="E485" s="2" t="n"/>
      <c r="F485" s="2" t="n"/>
      <c r="G485" s="2" t="n"/>
      <c r="H485" s="2" t="n"/>
      <c r="I485" s="2" t="n"/>
      <c r="J485" s="2" t="n"/>
      <c r="K485" s="3" t="n"/>
      <c r="L485" s="3" t="n"/>
      <c r="M485" s="4" t="n"/>
      <c r="N485" s="4" t="n"/>
      <c r="O485" s="4" t="n"/>
      <c r="P485" s="4" t="n"/>
      <c r="Q485" s="4" t="n"/>
      <c r="R485" s="4" t="n"/>
      <c r="S485" s="4" t="n"/>
      <c r="T485" s="4" t="n"/>
      <c r="U485" s="4" t="n"/>
      <c r="V485" s="4" t="n"/>
      <c r="W485" s="4" t="n"/>
      <c r="X485" s="4" t="n"/>
      <c r="Y485" s="4" t="n"/>
      <c r="Z485" s="4" t="n"/>
      <c r="AA485" s="4" t="n"/>
      <c r="AB485" s="4" t="n"/>
      <c r="AC485" s="4" t="n"/>
      <c r="AD485" s="4" t="n"/>
      <c r="AE485" s="4" t="n"/>
      <c r="AF485" s="4" t="n"/>
      <c r="AG485" s="4" t="n"/>
      <c r="AH485" s="4" t="n"/>
      <c r="AI485" s="4" t="n"/>
      <c r="AJ485" s="4" t="n"/>
      <c r="AK485" s="4" t="n"/>
      <c r="AL485" s="4" t="n"/>
      <c r="AM485" s="4" t="n"/>
      <c r="AN485" s="4" t="n"/>
      <c r="AO485" s="4" t="n"/>
      <c r="AP485" s="4" t="n"/>
      <c r="AQ485" s="4" t="n"/>
      <c r="AR485" s="4" t="n"/>
      <c r="AS485" s="4" t="n"/>
      <c r="AT485" s="4" t="n"/>
      <c r="AU485" s="4" t="n"/>
      <c r="AV485" s="4" t="n"/>
      <c r="AW485" s="4" t="n"/>
      <c r="AX485" s="4" t="n"/>
      <c r="AY485" s="4" t="n"/>
      <c r="AZ485" s="4" t="n"/>
      <c r="BA485" s="4" t="n"/>
      <c r="BB485" s="4" t="n"/>
      <c r="BC485" s="4" t="n"/>
      <c r="BD485" s="4" t="n"/>
      <c r="BE485" s="4" t="n"/>
      <c r="BF485" s="4" t="n"/>
      <c r="BG485" s="4" t="n"/>
      <c r="BH485" s="4" t="n"/>
      <c r="BI485" s="4" t="n"/>
      <c r="BJ485" s="4" t="n"/>
      <c r="BK485" s="3" t="n"/>
      <c r="BL485" s="3" t="n"/>
      <c r="BM485" s="3" t="n"/>
      <c r="BN485" s="3" t="n"/>
      <c r="BO485" s="3" t="n"/>
      <c r="BP485" s="3" t="n"/>
      <c r="BQ485" s="2" t="n"/>
      <c r="BR485" s="2" t="n"/>
      <c r="BS485" s="2" t="n"/>
      <c r="BT485" s="2" t="n"/>
      <c r="BU485" s="2" t="n"/>
      <c r="BV485" s="2" t="n"/>
      <c r="BW485" s="2" t="n"/>
      <c r="BX485" s="2" t="n"/>
      <c r="BY485" s="2" t="n"/>
      <c r="BZ485" s="2" t="n"/>
      <c r="CA485" s="2" t="n"/>
      <c r="CB485" s="2" t="n"/>
      <c r="CC485" s="2" t="n"/>
    </row>
    <row r="486">
      <c r="A486" s="2" t="n"/>
      <c r="B486" s="2" t="n"/>
      <c r="C486" s="2" t="n"/>
      <c r="D486" s="2" t="n"/>
      <c r="E486" s="2" t="n"/>
      <c r="F486" s="2" t="n"/>
      <c r="G486" s="2" t="n"/>
      <c r="H486" s="2" t="n"/>
      <c r="I486" s="2" t="n"/>
      <c r="J486" s="2" t="n"/>
      <c r="K486" s="3" t="n"/>
      <c r="L486" s="3" t="n"/>
      <c r="M486" s="4" t="n"/>
      <c r="N486" s="4" t="n"/>
      <c r="O486" s="4" t="n"/>
      <c r="P486" s="4" t="n"/>
      <c r="Q486" s="4" t="n"/>
      <c r="R486" s="4" t="n"/>
      <c r="S486" s="4" t="n"/>
      <c r="T486" s="4" t="n"/>
      <c r="U486" s="4" t="n"/>
      <c r="V486" s="4" t="n"/>
      <c r="W486" s="4" t="n"/>
      <c r="X486" s="4" t="n"/>
      <c r="Y486" s="4" t="n"/>
      <c r="Z486" s="4" t="n"/>
      <c r="AA486" s="4" t="n"/>
      <c r="AB486" s="4" t="n"/>
      <c r="AC486" s="4" t="n"/>
      <c r="AD486" s="4" t="n"/>
      <c r="AE486" s="4" t="n"/>
      <c r="AF486" s="4" t="n"/>
      <c r="AG486" s="4" t="n"/>
      <c r="AH486" s="4" t="n"/>
      <c r="AI486" s="4" t="n"/>
      <c r="AJ486" s="4" t="n"/>
      <c r="AK486" s="4" t="n"/>
      <c r="AL486" s="4" t="n"/>
      <c r="AM486" s="4" t="n"/>
      <c r="AN486" s="4" t="n"/>
      <c r="AO486" s="4" t="n"/>
      <c r="AP486" s="4" t="n"/>
      <c r="AQ486" s="4" t="n"/>
      <c r="AR486" s="4" t="n"/>
      <c r="AS486" s="4" t="n"/>
      <c r="AT486" s="4" t="n"/>
      <c r="AU486" s="4" t="n"/>
      <c r="AV486" s="4" t="n"/>
      <c r="AW486" s="4" t="n"/>
      <c r="AX486" s="4" t="n"/>
      <c r="AY486" s="4" t="n"/>
      <c r="AZ486" s="4" t="n"/>
      <c r="BA486" s="4" t="n"/>
      <c r="BB486" s="4" t="n"/>
      <c r="BC486" s="4" t="n"/>
      <c r="BD486" s="4" t="n"/>
      <c r="BE486" s="4" t="n"/>
      <c r="BF486" s="4" t="n"/>
      <c r="BG486" s="4" t="n"/>
      <c r="BH486" s="4" t="n"/>
      <c r="BI486" s="4" t="n"/>
      <c r="BJ486" s="4" t="n"/>
      <c r="BK486" s="3" t="n"/>
      <c r="BL486" s="3" t="n"/>
      <c r="BM486" s="3" t="n"/>
      <c r="BN486" s="3" t="n"/>
      <c r="BO486" s="3" t="n"/>
      <c r="BP486" s="3" t="n"/>
      <c r="BQ486" s="2" t="n"/>
      <c r="BR486" s="2" t="n"/>
      <c r="BS486" s="2" t="n"/>
      <c r="BT486" s="2" t="n"/>
      <c r="BU486" s="2" t="n"/>
      <c r="BV486" s="2" t="n"/>
      <c r="BW486" s="2" t="n"/>
      <c r="BX486" s="2" t="n"/>
      <c r="BY486" s="2" t="n"/>
      <c r="BZ486" s="2" t="n"/>
      <c r="CA486" s="2" t="n"/>
      <c r="CB486" s="2" t="n"/>
      <c r="CC486" s="2" t="n"/>
    </row>
    <row r="487">
      <c r="A487" s="2" t="n"/>
      <c r="B487" s="2" t="n"/>
      <c r="C487" s="2" t="n"/>
      <c r="D487" s="2" t="n"/>
      <c r="E487" s="2" t="n"/>
      <c r="F487" s="2" t="n"/>
      <c r="G487" s="2" t="n"/>
      <c r="H487" s="2" t="n"/>
      <c r="I487" s="2" t="n"/>
      <c r="J487" s="2" t="n"/>
      <c r="K487" s="3" t="n"/>
      <c r="L487" s="3" t="n"/>
      <c r="M487" s="4" t="n"/>
      <c r="N487" s="4" t="n"/>
      <c r="O487" s="4" t="n"/>
      <c r="P487" s="4" t="n"/>
      <c r="Q487" s="4" t="n"/>
      <c r="R487" s="4" t="n"/>
      <c r="S487" s="4" t="n"/>
      <c r="T487" s="4" t="n"/>
      <c r="U487" s="4" t="n"/>
      <c r="V487" s="4" t="n"/>
      <c r="W487" s="4" t="n"/>
      <c r="X487" s="4" t="n"/>
      <c r="Y487" s="4" t="n"/>
      <c r="Z487" s="4" t="n"/>
      <c r="AA487" s="4" t="n"/>
      <c r="AB487" s="4" t="n"/>
      <c r="AC487" s="4" t="n"/>
      <c r="AD487" s="4" t="n"/>
      <c r="AE487" s="4" t="n"/>
      <c r="AF487" s="4" t="n"/>
      <c r="AG487" s="4" t="n"/>
      <c r="AH487" s="4" t="n"/>
      <c r="AI487" s="4" t="n"/>
      <c r="AJ487" s="4" t="n"/>
      <c r="AK487" s="4" t="n"/>
      <c r="AL487" s="4" t="n"/>
      <c r="AM487" s="4" t="n"/>
      <c r="AN487" s="4" t="n"/>
      <c r="AO487" s="4" t="n"/>
      <c r="AP487" s="4" t="n"/>
      <c r="AQ487" s="4" t="n"/>
      <c r="AR487" s="4" t="n"/>
      <c r="AS487" s="4" t="n"/>
      <c r="AT487" s="4" t="n"/>
      <c r="AU487" s="4" t="n"/>
      <c r="AV487" s="4" t="n"/>
      <c r="AW487" s="4" t="n"/>
      <c r="AX487" s="4" t="n"/>
      <c r="AY487" s="4" t="n"/>
      <c r="AZ487" s="4" t="n"/>
      <c r="BA487" s="4" t="n"/>
      <c r="BB487" s="4" t="n"/>
      <c r="BC487" s="4" t="n"/>
      <c r="BD487" s="4" t="n"/>
      <c r="BE487" s="4" t="n"/>
      <c r="BF487" s="4" t="n"/>
      <c r="BG487" s="4" t="n"/>
      <c r="BH487" s="4" t="n"/>
      <c r="BI487" s="4" t="n"/>
      <c r="BJ487" s="4" t="n"/>
      <c r="BK487" s="3" t="n"/>
      <c r="BL487" s="3" t="n"/>
      <c r="BM487" s="3" t="n"/>
      <c r="BN487" s="3" t="n"/>
      <c r="BO487" s="3" t="n"/>
      <c r="BP487" s="3" t="n"/>
      <c r="BQ487" s="2" t="n"/>
      <c r="BR487" s="2" t="n"/>
      <c r="BS487" s="2" t="n"/>
      <c r="BT487" s="2" t="n"/>
      <c r="BU487" s="2" t="n"/>
      <c r="BV487" s="2" t="n"/>
      <c r="BW487" s="2" t="n"/>
      <c r="BX487" s="2" t="n"/>
      <c r="BY487" s="2" t="n"/>
      <c r="BZ487" s="2" t="n"/>
      <c r="CA487" s="2" t="n"/>
      <c r="CB487" s="2" t="n"/>
      <c r="CC487" s="2" t="n"/>
    </row>
    <row r="488">
      <c r="A488" s="2" t="n"/>
      <c r="B488" s="2" t="n"/>
      <c r="C488" s="2" t="n"/>
      <c r="D488" s="2" t="n"/>
      <c r="E488" s="2" t="n"/>
      <c r="F488" s="2" t="n"/>
      <c r="G488" s="2" t="n"/>
      <c r="H488" s="2" t="n"/>
      <c r="I488" s="2" t="n"/>
      <c r="J488" s="2" t="n"/>
      <c r="K488" s="3" t="n"/>
      <c r="L488" s="3" t="n"/>
      <c r="M488" s="4" t="n"/>
      <c r="N488" s="4" t="n"/>
      <c r="O488" s="4" t="n"/>
      <c r="P488" s="4" t="n"/>
      <c r="Q488" s="4" t="n"/>
      <c r="R488" s="4" t="n"/>
      <c r="S488" s="4" t="n"/>
      <c r="T488" s="4" t="n"/>
      <c r="U488" s="4" t="n"/>
      <c r="V488" s="4" t="n"/>
      <c r="W488" s="4" t="n"/>
      <c r="X488" s="4" t="n"/>
      <c r="Y488" s="4" t="n"/>
      <c r="Z488" s="4" t="n"/>
      <c r="AA488" s="4" t="n"/>
      <c r="AB488" s="4" t="n"/>
      <c r="AC488" s="4" t="n"/>
      <c r="AD488" s="4" t="n"/>
      <c r="AE488" s="4" t="n"/>
      <c r="AF488" s="4" t="n"/>
      <c r="AG488" s="4" t="n"/>
      <c r="AH488" s="4" t="n"/>
      <c r="AI488" s="4" t="n"/>
      <c r="AJ488" s="4" t="n"/>
      <c r="AK488" s="4" t="n"/>
      <c r="AL488" s="4" t="n"/>
      <c r="AM488" s="4" t="n"/>
      <c r="AN488" s="4" t="n"/>
      <c r="AO488" s="4" t="n"/>
      <c r="AP488" s="4" t="n"/>
      <c r="AQ488" s="4" t="n"/>
      <c r="AR488" s="4" t="n"/>
      <c r="AS488" s="4" t="n"/>
      <c r="AT488" s="4" t="n"/>
      <c r="AU488" s="4" t="n"/>
      <c r="AV488" s="4" t="n"/>
      <c r="AW488" s="4" t="n"/>
      <c r="AX488" s="4" t="n"/>
      <c r="AY488" s="4" t="n"/>
      <c r="AZ488" s="4" t="n"/>
      <c r="BA488" s="4" t="n"/>
      <c r="BB488" s="4" t="n"/>
      <c r="BC488" s="4" t="n"/>
      <c r="BD488" s="4" t="n"/>
      <c r="BE488" s="4" t="n"/>
      <c r="BF488" s="4" t="n"/>
      <c r="BG488" s="4" t="n"/>
      <c r="BH488" s="4" t="n"/>
      <c r="BI488" s="4" t="n"/>
      <c r="BJ488" s="4" t="n"/>
      <c r="BK488" s="3" t="n"/>
      <c r="BL488" s="3" t="n"/>
      <c r="BM488" s="3" t="n"/>
      <c r="BN488" s="3" t="n"/>
      <c r="BO488" s="3" t="n"/>
      <c r="BP488" s="3" t="n"/>
      <c r="BQ488" s="2" t="n"/>
      <c r="BR488" s="2" t="n"/>
      <c r="BS488" s="2" t="n"/>
      <c r="BT488" s="2" t="n"/>
      <c r="BU488" s="2" t="n"/>
      <c r="BV488" s="2" t="n"/>
      <c r="BW488" s="2" t="n"/>
      <c r="BX488" s="2" t="n"/>
      <c r="BY488" s="2" t="n"/>
      <c r="BZ488" s="2" t="n"/>
      <c r="CA488" s="2" t="n"/>
      <c r="CB488" s="2" t="n"/>
      <c r="CC488" s="2" t="n"/>
    </row>
    <row r="489">
      <c r="A489" s="2" t="n"/>
      <c r="B489" s="2" t="n"/>
      <c r="C489" s="2" t="n"/>
      <c r="D489" s="2" t="n"/>
      <c r="E489" s="2" t="n"/>
      <c r="F489" s="2" t="n"/>
      <c r="G489" s="2" t="n"/>
      <c r="H489" s="2" t="n"/>
      <c r="I489" s="2" t="n"/>
      <c r="J489" s="2" t="n"/>
      <c r="K489" s="3" t="n"/>
      <c r="L489" s="3" t="n"/>
      <c r="M489" s="4" t="n"/>
      <c r="N489" s="4" t="n"/>
      <c r="O489" s="4" t="n"/>
      <c r="P489" s="4" t="n"/>
      <c r="Q489" s="4" t="n"/>
      <c r="R489" s="4" t="n"/>
      <c r="S489" s="4" t="n"/>
      <c r="T489" s="4" t="n"/>
      <c r="U489" s="4" t="n"/>
      <c r="V489" s="4" t="n"/>
      <c r="W489" s="4" t="n"/>
      <c r="X489" s="4" t="n"/>
      <c r="Y489" s="4" t="n"/>
      <c r="Z489" s="4" t="n"/>
      <c r="AA489" s="4" t="n"/>
      <c r="AB489" s="4" t="n"/>
      <c r="AC489" s="4" t="n"/>
      <c r="AD489" s="4" t="n"/>
      <c r="AE489" s="4" t="n"/>
      <c r="AF489" s="4" t="n"/>
      <c r="AG489" s="4" t="n"/>
      <c r="AH489" s="4" t="n"/>
      <c r="AI489" s="4" t="n"/>
      <c r="AJ489" s="4" t="n"/>
      <c r="AK489" s="4" t="n"/>
      <c r="AL489" s="4" t="n"/>
      <c r="AM489" s="4" t="n"/>
      <c r="AN489" s="4" t="n"/>
      <c r="AO489" s="4" t="n"/>
      <c r="AP489" s="4" t="n"/>
      <c r="AQ489" s="4" t="n"/>
      <c r="AR489" s="4" t="n"/>
      <c r="AS489" s="4" t="n"/>
      <c r="AT489" s="4" t="n"/>
      <c r="AU489" s="4" t="n"/>
      <c r="AV489" s="4" t="n"/>
      <c r="AW489" s="4" t="n"/>
      <c r="AX489" s="4" t="n"/>
      <c r="AY489" s="4" t="n"/>
      <c r="AZ489" s="4" t="n"/>
      <c r="BA489" s="4" t="n"/>
      <c r="BB489" s="4" t="n"/>
      <c r="BC489" s="4" t="n"/>
      <c r="BD489" s="4" t="n"/>
      <c r="BE489" s="4" t="n"/>
      <c r="BF489" s="4" t="n"/>
      <c r="BG489" s="4" t="n"/>
      <c r="BH489" s="4" t="n"/>
      <c r="BI489" s="4" t="n"/>
      <c r="BJ489" s="4" t="n"/>
      <c r="BK489" s="3" t="n"/>
      <c r="BL489" s="3" t="n"/>
      <c r="BM489" s="3" t="n"/>
      <c r="BN489" s="3" t="n"/>
      <c r="BO489" s="3" t="n"/>
      <c r="BP489" s="3" t="n"/>
      <c r="BQ489" s="2" t="n"/>
      <c r="BR489" s="2" t="n"/>
      <c r="BS489" s="2" t="n"/>
      <c r="BT489" s="2" t="n"/>
      <c r="BU489" s="2" t="n"/>
      <c r="BV489" s="2" t="n"/>
      <c r="BW489" s="2" t="n"/>
      <c r="BX489" s="2" t="n"/>
      <c r="BY489" s="2" t="n"/>
      <c r="BZ489" s="2" t="n"/>
      <c r="CA489" s="2" t="n"/>
      <c r="CB489" s="2" t="n"/>
      <c r="CC489" s="2" t="n"/>
    </row>
    <row r="490">
      <c r="A490" s="2" t="n"/>
      <c r="B490" s="2" t="n"/>
      <c r="C490" s="2" t="n"/>
      <c r="D490" s="2" t="n"/>
      <c r="E490" s="2" t="n"/>
      <c r="F490" s="2" t="n"/>
      <c r="G490" s="2" t="n"/>
      <c r="H490" s="2" t="n"/>
      <c r="I490" s="2" t="n"/>
      <c r="J490" s="2" t="n"/>
      <c r="K490" s="3" t="n"/>
      <c r="L490" s="3" t="n"/>
      <c r="M490" s="4" t="n"/>
      <c r="N490" s="4" t="n"/>
      <c r="O490" s="4" t="n"/>
      <c r="P490" s="4" t="n"/>
      <c r="Q490" s="4" t="n"/>
      <c r="R490" s="4" t="n"/>
      <c r="S490" s="4" t="n"/>
      <c r="T490" s="4" t="n"/>
      <c r="U490" s="4" t="n"/>
      <c r="V490" s="4" t="n"/>
      <c r="W490" s="4" t="n"/>
      <c r="X490" s="4" t="n"/>
      <c r="Y490" s="4" t="n"/>
      <c r="Z490" s="4" t="n"/>
      <c r="AA490" s="4" t="n"/>
      <c r="AB490" s="4" t="n"/>
      <c r="AC490" s="4" t="n"/>
      <c r="AD490" s="4" t="n"/>
      <c r="AE490" s="4" t="n"/>
      <c r="AF490" s="4" t="n"/>
      <c r="AG490" s="4" t="n"/>
      <c r="AH490" s="4" t="n"/>
      <c r="AI490" s="4" t="n"/>
      <c r="AJ490" s="4" t="n"/>
      <c r="AK490" s="4" t="n"/>
      <c r="AL490" s="4" t="n"/>
      <c r="AM490" s="4" t="n"/>
      <c r="AN490" s="4" t="n"/>
      <c r="AO490" s="4" t="n"/>
      <c r="AP490" s="4" t="n"/>
      <c r="AQ490" s="4" t="n"/>
      <c r="AR490" s="4" t="n"/>
      <c r="AS490" s="4" t="n"/>
      <c r="AT490" s="4" t="n"/>
      <c r="AU490" s="4" t="n"/>
      <c r="AV490" s="4" t="n"/>
      <c r="AW490" s="4" t="n"/>
      <c r="AX490" s="4" t="n"/>
      <c r="AY490" s="4" t="n"/>
      <c r="AZ490" s="4" t="n"/>
      <c r="BA490" s="4" t="n"/>
      <c r="BB490" s="4" t="n"/>
      <c r="BC490" s="4" t="n"/>
      <c r="BD490" s="4" t="n"/>
      <c r="BE490" s="4" t="n"/>
      <c r="BF490" s="4" t="n"/>
      <c r="BG490" s="4" t="n"/>
      <c r="BH490" s="4" t="n"/>
      <c r="BI490" s="4" t="n"/>
      <c r="BJ490" s="4" t="n"/>
      <c r="BK490" s="3" t="n"/>
      <c r="BL490" s="3" t="n"/>
      <c r="BM490" s="3" t="n"/>
      <c r="BN490" s="3" t="n"/>
      <c r="BO490" s="3" t="n"/>
      <c r="BP490" s="3" t="n"/>
      <c r="BQ490" s="2" t="n"/>
      <c r="BR490" s="2" t="n"/>
      <c r="BS490" s="2" t="n"/>
      <c r="BT490" s="2" t="n"/>
      <c r="BU490" s="2" t="n"/>
      <c r="BV490" s="2" t="n"/>
      <c r="BW490" s="2" t="n"/>
      <c r="BX490" s="2" t="n"/>
      <c r="BY490" s="2" t="n"/>
      <c r="BZ490" s="2" t="n"/>
      <c r="CA490" s="2" t="n"/>
      <c r="CB490" s="2" t="n"/>
      <c r="CC490" s="2" t="n"/>
    </row>
    <row r="491">
      <c r="A491" s="2" t="n"/>
      <c r="B491" s="2" t="n"/>
      <c r="C491" s="2" t="n"/>
      <c r="D491" s="2" t="n"/>
      <c r="E491" s="2" t="n"/>
      <c r="F491" s="2" t="n"/>
      <c r="G491" s="2" t="n"/>
      <c r="H491" s="2" t="n"/>
      <c r="I491" s="2" t="n"/>
      <c r="J491" s="2" t="n"/>
      <c r="K491" s="3" t="n"/>
      <c r="L491" s="3" t="n"/>
      <c r="M491" s="4" t="n"/>
      <c r="N491" s="4" t="n"/>
      <c r="O491" s="4" t="n"/>
      <c r="P491" s="4" t="n"/>
      <c r="Q491" s="4" t="n"/>
      <c r="R491" s="4" t="n"/>
      <c r="S491" s="4" t="n"/>
      <c r="T491" s="4" t="n"/>
      <c r="U491" s="4" t="n"/>
      <c r="V491" s="4" t="n"/>
      <c r="W491" s="4" t="n"/>
      <c r="X491" s="4" t="n"/>
      <c r="Y491" s="4" t="n"/>
      <c r="Z491" s="4" t="n"/>
      <c r="AA491" s="4" t="n"/>
      <c r="AB491" s="4" t="n"/>
      <c r="AC491" s="4" t="n"/>
      <c r="AD491" s="4" t="n"/>
      <c r="AE491" s="4" t="n"/>
      <c r="AF491" s="4" t="n"/>
      <c r="AG491" s="4" t="n"/>
      <c r="AH491" s="4" t="n"/>
      <c r="AI491" s="4" t="n"/>
      <c r="AJ491" s="4" t="n"/>
      <c r="AK491" s="4" t="n"/>
      <c r="AL491" s="4" t="n"/>
      <c r="AM491" s="4" t="n"/>
      <c r="AN491" s="4" t="n"/>
      <c r="AO491" s="4" t="n"/>
      <c r="AP491" s="4" t="n"/>
      <c r="AQ491" s="4" t="n"/>
      <c r="AR491" s="4" t="n"/>
      <c r="AS491" s="4" t="n"/>
      <c r="AT491" s="4" t="n"/>
      <c r="AU491" s="4" t="n"/>
      <c r="AV491" s="4" t="n"/>
      <c r="AW491" s="4" t="n"/>
      <c r="AX491" s="4" t="n"/>
      <c r="AY491" s="4" t="n"/>
      <c r="AZ491" s="4" t="n"/>
      <c r="BA491" s="4" t="n"/>
      <c r="BB491" s="4" t="n"/>
      <c r="BC491" s="4" t="n"/>
      <c r="BD491" s="4" t="n"/>
      <c r="BE491" s="4" t="n"/>
      <c r="BF491" s="4" t="n"/>
      <c r="BG491" s="4" t="n"/>
      <c r="BH491" s="4" t="n"/>
      <c r="BI491" s="4" t="n"/>
      <c r="BJ491" s="4" t="n"/>
      <c r="BK491" s="3" t="n"/>
      <c r="BL491" s="3" t="n"/>
      <c r="BM491" s="3" t="n"/>
      <c r="BN491" s="3" t="n"/>
      <c r="BO491" s="3" t="n"/>
      <c r="BP491" s="3" t="n"/>
      <c r="BQ491" s="2" t="n"/>
      <c r="BR491" s="2" t="n"/>
      <c r="BS491" s="2" t="n"/>
      <c r="BT491" s="2" t="n"/>
      <c r="BU491" s="2" t="n"/>
      <c r="BV491" s="2" t="n"/>
      <c r="BW491" s="2" t="n"/>
      <c r="BX491" s="2" t="n"/>
      <c r="BY491" s="2" t="n"/>
      <c r="BZ491" s="2" t="n"/>
      <c r="CA491" s="2" t="n"/>
      <c r="CB491" s="2" t="n"/>
      <c r="CC491" s="2" t="n"/>
    </row>
    <row r="492">
      <c r="A492" s="2" t="n"/>
      <c r="B492" s="2" t="n"/>
      <c r="C492" s="2" t="n"/>
      <c r="D492" s="2" t="n"/>
      <c r="E492" s="2" t="n"/>
      <c r="F492" s="2" t="n"/>
      <c r="G492" s="2" t="n"/>
      <c r="H492" s="2" t="n"/>
      <c r="I492" s="2" t="n"/>
      <c r="J492" s="2" t="n"/>
      <c r="K492" s="3" t="n"/>
      <c r="L492" s="3" t="n"/>
      <c r="M492" s="4" t="n"/>
      <c r="N492" s="4" t="n"/>
      <c r="O492" s="4" t="n"/>
      <c r="P492" s="4" t="n"/>
      <c r="Q492" s="4" t="n"/>
      <c r="R492" s="4" t="n"/>
      <c r="S492" s="4" t="n"/>
      <c r="T492" s="4" t="n"/>
      <c r="U492" s="4" t="n"/>
      <c r="V492" s="4" t="n"/>
      <c r="W492" s="4" t="n"/>
      <c r="X492" s="4" t="n"/>
      <c r="Y492" s="4" t="n"/>
      <c r="Z492" s="4" t="n"/>
      <c r="AA492" s="4" t="n"/>
      <c r="AB492" s="4" t="n"/>
      <c r="AC492" s="4" t="n"/>
      <c r="AD492" s="4" t="n"/>
      <c r="AE492" s="4" t="n"/>
      <c r="AF492" s="4" t="n"/>
      <c r="AG492" s="4" t="n"/>
      <c r="AH492" s="4" t="n"/>
      <c r="AI492" s="4" t="n"/>
      <c r="AJ492" s="4" t="n"/>
      <c r="AK492" s="4" t="n"/>
      <c r="AL492" s="4" t="n"/>
      <c r="AM492" s="4" t="n"/>
      <c r="AN492" s="4" t="n"/>
      <c r="AO492" s="4" t="n"/>
      <c r="AP492" s="4" t="n"/>
      <c r="AQ492" s="4" t="n"/>
      <c r="AR492" s="4" t="n"/>
      <c r="AS492" s="4" t="n"/>
      <c r="AT492" s="4" t="n"/>
      <c r="AU492" s="4" t="n"/>
      <c r="AV492" s="4" t="n"/>
      <c r="AW492" s="4" t="n"/>
      <c r="AX492" s="4" t="n"/>
      <c r="AY492" s="4" t="n"/>
      <c r="AZ492" s="4" t="n"/>
      <c r="BA492" s="4" t="n"/>
      <c r="BB492" s="4" t="n"/>
      <c r="BC492" s="4" t="n"/>
      <c r="BD492" s="4" t="n"/>
      <c r="BE492" s="4" t="n"/>
      <c r="BF492" s="4" t="n"/>
      <c r="BG492" s="4" t="n"/>
      <c r="BH492" s="4" t="n"/>
      <c r="BI492" s="4" t="n"/>
      <c r="BJ492" s="4" t="n"/>
      <c r="BK492" s="3" t="n"/>
      <c r="BL492" s="3" t="n"/>
      <c r="BM492" s="3" t="n"/>
      <c r="BN492" s="3" t="n"/>
      <c r="BO492" s="3" t="n"/>
      <c r="BP492" s="3" t="n"/>
      <c r="BQ492" s="2" t="n"/>
      <c r="BR492" s="2" t="n"/>
      <c r="BS492" s="2" t="n"/>
      <c r="BT492" s="2" t="n"/>
      <c r="BU492" s="2" t="n"/>
      <c r="BV492" s="2" t="n"/>
      <c r="BW492" s="2" t="n"/>
      <c r="BX492" s="2" t="n"/>
      <c r="BY492" s="2" t="n"/>
      <c r="BZ492" s="2" t="n"/>
      <c r="CA492" s="2" t="n"/>
      <c r="CB492" s="2" t="n"/>
      <c r="CC492" s="2" t="n"/>
    </row>
    <row r="493">
      <c r="A493" s="2" t="n"/>
      <c r="B493" s="2" t="n"/>
      <c r="C493" s="2" t="n"/>
      <c r="D493" s="2" t="n"/>
      <c r="E493" s="2" t="n"/>
      <c r="F493" s="2" t="n"/>
      <c r="G493" s="2" t="n"/>
      <c r="H493" s="2" t="n"/>
      <c r="I493" s="2" t="n"/>
      <c r="J493" s="2" t="n"/>
      <c r="K493" s="3" t="n"/>
      <c r="L493" s="3" t="n"/>
      <c r="M493" s="4" t="n"/>
      <c r="N493" s="4" t="n"/>
      <c r="O493" s="4" t="n"/>
      <c r="P493" s="4" t="n"/>
      <c r="Q493" s="4" t="n"/>
      <c r="R493" s="4" t="n"/>
      <c r="S493" s="4" t="n"/>
      <c r="T493" s="4" t="n"/>
      <c r="U493" s="4" t="n"/>
      <c r="V493" s="4" t="n"/>
      <c r="W493" s="4" t="n"/>
      <c r="X493" s="4" t="n"/>
      <c r="Y493" s="4" t="n"/>
      <c r="Z493" s="4" t="n"/>
      <c r="AA493" s="4" t="n"/>
      <c r="AB493" s="4" t="n"/>
      <c r="AC493" s="4" t="n"/>
      <c r="AD493" s="4" t="n"/>
      <c r="AE493" s="4" t="n"/>
      <c r="AF493" s="4" t="n"/>
      <c r="AG493" s="4" t="n"/>
      <c r="AH493" s="4" t="n"/>
      <c r="AI493" s="4" t="n"/>
      <c r="AJ493" s="4" t="n"/>
      <c r="AK493" s="4" t="n"/>
      <c r="AL493" s="4" t="n"/>
      <c r="AM493" s="4" t="n"/>
      <c r="AN493" s="4" t="n"/>
      <c r="AO493" s="4" t="n"/>
      <c r="AP493" s="4" t="n"/>
      <c r="AQ493" s="4" t="n"/>
      <c r="AR493" s="4" t="n"/>
      <c r="AS493" s="4" t="n"/>
      <c r="AT493" s="4" t="n"/>
      <c r="AU493" s="4" t="n"/>
      <c r="AV493" s="4" t="n"/>
      <c r="AW493" s="4" t="n"/>
      <c r="AX493" s="4" t="n"/>
      <c r="AY493" s="4" t="n"/>
      <c r="AZ493" s="4" t="n"/>
      <c r="BA493" s="4" t="n"/>
      <c r="BB493" s="4" t="n"/>
      <c r="BC493" s="4" t="n"/>
      <c r="BD493" s="4" t="n"/>
      <c r="BE493" s="4" t="n"/>
      <c r="BF493" s="4" t="n"/>
      <c r="BG493" s="4" t="n"/>
      <c r="BH493" s="4" t="n"/>
      <c r="BI493" s="4" t="n"/>
      <c r="BJ493" s="4" t="n"/>
      <c r="BK493" s="3" t="n"/>
      <c r="BL493" s="3" t="n"/>
      <c r="BM493" s="3" t="n"/>
      <c r="BN493" s="3" t="n"/>
      <c r="BO493" s="3" t="n"/>
      <c r="BP493" s="3" t="n"/>
      <c r="BQ493" s="2" t="n"/>
      <c r="BR493" s="2" t="n"/>
      <c r="BS493" s="2" t="n"/>
      <c r="BT493" s="2" t="n"/>
      <c r="BU493" s="2" t="n"/>
      <c r="BV493" s="2" t="n"/>
      <c r="BW493" s="2" t="n"/>
      <c r="BX493" s="2" t="n"/>
      <c r="BY493" s="2" t="n"/>
      <c r="BZ493" s="2" t="n"/>
      <c r="CA493" s="2" t="n"/>
      <c r="CB493" s="2" t="n"/>
      <c r="CC493" s="2" t="n"/>
    </row>
    <row r="494">
      <c r="A494" s="2" t="n"/>
      <c r="B494" s="2" t="n"/>
      <c r="C494" s="2" t="n"/>
      <c r="D494" s="2" t="n"/>
      <c r="E494" s="2" t="n"/>
      <c r="F494" s="2" t="n"/>
      <c r="G494" s="2" t="n"/>
      <c r="H494" s="2" t="n"/>
      <c r="I494" s="2" t="n"/>
      <c r="J494" s="2" t="n"/>
      <c r="K494" s="3" t="n"/>
      <c r="L494" s="3" t="n"/>
      <c r="M494" s="4" t="n"/>
      <c r="N494" s="4" t="n"/>
      <c r="O494" s="4" t="n"/>
      <c r="P494" s="4" t="n"/>
      <c r="Q494" s="4" t="n"/>
      <c r="R494" s="4" t="n"/>
      <c r="S494" s="4" t="n"/>
      <c r="T494" s="4" t="n"/>
      <c r="U494" s="4" t="n"/>
      <c r="V494" s="4" t="n"/>
      <c r="W494" s="4" t="n"/>
      <c r="X494" s="4" t="n"/>
      <c r="Y494" s="4" t="n"/>
      <c r="Z494" s="4" t="n"/>
      <c r="AA494" s="4" t="n"/>
      <c r="AB494" s="4" t="n"/>
      <c r="AC494" s="4" t="n"/>
      <c r="AD494" s="4" t="n"/>
      <c r="AE494" s="4" t="n"/>
      <c r="AF494" s="4" t="n"/>
      <c r="AG494" s="4" t="n"/>
      <c r="AH494" s="4" t="n"/>
      <c r="AI494" s="4" t="n"/>
      <c r="AJ494" s="4" t="n"/>
      <c r="AK494" s="4" t="n"/>
      <c r="AL494" s="4" t="n"/>
      <c r="AM494" s="4" t="n"/>
      <c r="AN494" s="4" t="n"/>
      <c r="AO494" s="4" t="n"/>
      <c r="AP494" s="4" t="n"/>
      <c r="AQ494" s="4" t="n"/>
      <c r="AR494" s="4" t="n"/>
      <c r="AS494" s="4" t="n"/>
      <c r="AT494" s="4" t="n"/>
      <c r="AU494" s="4" t="n"/>
      <c r="AV494" s="4" t="n"/>
      <c r="AW494" s="4" t="n"/>
      <c r="AX494" s="4" t="n"/>
      <c r="AY494" s="4" t="n"/>
      <c r="AZ494" s="4" t="n"/>
      <c r="BA494" s="4" t="n"/>
      <c r="BB494" s="4" t="n"/>
      <c r="BC494" s="4" t="n"/>
      <c r="BD494" s="4" t="n"/>
      <c r="BE494" s="4" t="n"/>
      <c r="BF494" s="4" t="n"/>
      <c r="BG494" s="4" t="n"/>
      <c r="BH494" s="4" t="n"/>
      <c r="BI494" s="4" t="n"/>
      <c r="BJ494" s="4" t="n"/>
      <c r="BK494" s="3" t="n"/>
      <c r="BL494" s="3" t="n"/>
      <c r="BM494" s="3" t="n"/>
      <c r="BN494" s="3" t="n"/>
      <c r="BO494" s="3" t="n"/>
      <c r="BP494" s="3" t="n"/>
      <c r="BQ494" s="2" t="n"/>
      <c r="BR494" s="2" t="n"/>
      <c r="BS494" s="2" t="n"/>
      <c r="BT494" s="2" t="n"/>
      <c r="BU494" s="2" t="n"/>
      <c r="BV494" s="2" t="n"/>
      <c r="BW494" s="2" t="n"/>
      <c r="BX494" s="2" t="n"/>
      <c r="BY494" s="2" t="n"/>
      <c r="BZ494" s="2" t="n"/>
      <c r="CA494" s="2" t="n"/>
      <c r="CB494" s="2" t="n"/>
      <c r="CC494" s="2" t="n"/>
    </row>
    <row r="495">
      <c r="A495" s="2" t="n"/>
      <c r="B495" s="2" t="n"/>
      <c r="C495" s="2" t="n"/>
      <c r="D495" s="2" t="n"/>
      <c r="E495" s="2" t="n"/>
      <c r="F495" s="2" t="n"/>
      <c r="G495" s="2" t="n"/>
      <c r="H495" s="2" t="n"/>
      <c r="I495" s="2" t="n"/>
      <c r="J495" s="2" t="n"/>
      <c r="K495" s="3" t="n"/>
      <c r="L495" s="3" t="n"/>
      <c r="M495" s="4" t="n"/>
      <c r="N495" s="4" t="n"/>
      <c r="O495" s="4" t="n"/>
      <c r="P495" s="4" t="n"/>
      <c r="Q495" s="4" t="n"/>
      <c r="R495" s="4" t="n"/>
      <c r="S495" s="4" t="n"/>
      <c r="T495" s="4" t="n"/>
      <c r="U495" s="4" t="n"/>
      <c r="V495" s="4" t="n"/>
      <c r="W495" s="4" t="n"/>
      <c r="X495" s="4" t="n"/>
      <c r="Y495" s="4" t="n"/>
      <c r="Z495" s="4" t="n"/>
      <c r="AA495" s="4" t="n"/>
      <c r="AB495" s="4" t="n"/>
      <c r="AC495" s="4" t="n"/>
      <c r="AD495" s="4" t="n"/>
      <c r="AE495" s="4" t="n"/>
      <c r="AF495" s="4" t="n"/>
      <c r="AG495" s="4" t="n"/>
      <c r="AH495" s="4" t="n"/>
      <c r="AI495" s="4" t="n"/>
      <c r="AJ495" s="4" t="n"/>
      <c r="AK495" s="4" t="n"/>
      <c r="AL495" s="4" t="n"/>
      <c r="AM495" s="4" t="n"/>
      <c r="AN495" s="4" t="n"/>
      <c r="AO495" s="4" t="n"/>
      <c r="AP495" s="4" t="n"/>
      <c r="AQ495" s="4" t="n"/>
      <c r="AR495" s="4" t="n"/>
      <c r="AS495" s="4" t="n"/>
      <c r="AT495" s="4" t="n"/>
      <c r="AU495" s="4" t="n"/>
      <c r="AV495" s="4" t="n"/>
      <c r="AW495" s="4" t="n"/>
      <c r="AX495" s="4" t="n"/>
      <c r="AY495" s="4" t="n"/>
      <c r="AZ495" s="4" t="n"/>
      <c r="BA495" s="4" t="n"/>
      <c r="BB495" s="4" t="n"/>
      <c r="BC495" s="4" t="n"/>
      <c r="BD495" s="4" t="n"/>
      <c r="BE495" s="4" t="n"/>
      <c r="BF495" s="4" t="n"/>
      <c r="BG495" s="4" t="n"/>
      <c r="BH495" s="4" t="n"/>
      <c r="BI495" s="4" t="n"/>
      <c r="BJ495" s="4" t="n"/>
      <c r="BK495" s="3" t="n"/>
      <c r="BL495" s="3" t="n"/>
      <c r="BM495" s="3" t="n"/>
      <c r="BN495" s="3" t="n"/>
      <c r="BO495" s="3" t="n"/>
      <c r="BP495" s="3" t="n"/>
      <c r="BQ495" s="2" t="n"/>
      <c r="BR495" s="2" t="n"/>
      <c r="BS495" s="2" t="n"/>
      <c r="BT495" s="2" t="n"/>
      <c r="BU495" s="2" t="n"/>
      <c r="BV495" s="2" t="n"/>
      <c r="BW495" s="2" t="n"/>
      <c r="BX495" s="2" t="n"/>
      <c r="BY495" s="2" t="n"/>
      <c r="BZ495" s="2" t="n"/>
      <c r="CA495" s="2" t="n"/>
      <c r="CB495" s="2" t="n"/>
      <c r="CC495" s="2" t="n"/>
    </row>
    <row r="496">
      <c r="A496" s="2" t="n"/>
      <c r="B496" s="2" t="n"/>
      <c r="C496" s="2" t="n"/>
      <c r="D496" s="2" t="n"/>
      <c r="E496" s="2" t="n"/>
      <c r="F496" s="2" t="n"/>
      <c r="G496" s="2" t="n"/>
      <c r="H496" s="2" t="n"/>
      <c r="I496" s="2" t="n"/>
      <c r="J496" s="2" t="n"/>
      <c r="K496" s="3" t="n"/>
      <c r="L496" s="3" t="n"/>
      <c r="M496" s="4" t="n"/>
      <c r="N496" s="4" t="n"/>
      <c r="O496" s="4" t="n"/>
      <c r="P496" s="4" t="n"/>
      <c r="Q496" s="4" t="n"/>
      <c r="R496" s="4" t="n"/>
      <c r="S496" s="4" t="n"/>
      <c r="T496" s="4" t="n"/>
      <c r="U496" s="4" t="n"/>
      <c r="V496" s="4" t="n"/>
      <c r="W496" s="4" t="n"/>
      <c r="X496" s="4" t="n"/>
      <c r="Y496" s="4" t="n"/>
      <c r="Z496" s="4" t="n"/>
      <c r="AA496" s="4" t="n"/>
      <c r="AB496" s="4" t="n"/>
      <c r="AC496" s="4" t="n"/>
      <c r="AD496" s="4" t="n"/>
      <c r="AE496" s="4" t="n"/>
      <c r="AF496" s="4" t="n"/>
      <c r="AG496" s="4" t="n"/>
      <c r="AH496" s="4" t="n"/>
      <c r="AI496" s="4" t="n"/>
      <c r="AJ496" s="4" t="n"/>
      <c r="AK496" s="4" t="n"/>
      <c r="AL496" s="4" t="n"/>
      <c r="AM496" s="4" t="n"/>
      <c r="AN496" s="4" t="n"/>
      <c r="AO496" s="4" t="n"/>
      <c r="AP496" s="4" t="n"/>
      <c r="AQ496" s="4" t="n"/>
      <c r="AR496" s="4" t="n"/>
      <c r="AS496" s="4" t="n"/>
      <c r="AT496" s="4" t="n"/>
      <c r="AU496" s="4" t="n"/>
      <c r="AV496" s="4" t="n"/>
      <c r="AW496" s="4" t="n"/>
      <c r="AX496" s="4" t="n"/>
      <c r="AY496" s="4" t="n"/>
      <c r="AZ496" s="4" t="n"/>
      <c r="BA496" s="4" t="n"/>
      <c r="BB496" s="4" t="n"/>
      <c r="BC496" s="4" t="n"/>
      <c r="BD496" s="4" t="n"/>
      <c r="BE496" s="4" t="n"/>
      <c r="BF496" s="4" t="n"/>
      <c r="BG496" s="4" t="n"/>
      <c r="BH496" s="4" t="n"/>
      <c r="BI496" s="4" t="n"/>
      <c r="BJ496" s="4" t="n"/>
      <c r="BK496" s="3" t="n"/>
      <c r="BL496" s="3" t="n"/>
      <c r="BM496" s="3" t="n"/>
      <c r="BN496" s="3" t="n"/>
      <c r="BO496" s="3" t="n"/>
      <c r="BP496" s="3" t="n"/>
      <c r="BQ496" s="2" t="n"/>
      <c r="BR496" s="2" t="n"/>
      <c r="BS496" s="2" t="n"/>
      <c r="BT496" s="2" t="n"/>
      <c r="BU496" s="2" t="n"/>
      <c r="BV496" s="2" t="n"/>
      <c r="BW496" s="2" t="n"/>
      <c r="BX496" s="2" t="n"/>
      <c r="BY496" s="2" t="n"/>
      <c r="BZ496" s="2" t="n"/>
      <c r="CA496" s="2" t="n"/>
      <c r="CB496" s="2" t="n"/>
      <c r="CC496" s="2" t="n"/>
    </row>
    <row r="497">
      <c r="A497" s="2" t="n"/>
      <c r="B497" s="2" t="n"/>
      <c r="C497" s="2" t="n"/>
      <c r="D497" s="2" t="n"/>
      <c r="E497" s="2" t="n"/>
      <c r="F497" s="2" t="n"/>
      <c r="G497" s="2" t="n"/>
      <c r="H497" s="2" t="n"/>
      <c r="I497" s="2" t="n"/>
      <c r="J497" s="2" t="n"/>
      <c r="K497" s="3" t="n"/>
      <c r="L497" s="3" t="n"/>
      <c r="M497" s="4" t="n"/>
      <c r="N497" s="4" t="n"/>
      <c r="O497" s="4" t="n"/>
      <c r="P497" s="4" t="n"/>
      <c r="Q497" s="4" t="n"/>
      <c r="R497" s="4" t="n"/>
      <c r="S497" s="4" t="n"/>
      <c r="T497" s="4" t="n"/>
      <c r="U497" s="4" t="n"/>
      <c r="V497" s="4" t="n"/>
      <c r="W497" s="4" t="n"/>
      <c r="X497" s="4" t="n"/>
      <c r="Y497" s="4" t="n"/>
      <c r="Z497" s="4" t="n"/>
      <c r="AA497" s="4" t="n"/>
      <c r="AB497" s="4" t="n"/>
      <c r="AC497" s="4" t="n"/>
      <c r="AD497" s="4" t="n"/>
      <c r="AE497" s="4" t="n"/>
      <c r="AF497" s="4" t="n"/>
      <c r="AG497" s="4" t="n"/>
      <c r="AH497" s="4" t="n"/>
      <c r="AI497" s="4" t="n"/>
      <c r="AJ497" s="4" t="n"/>
      <c r="AK497" s="4" t="n"/>
      <c r="AL497" s="4" t="n"/>
      <c r="AM497" s="4" t="n"/>
      <c r="AN497" s="4" t="n"/>
      <c r="AO497" s="4" t="n"/>
      <c r="AP497" s="4" t="n"/>
      <c r="AQ497" s="4" t="n"/>
      <c r="AR497" s="4" t="n"/>
      <c r="AS497" s="4" t="n"/>
      <c r="AT497" s="4" t="n"/>
      <c r="AU497" s="4" t="n"/>
      <c r="AV497" s="4" t="n"/>
      <c r="AW497" s="4" t="n"/>
      <c r="AX497" s="4" t="n"/>
      <c r="AY497" s="4" t="n"/>
      <c r="AZ497" s="4" t="n"/>
      <c r="BA497" s="4" t="n"/>
      <c r="BB497" s="4" t="n"/>
      <c r="BC497" s="4" t="n"/>
      <c r="BD497" s="4" t="n"/>
      <c r="BE497" s="4" t="n"/>
      <c r="BF497" s="4" t="n"/>
      <c r="BG497" s="4" t="n"/>
      <c r="BH497" s="4" t="n"/>
      <c r="BI497" s="4" t="n"/>
      <c r="BJ497" s="4" t="n"/>
      <c r="BK497" s="3" t="n"/>
      <c r="BL497" s="3" t="n"/>
      <c r="BM497" s="3" t="n"/>
      <c r="BN497" s="3" t="n"/>
      <c r="BO497" s="3" t="n"/>
      <c r="BP497" s="3" t="n"/>
      <c r="BQ497" s="2" t="n"/>
      <c r="BR497" s="2" t="n"/>
      <c r="BS497" s="2" t="n"/>
      <c r="BT497" s="2" t="n"/>
      <c r="BU497" s="2" t="n"/>
      <c r="BV497" s="2" t="n"/>
      <c r="BW497" s="2" t="n"/>
      <c r="BX497" s="2" t="n"/>
      <c r="BY497" s="2" t="n"/>
      <c r="BZ497" s="2" t="n"/>
      <c r="CA497" s="2" t="n"/>
      <c r="CB497" s="2" t="n"/>
      <c r="CC497" s="2" t="n"/>
    </row>
    <row r="498">
      <c r="A498" s="2" t="n"/>
      <c r="B498" s="2" t="n"/>
      <c r="C498" s="2" t="n"/>
      <c r="D498" s="2" t="n"/>
      <c r="E498" s="2" t="n"/>
      <c r="F498" s="2" t="n"/>
      <c r="G498" s="2" t="n"/>
      <c r="H498" s="2" t="n"/>
      <c r="I498" s="2" t="n"/>
      <c r="J498" s="2" t="n"/>
      <c r="K498" s="3" t="n"/>
      <c r="L498" s="3" t="n"/>
      <c r="M498" s="4" t="n"/>
      <c r="N498" s="4" t="n"/>
      <c r="O498" s="4" t="n"/>
      <c r="P498" s="4" t="n"/>
      <c r="Q498" s="4" t="n"/>
      <c r="R498" s="4" t="n"/>
      <c r="S498" s="4" t="n"/>
      <c r="T498" s="4" t="n"/>
      <c r="U498" s="4" t="n"/>
      <c r="V498" s="4" t="n"/>
      <c r="W498" s="4" t="n"/>
      <c r="X498" s="4" t="n"/>
      <c r="Y498" s="4" t="n"/>
      <c r="Z498" s="4" t="n"/>
      <c r="AA498" s="4" t="n"/>
      <c r="AB498" s="4" t="n"/>
      <c r="AC498" s="4" t="n"/>
      <c r="AD498" s="4" t="n"/>
      <c r="AE498" s="4" t="n"/>
      <c r="AF498" s="4" t="n"/>
      <c r="AG498" s="4" t="n"/>
      <c r="AH498" s="4" t="n"/>
      <c r="AI498" s="4" t="n"/>
      <c r="AJ498" s="4" t="n"/>
      <c r="AK498" s="4" t="n"/>
      <c r="AL498" s="4" t="n"/>
      <c r="AM498" s="4" t="n"/>
      <c r="AN498" s="4" t="n"/>
      <c r="AO498" s="4" t="n"/>
      <c r="AP498" s="4" t="n"/>
      <c r="AQ498" s="4" t="n"/>
      <c r="AR498" s="4" t="n"/>
      <c r="AS498" s="4" t="n"/>
      <c r="AT498" s="4" t="n"/>
      <c r="AU498" s="4" t="n"/>
      <c r="AV498" s="4" t="n"/>
      <c r="AW498" s="4" t="n"/>
      <c r="AX498" s="4" t="n"/>
      <c r="AY498" s="4" t="n"/>
      <c r="AZ498" s="4" t="n"/>
      <c r="BA498" s="4" t="n"/>
      <c r="BB498" s="4" t="n"/>
      <c r="BC498" s="4" t="n"/>
      <c r="BD498" s="4" t="n"/>
      <c r="BE498" s="4" t="n"/>
      <c r="BF498" s="4" t="n"/>
      <c r="BG498" s="4" t="n"/>
      <c r="BH498" s="4" t="n"/>
      <c r="BI498" s="4" t="n"/>
      <c r="BJ498" s="4" t="n"/>
      <c r="BK498" s="3" t="n"/>
      <c r="BL498" s="3" t="n"/>
      <c r="BM498" s="3" t="n"/>
      <c r="BN498" s="3" t="n"/>
      <c r="BO498" s="3" t="n"/>
      <c r="BP498" s="3" t="n"/>
      <c r="BQ498" s="2" t="n"/>
      <c r="BR498" s="2" t="n"/>
      <c r="BS498" s="2" t="n"/>
      <c r="BT498" s="2" t="n"/>
      <c r="BU498" s="2" t="n"/>
      <c r="BV498" s="2" t="n"/>
      <c r="BW498" s="2" t="n"/>
      <c r="BX498" s="2" t="n"/>
      <c r="BY498" s="2" t="n"/>
      <c r="BZ498" s="2" t="n"/>
      <c r="CA498" s="2" t="n"/>
      <c r="CB498" s="2" t="n"/>
      <c r="CC498" s="2" t="n"/>
    </row>
    <row r="499">
      <c r="A499" s="2" t="n"/>
      <c r="B499" s="2" t="n"/>
      <c r="C499" s="2" t="n"/>
      <c r="D499" s="2" t="n"/>
      <c r="E499" s="2" t="n"/>
      <c r="F499" s="2" t="n"/>
      <c r="G499" s="2" t="n"/>
      <c r="H499" s="2" t="n"/>
      <c r="I499" s="2" t="n"/>
      <c r="J499" s="2" t="n"/>
      <c r="K499" s="3" t="n"/>
      <c r="L499" s="3" t="n"/>
      <c r="M499" s="4" t="n"/>
      <c r="N499" s="4" t="n"/>
      <c r="O499" s="4" t="n"/>
      <c r="P499" s="4" t="n"/>
      <c r="Q499" s="4" t="n"/>
      <c r="R499" s="4" t="n"/>
      <c r="S499" s="4" t="n"/>
      <c r="T499" s="4" t="n"/>
      <c r="U499" s="4" t="n"/>
      <c r="V499" s="4" t="n"/>
      <c r="W499" s="4" t="n"/>
      <c r="X499" s="4" t="n"/>
      <c r="Y499" s="4" t="n"/>
      <c r="Z499" s="4" t="n"/>
      <c r="AA499" s="4" t="n"/>
      <c r="AB499" s="4" t="n"/>
      <c r="AC499" s="4" t="n"/>
      <c r="AD499" s="4" t="n"/>
      <c r="AE499" s="4" t="n"/>
      <c r="AF499" s="4" t="n"/>
      <c r="AG499" s="4" t="n"/>
      <c r="AH499" s="4" t="n"/>
      <c r="AI499" s="4" t="n"/>
      <c r="AJ499" s="4" t="n"/>
      <c r="AK499" s="4" t="n"/>
      <c r="AL499" s="4" t="n"/>
      <c r="AM499" s="4" t="n"/>
      <c r="AN499" s="4" t="n"/>
      <c r="AO499" s="4" t="n"/>
      <c r="AP499" s="4" t="n"/>
      <c r="AQ499" s="4" t="n"/>
      <c r="AR499" s="4" t="n"/>
      <c r="AS499" s="4" t="n"/>
      <c r="AT499" s="4" t="n"/>
      <c r="AU499" s="4" t="n"/>
      <c r="AV499" s="4" t="n"/>
      <c r="AW499" s="4" t="n"/>
      <c r="AX499" s="4" t="n"/>
      <c r="AY499" s="4" t="n"/>
      <c r="AZ499" s="4" t="n"/>
      <c r="BA499" s="4" t="n"/>
      <c r="BB499" s="4" t="n"/>
      <c r="BC499" s="4" t="n"/>
      <c r="BD499" s="4" t="n"/>
      <c r="BE499" s="4" t="n"/>
      <c r="BF499" s="4" t="n"/>
      <c r="BG499" s="4" t="n"/>
      <c r="BH499" s="4" t="n"/>
      <c r="BI499" s="4" t="n"/>
      <c r="BJ499" s="4" t="n"/>
      <c r="BK499" s="3" t="n"/>
      <c r="BL499" s="3" t="n"/>
      <c r="BM499" s="3" t="n"/>
      <c r="BN499" s="3" t="n"/>
      <c r="BO499" s="3" t="n"/>
      <c r="BP499" s="3" t="n"/>
      <c r="BQ499" s="2" t="n"/>
      <c r="BR499" s="2" t="n"/>
      <c r="BS499" s="2" t="n"/>
      <c r="BT499" s="2" t="n"/>
      <c r="BU499" s="2" t="n"/>
      <c r="BV499" s="2" t="n"/>
      <c r="BW499" s="2" t="n"/>
      <c r="BX499" s="2" t="n"/>
      <c r="BY499" s="2" t="n"/>
      <c r="BZ499" s="2" t="n"/>
      <c r="CA499" s="2" t="n"/>
      <c r="CB499" s="2" t="n"/>
      <c r="CC499" s="2" t="n"/>
    </row>
    <row r="500">
      <c r="A500" s="2" t="n"/>
      <c r="B500" s="2" t="n"/>
      <c r="C500" s="2" t="n"/>
      <c r="D500" s="2" t="n"/>
      <c r="E500" s="2" t="n"/>
      <c r="F500" s="2" t="n"/>
      <c r="G500" s="2" t="n"/>
      <c r="H500" s="2" t="n"/>
      <c r="I500" s="2" t="n"/>
      <c r="J500" s="2" t="n"/>
      <c r="K500" s="3" t="n"/>
      <c r="L500" s="3" t="n"/>
      <c r="M500" s="4" t="n"/>
      <c r="N500" s="4" t="n"/>
      <c r="O500" s="4" t="n"/>
      <c r="P500" s="4" t="n"/>
      <c r="Q500" s="4" t="n"/>
      <c r="R500" s="4" t="n"/>
      <c r="S500" s="4" t="n"/>
      <c r="T500" s="4" t="n"/>
      <c r="U500" s="4" t="n"/>
      <c r="V500" s="4" t="n"/>
      <c r="W500" s="4" t="n"/>
      <c r="X500" s="4" t="n"/>
      <c r="Y500" s="4" t="n"/>
      <c r="Z500" s="4" t="n"/>
      <c r="AA500" s="4" t="n"/>
      <c r="AB500" s="4" t="n"/>
      <c r="AC500" s="4" t="n"/>
      <c r="AD500" s="4" t="n"/>
      <c r="AE500" s="4" t="n"/>
      <c r="AF500" s="4" t="n"/>
      <c r="AG500" s="4" t="n"/>
      <c r="AH500" s="4" t="n"/>
      <c r="AI500" s="4" t="n"/>
      <c r="AJ500" s="4" t="n"/>
      <c r="AK500" s="4" t="n"/>
      <c r="AL500" s="4" t="n"/>
      <c r="AM500" s="4" t="n"/>
      <c r="AN500" s="4" t="n"/>
      <c r="AO500" s="4" t="n"/>
      <c r="AP500" s="4" t="n"/>
      <c r="AQ500" s="4" t="n"/>
      <c r="AR500" s="4" t="n"/>
      <c r="AS500" s="4" t="n"/>
      <c r="AT500" s="4" t="n"/>
      <c r="AU500" s="4" t="n"/>
      <c r="AV500" s="4" t="n"/>
      <c r="AW500" s="4" t="n"/>
      <c r="AX500" s="4" t="n"/>
      <c r="AY500" s="4" t="n"/>
      <c r="AZ500" s="4" t="n"/>
      <c r="BA500" s="4" t="n"/>
      <c r="BB500" s="4" t="n"/>
      <c r="BC500" s="4" t="n"/>
      <c r="BD500" s="4" t="n"/>
      <c r="BE500" s="4" t="n"/>
      <c r="BF500" s="4" t="n"/>
      <c r="BG500" s="4" t="n"/>
      <c r="BH500" s="4" t="n"/>
      <c r="BI500" s="4" t="n"/>
      <c r="BJ500" s="4" t="n"/>
      <c r="BK500" s="3" t="n"/>
      <c r="BL500" s="3" t="n"/>
      <c r="BM500" s="3" t="n"/>
      <c r="BN500" s="3" t="n"/>
      <c r="BO500" s="3" t="n"/>
      <c r="BP500" s="3" t="n"/>
      <c r="BQ500" s="2" t="n"/>
      <c r="BR500" s="2" t="n"/>
      <c r="BS500" s="2" t="n"/>
      <c r="BT500" s="2" t="n"/>
      <c r="BU500" s="2" t="n"/>
      <c r="BV500" s="2" t="n"/>
      <c r="BW500" s="2" t="n"/>
      <c r="BX500" s="2" t="n"/>
      <c r="BY500" s="2" t="n"/>
      <c r="BZ500" s="2" t="n"/>
      <c r="CA500" s="2" t="n"/>
      <c r="CB500" s="2" t="n"/>
      <c r="CC500" s="2" t="n"/>
    </row>
    <row r="501">
      <c r="A501" s="2" t="n"/>
      <c r="B501" s="2" t="n"/>
      <c r="C501" s="2" t="n"/>
      <c r="D501" s="2" t="n"/>
      <c r="E501" s="2" t="n"/>
      <c r="F501" s="2" t="n"/>
      <c r="G501" s="2" t="n"/>
      <c r="H501" s="2" t="n"/>
      <c r="I501" s="2" t="n"/>
      <c r="J501" s="2" t="n"/>
      <c r="K501" s="3" t="n"/>
      <c r="L501" s="3" t="n"/>
      <c r="M501" s="4" t="n"/>
      <c r="N501" s="4" t="n"/>
      <c r="O501" s="4" t="n"/>
      <c r="P501" s="4" t="n"/>
      <c r="Q501" s="4" t="n"/>
      <c r="R501" s="4" t="n"/>
      <c r="S501" s="4" t="n"/>
      <c r="T501" s="4" t="n"/>
      <c r="U501" s="4" t="n"/>
      <c r="V501" s="4" t="n"/>
      <c r="W501" s="4" t="n"/>
      <c r="X501" s="4" t="n"/>
      <c r="Y501" s="4" t="n"/>
      <c r="Z501" s="4" t="n"/>
      <c r="AA501" s="4" t="n"/>
      <c r="AB501" s="4" t="n"/>
      <c r="AC501" s="4" t="n"/>
      <c r="AD501" s="4" t="n"/>
      <c r="AE501" s="4" t="n"/>
      <c r="AF501" s="4" t="n"/>
      <c r="AG501" s="4" t="n"/>
      <c r="AH501" s="4" t="n"/>
      <c r="AI501" s="4" t="n"/>
      <c r="AJ501" s="4" t="n"/>
      <c r="AK501" s="4" t="n"/>
      <c r="AL501" s="4" t="n"/>
      <c r="AM501" s="4" t="n"/>
      <c r="AN501" s="4" t="n"/>
      <c r="AO501" s="4" t="n"/>
      <c r="AP501" s="4" t="n"/>
      <c r="AQ501" s="4" t="n"/>
      <c r="AR501" s="4" t="n"/>
      <c r="AS501" s="4" t="n"/>
      <c r="AT501" s="4" t="n"/>
      <c r="AU501" s="4" t="n"/>
      <c r="AV501" s="4" t="n"/>
      <c r="AW501" s="4" t="n"/>
      <c r="AX501" s="4" t="n"/>
      <c r="AY501" s="4" t="n"/>
      <c r="AZ501" s="4" t="n"/>
      <c r="BA501" s="4" t="n"/>
      <c r="BB501" s="4" t="n"/>
      <c r="BC501" s="4" t="n"/>
      <c r="BD501" s="4" t="n"/>
      <c r="BE501" s="4" t="n"/>
      <c r="BF501" s="4" t="n"/>
      <c r="BG501" s="4" t="n"/>
      <c r="BH501" s="4" t="n"/>
      <c r="BI501" s="4" t="n"/>
      <c r="BJ501" s="4" t="n"/>
      <c r="BK501" s="3" t="n"/>
      <c r="BL501" s="3" t="n"/>
      <c r="BM501" s="3" t="n"/>
      <c r="BN501" s="3" t="n"/>
      <c r="BO501" s="3" t="n"/>
      <c r="BP501" s="3" t="n"/>
      <c r="BQ501" s="2" t="n"/>
      <c r="BR501" s="2" t="n"/>
      <c r="BS501" s="2" t="n"/>
      <c r="BT501" s="2" t="n"/>
      <c r="BU501" s="2" t="n"/>
      <c r="BV501" s="2" t="n"/>
      <c r="BW501" s="2" t="n"/>
      <c r="BX501" s="2" t="n"/>
      <c r="BY501" s="2" t="n"/>
      <c r="BZ501" s="2" t="n"/>
      <c r="CA501" s="2" t="n"/>
      <c r="CB501" s="2" t="n"/>
      <c r="CC501" s="2" t="n"/>
    </row>
    <row r="502">
      <c r="A502" s="2" t="n"/>
      <c r="B502" s="2" t="n"/>
      <c r="C502" s="2" t="n"/>
      <c r="D502" s="2" t="n"/>
      <c r="E502" s="2" t="n"/>
      <c r="F502" s="2" t="n"/>
      <c r="G502" s="2" t="n"/>
      <c r="H502" s="2" t="n"/>
      <c r="I502" s="2" t="n"/>
      <c r="J502" s="2" t="n"/>
      <c r="K502" s="3" t="n"/>
      <c r="L502" s="3" t="n"/>
      <c r="M502" s="4" t="n"/>
      <c r="N502" s="4" t="n"/>
      <c r="O502" s="4" t="n"/>
      <c r="P502" s="4" t="n"/>
      <c r="Q502" s="4" t="n"/>
      <c r="R502" s="4" t="n"/>
      <c r="S502" s="4" t="n"/>
      <c r="T502" s="4" t="n"/>
      <c r="U502" s="4" t="n"/>
      <c r="V502" s="4" t="n"/>
      <c r="W502" s="4" t="n"/>
      <c r="X502" s="4" t="n"/>
      <c r="Y502" s="4" t="n"/>
      <c r="Z502" s="4" t="n"/>
      <c r="AA502" s="4" t="n"/>
      <c r="AB502" s="4" t="n"/>
      <c r="AC502" s="4" t="n"/>
      <c r="AD502" s="4" t="n"/>
      <c r="AE502" s="4" t="n"/>
      <c r="AF502" s="4" t="n"/>
      <c r="AG502" s="4" t="n"/>
      <c r="AH502" s="4" t="n"/>
      <c r="AI502" s="4" t="n"/>
      <c r="AJ502" s="4" t="n"/>
      <c r="AK502" s="4" t="n"/>
      <c r="AL502" s="4" t="n"/>
      <c r="AM502" s="4" t="n"/>
      <c r="AN502" s="4" t="n"/>
      <c r="AO502" s="4" t="n"/>
      <c r="AP502" s="4" t="n"/>
      <c r="AQ502" s="4" t="n"/>
      <c r="AR502" s="4" t="n"/>
      <c r="AS502" s="4" t="n"/>
      <c r="AT502" s="4" t="n"/>
      <c r="AU502" s="4" t="n"/>
      <c r="AV502" s="4" t="n"/>
      <c r="AW502" s="4" t="n"/>
      <c r="AX502" s="4" t="n"/>
      <c r="AY502" s="4" t="n"/>
      <c r="AZ502" s="4" t="n"/>
      <c r="BA502" s="4" t="n"/>
      <c r="BB502" s="4" t="n"/>
      <c r="BC502" s="4" t="n"/>
      <c r="BD502" s="4" t="n"/>
      <c r="BE502" s="4" t="n"/>
      <c r="BF502" s="4" t="n"/>
      <c r="BG502" s="4" t="n"/>
      <c r="BH502" s="4" t="n"/>
      <c r="BI502" s="4" t="n"/>
      <c r="BJ502" s="4" t="n"/>
      <c r="BK502" s="3" t="n"/>
      <c r="BL502" s="3" t="n"/>
      <c r="BM502" s="3" t="n"/>
      <c r="BN502" s="3" t="n"/>
      <c r="BO502" s="3" t="n"/>
      <c r="BP502" s="3" t="n"/>
      <c r="BQ502" s="2" t="n"/>
      <c r="BR502" s="2" t="n"/>
      <c r="BS502" s="2" t="n"/>
      <c r="BT502" s="2" t="n"/>
      <c r="BU502" s="2" t="n"/>
      <c r="BV502" s="2" t="n"/>
      <c r="BW502" s="2" t="n"/>
      <c r="BX502" s="2" t="n"/>
      <c r="BY502" s="2" t="n"/>
      <c r="BZ502" s="2" t="n"/>
      <c r="CA502" s="2" t="n"/>
      <c r="CB502" s="2" t="n"/>
      <c r="CC502" s="2" t="n"/>
    </row>
    <row r="503">
      <c r="A503" s="2" t="n"/>
      <c r="B503" s="2" t="n"/>
      <c r="C503" s="2" t="n"/>
      <c r="D503" s="2" t="n"/>
      <c r="E503" s="2" t="n"/>
      <c r="F503" s="2" t="n"/>
      <c r="G503" s="2" t="n"/>
      <c r="H503" s="2" t="n"/>
      <c r="I503" s="2" t="n"/>
      <c r="J503" s="2" t="n"/>
      <c r="K503" s="3" t="n"/>
      <c r="L503" s="3" t="n"/>
      <c r="M503" s="4" t="n"/>
      <c r="N503" s="4" t="n"/>
      <c r="O503" s="4" t="n"/>
      <c r="P503" s="4" t="n"/>
      <c r="Q503" s="4" t="n"/>
      <c r="R503" s="4" t="n"/>
      <c r="S503" s="4" t="n"/>
      <c r="T503" s="4" t="n"/>
      <c r="U503" s="4" t="n"/>
      <c r="V503" s="4" t="n"/>
      <c r="W503" s="4" t="n"/>
      <c r="X503" s="4" t="n"/>
      <c r="Y503" s="4" t="n"/>
      <c r="Z503" s="4" t="n"/>
      <c r="AA503" s="4" t="n"/>
      <c r="AB503" s="4" t="n"/>
      <c r="AC503" s="4" t="n"/>
      <c r="AD503" s="4" t="n"/>
      <c r="AE503" s="4" t="n"/>
      <c r="AF503" s="4" t="n"/>
      <c r="AG503" s="4" t="n"/>
      <c r="AH503" s="4" t="n"/>
      <c r="AI503" s="4" t="n"/>
      <c r="AJ503" s="4" t="n"/>
      <c r="AK503" s="4" t="n"/>
      <c r="AL503" s="4" t="n"/>
      <c r="AM503" s="4" t="n"/>
      <c r="AN503" s="4" t="n"/>
      <c r="AO503" s="4" t="n"/>
      <c r="AP503" s="4" t="n"/>
      <c r="AQ503" s="4" t="n"/>
      <c r="AR503" s="4" t="n"/>
      <c r="AS503" s="4" t="n"/>
      <c r="AT503" s="4" t="n"/>
      <c r="AU503" s="4" t="n"/>
      <c r="AV503" s="4" t="n"/>
      <c r="AW503" s="4" t="n"/>
      <c r="AX503" s="4" t="n"/>
      <c r="AY503" s="4" t="n"/>
      <c r="AZ503" s="4" t="n"/>
      <c r="BA503" s="4" t="n"/>
      <c r="BB503" s="4" t="n"/>
      <c r="BC503" s="4" t="n"/>
      <c r="BD503" s="4" t="n"/>
      <c r="BE503" s="4" t="n"/>
      <c r="BF503" s="4" t="n"/>
      <c r="BG503" s="4" t="n"/>
      <c r="BH503" s="4" t="n"/>
      <c r="BI503" s="4" t="n"/>
      <c r="BJ503" s="4" t="n"/>
      <c r="BK503" s="3" t="n"/>
      <c r="BL503" s="3" t="n"/>
      <c r="BM503" s="3" t="n"/>
      <c r="BN503" s="3" t="n"/>
      <c r="BO503" s="3" t="n"/>
      <c r="BP503" s="3" t="n"/>
      <c r="BQ503" s="2" t="n"/>
      <c r="BR503" s="2" t="n"/>
      <c r="BS503" s="2" t="n"/>
      <c r="BT503" s="2" t="n"/>
      <c r="BU503" s="2" t="n"/>
      <c r="BV503" s="2" t="n"/>
      <c r="BW503" s="2" t="n"/>
      <c r="BX503" s="2" t="n"/>
      <c r="BY503" s="2" t="n"/>
      <c r="BZ503" s="2" t="n"/>
      <c r="CA503" s="2" t="n"/>
      <c r="CB503" s="2" t="n"/>
      <c r="CC503" s="2" t="n"/>
    </row>
    <row r="504">
      <c r="A504" s="2" t="n"/>
      <c r="B504" s="2" t="n"/>
      <c r="C504" s="2" t="n"/>
      <c r="D504" s="2" t="n"/>
      <c r="E504" s="2" t="n"/>
      <c r="F504" s="2" t="n"/>
      <c r="G504" s="2" t="n"/>
      <c r="H504" s="2" t="n"/>
      <c r="I504" s="2" t="n"/>
      <c r="J504" s="2" t="n"/>
      <c r="K504" s="3" t="n"/>
      <c r="L504" s="3" t="n"/>
      <c r="M504" s="4" t="n"/>
      <c r="N504" s="4" t="n"/>
      <c r="O504" s="4" t="n"/>
      <c r="P504" s="4" t="n"/>
      <c r="Q504" s="4" t="n"/>
      <c r="R504" s="4" t="n"/>
      <c r="S504" s="4" t="n"/>
      <c r="T504" s="4" t="n"/>
      <c r="U504" s="4" t="n"/>
      <c r="V504" s="4" t="n"/>
      <c r="W504" s="4" t="n"/>
      <c r="X504" s="4" t="n"/>
      <c r="Y504" s="4" t="n"/>
      <c r="Z504" s="4" t="n"/>
      <c r="AA504" s="4" t="n"/>
      <c r="AB504" s="4" t="n"/>
      <c r="AC504" s="4" t="n"/>
      <c r="AD504" s="4" t="n"/>
      <c r="AE504" s="4" t="n"/>
      <c r="AF504" s="4" t="n"/>
      <c r="AG504" s="4" t="n"/>
      <c r="AH504" s="4" t="n"/>
      <c r="AI504" s="4" t="n"/>
      <c r="AJ504" s="4" t="n"/>
      <c r="AK504" s="4" t="n"/>
      <c r="AL504" s="4" t="n"/>
      <c r="AM504" s="4" t="n"/>
      <c r="AN504" s="4" t="n"/>
      <c r="AO504" s="4" t="n"/>
      <c r="AP504" s="4" t="n"/>
      <c r="AQ504" s="4" t="n"/>
      <c r="AR504" s="4" t="n"/>
      <c r="AS504" s="4" t="n"/>
      <c r="AT504" s="4" t="n"/>
      <c r="AU504" s="4" t="n"/>
      <c r="AV504" s="4" t="n"/>
      <c r="AW504" s="4" t="n"/>
      <c r="AX504" s="4" t="n"/>
      <c r="AY504" s="4" t="n"/>
      <c r="AZ504" s="4" t="n"/>
      <c r="BA504" s="4" t="n"/>
      <c r="BB504" s="4" t="n"/>
      <c r="BC504" s="4" t="n"/>
      <c r="BD504" s="4" t="n"/>
      <c r="BE504" s="4" t="n"/>
      <c r="BF504" s="4" t="n"/>
      <c r="BG504" s="4" t="n"/>
      <c r="BH504" s="4" t="n"/>
      <c r="BI504" s="4" t="n"/>
      <c r="BJ504" s="4" t="n"/>
      <c r="BK504" s="3" t="n"/>
      <c r="BL504" s="3" t="n"/>
      <c r="BM504" s="3" t="n"/>
      <c r="BN504" s="3" t="n"/>
      <c r="BO504" s="3" t="n"/>
      <c r="BP504" s="3" t="n"/>
      <c r="BQ504" s="2" t="n"/>
      <c r="BR504" s="2" t="n"/>
      <c r="BS504" s="2" t="n"/>
      <c r="BT504" s="2" t="n"/>
      <c r="BU504" s="2" t="n"/>
      <c r="BV504" s="2" t="n"/>
      <c r="BW504" s="2" t="n"/>
      <c r="BX504" s="2" t="n"/>
      <c r="BY504" s="2" t="n"/>
      <c r="BZ504" s="2" t="n"/>
      <c r="CA504" s="2" t="n"/>
      <c r="CB504" s="2" t="n"/>
      <c r="CC504" s="2" t="n"/>
    </row>
    <row r="505">
      <c r="A505" s="2" t="n"/>
      <c r="B505" s="2" t="n"/>
      <c r="C505" s="2" t="n"/>
      <c r="D505" s="2" t="n"/>
      <c r="E505" s="2" t="n"/>
      <c r="F505" s="2" t="n"/>
      <c r="G505" s="2" t="n"/>
      <c r="H505" s="2" t="n"/>
      <c r="I505" s="2" t="n"/>
      <c r="J505" s="2" t="n"/>
      <c r="K505" s="3" t="n"/>
      <c r="L505" s="3" t="n"/>
      <c r="M505" s="4" t="n"/>
      <c r="N505" s="4" t="n"/>
      <c r="O505" s="4" t="n"/>
      <c r="P505" s="4" t="n"/>
      <c r="Q505" s="4" t="n"/>
      <c r="R505" s="4" t="n"/>
      <c r="S505" s="4" t="n"/>
      <c r="T505" s="4" t="n"/>
      <c r="U505" s="4" t="n"/>
      <c r="V505" s="4" t="n"/>
      <c r="W505" s="4" t="n"/>
      <c r="X505" s="4" t="n"/>
      <c r="Y505" s="4" t="n"/>
      <c r="Z505" s="4" t="n"/>
      <c r="AA505" s="4" t="n"/>
      <c r="AB505" s="4" t="n"/>
      <c r="AC505" s="4" t="n"/>
      <c r="AD505" s="4" t="n"/>
      <c r="AE505" s="4" t="n"/>
      <c r="AF505" s="4" t="n"/>
      <c r="AG505" s="4" t="n"/>
      <c r="AH505" s="4" t="n"/>
      <c r="AI505" s="4" t="n"/>
      <c r="AJ505" s="4" t="n"/>
      <c r="AK505" s="4" t="n"/>
      <c r="AL505" s="4" t="n"/>
      <c r="AM505" s="4" t="n"/>
      <c r="AN505" s="4" t="n"/>
      <c r="AO505" s="4" t="n"/>
      <c r="AP505" s="4" t="n"/>
      <c r="AQ505" s="4" t="n"/>
      <c r="AR505" s="4" t="n"/>
      <c r="AS505" s="4" t="n"/>
      <c r="AT505" s="4" t="n"/>
      <c r="AU505" s="4" t="n"/>
      <c r="AV505" s="4" t="n"/>
      <c r="AW505" s="4" t="n"/>
      <c r="AX505" s="4" t="n"/>
      <c r="AY505" s="4" t="n"/>
      <c r="AZ505" s="4" t="n"/>
      <c r="BA505" s="4" t="n"/>
      <c r="BB505" s="4" t="n"/>
      <c r="BC505" s="4" t="n"/>
      <c r="BD505" s="4" t="n"/>
      <c r="BE505" s="4" t="n"/>
      <c r="BF505" s="4" t="n"/>
      <c r="BG505" s="4" t="n"/>
      <c r="BH505" s="4" t="n"/>
      <c r="BI505" s="4" t="n"/>
      <c r="BJ505" s="4" t="n"/>
      <c r="BK505" s="3" t="n"/>
      <c r="BL505" s="3" t="n"/>
      <c r="BM505" s="3" t="n"/>
      <c r="BN505" s="3" t="n"/>
      <c r="BO505" s="3" t="n"/>
      <c r="BP505" s="3" t="n"/>
      <c r="BQ505" s="2" t="n"/>
      <c r="BR505" s="2" t="n"/>
      <c r="BS505" s="2" t="n"/>
      <c r="BT505" s="2" t="n"/>
      <c r="BU505" s="2" t="n"/>
      <c r="BV505" s="2" t="n"/>
      <c r="BW505" s="2" t="n"/>
      <c r="BX505" s="2" t="n"/>
      <c r="BY505" s="2" t="n"/>
      <c r="BZ505" s="2" t="n"/>
      <c r="CA505" s="2" t="n"/>
      <c r="CB505" s="2" t="n"/>
      <c r="CC505" s="2" t="n"/>
    </row>
    <row r="506">
      <c r="A506" s="2" t="n"/>
      <c r="B506" s="2" t="n"/>
      <c r="C506" s="2" t="n"/>
      <c r="D506" s="2" t="n"/>
      <c r="E506" s="2" t="n"/>
      <c r="F506" s="2" t="n"/>
      <c r="G506" s="2" t="n"/>
      <c r="H506" s="2" t="n"/>
      <c r="I506" s="2" t="n"/>
      <c r="J506" s="2" t="n"/>
      <c r="K506" s="3" t="n"/>
      <c r="L506" s="3" t="n"/>
      <c r="M506" s="4" t="n"/>
      <c r="N506" s="4" t="n"/>
      <c r="O506" s="4" t="n"/>
      <c r="P506" s="4" t="n"/>
      <c r="Q506" s="4" t="n"/>
      <c r="R506" s="4" t="n"/>
      <c r="S506" s="4" t="n"/>
      <c r="T506" s="4" t="n"/>
      <c r="U506" s="4" t="n"/>
      <c r="V506" s="4" t="n"/>
      <c r="W506" s="4" t="n"/>
      <c r="X506" s="4" t="n"/>
      <c r="Y506" s="4" t="n"/>
      <c r="Z506" s="4" t="n"/>
      <c r="AA506" s="4" t="n"/>
      <c r="AB506" s="4" t="n"/>
      <c r="AC506" s="4" t="n"/>
      <c r="AD506" s="4" t="n"/>
      <c r="AE506" s="4" t="n"/>
      <c r="AF506" s="4" t="n"/>
      <c r="AG506" s="4" t="n"/>
      <c r="AH506" s="4" t="n"/>
      <c r="AI506" s="4" t="n"/>
      <c r="AJ506" s="4" t="n"/>
      <c r="AK506" s="4" t="n"/>
      <c r="AL506" s="4" t="n"/>
      <c r="AM506" s="4" t="n"/>
      <c r="AN506" s="4" t="n"/>
      <c r="AO506" s="4" t="n"/>
      <c r="AP506" s="4" t="n"/>
      <c r="AQ506" s="4" t="n"/>
      <c r="AR506" s="4" t="n"/>
      <c r="AS506" s="4" t="n"/>
      <c r="AT506" s="4" t="n"/>
      <c r="AU506" s="4" t="n"/>
      <c r="AV506" s="4" t="n"/>
      <c r="AW506" s="4" t="n"/>
      <c r="AX506" s="4" t="n"/>
      <c r="AY506" s="4" t="n"/>
      <c r="AZ506" s="4" t="n"/>
      <c r="BA506" s="4" t="n"/>
      <c r="BB506" s="4" t="n"/>
      <c r="BC506" s="4" t="n"/>
      <c r="BD506" s="4" t="n"/>
      <c r="BE506" s="4" t="n"/>
      <c r="BF506" s="4" t="n"/>
      <c r="BG506" s="4" t="n"/>
      <c r="BH506" s="4" t="n"/>
      <c r="BI506" s="4" t="n"/>
      <c r="BJ506" s="4" t="n"/>
      <c r="BK506" s="3" t="n"/>
      <c r="BL506" s="3" t="n"/>
      <c r="BM506" s="3" t="n"/>
      <c r="BN506" s="3" t="n"/>
      <c r="BO506" s="3" t="n"/>
      <c r="BP506" s="3" t="n"/>
      <c r="BQ506" s="2" t="n"/>
      <c r="BR506" s="2" t="n"/>
      <c r="BS506" s="2" t="n"/>
      <c r="BT506" s="2" t="n"/>
      <c r="BU506" s="2" t="n"/>
      <c r="BV506" s="2" t="n"/>
      <c r="BW506" s="2" t="n"/>
      <c r="BX506" s="2" t="n"/>
      <c r="BY506" s="2" t="n"/>
      <c r="BZ506" s="2" t="n"/>
      <c r="CA506" s="2" t="n"/>
      <c r="CB506" s="2" t="n"/>
      <c r="CC506" s="2" t="n"/>
    </row>
    <row r="507">
      <c r="A507" s="2" t="n"/>
      <c r="B507" s="2" t="n"/>
      <c r="C507" s="2" t="n"/>
      <c r="D507" s="2" t="n"/>
      <c r="E507" s="2" t="n"/>
      <c r="F507" s="2" t="n"/>
      <c r="G507" s="2" t="n"/>
      <c r="H507" s="2" t="n"/>
      <c r="I507" s="2" t="n"/>
      <c r="J507" s="2" t="n"/>
      <c r="K507" s="3" t="n"/>
      <c r="L507" s="3" t="n"/>
      <c r="M507" s="4" t="n"/>
      <c r="N507" s="4" t="n"/>
      <c r="O507" s="4" t="n"/>
      <c r="P507" s="4" t="n"/>
      <c r="Q507" s="4" t="n"/>
      <c r="R507" s="4" t="n"/>
      <c r="S507" s="4" t="n"/>
      <c r="T507" s="4" t="n"/>
      <c r="U507" s="4" t="n"/>
      <c r="V507" s="4" t="n"/>
      <c r="W507" s="4" t="n"/>
      <c r="X507" s="4" t="n"/>
      <c r="Y507" s="4" t="n"/>
      <c r="Z507" s="4" t="n"/>
      <c r="AA507" s="4" t="n"/>
      <c r="AB507" s="4" t="n"/>
      <c r="AC507" s="4" t="n"/>
      <c r="AD507" s="4" t="n"/>
      <c r="AE507" s="4" t="n"/>
      <c r="AF507" s="4" t="n"/>
      <c r="AG507" s="4" t="n"/>
      <c r="AH507" s="4" t="n"/>
      <c r="AI507" s="4" t="n"/>
      <c r="AJ507" s="4" t="n"/>
      <c r="AK507" s="4" t="n"/>
      <c r="AL507" s="4" t="n"/>
      <c r="AM507" s="4" t="n"/>
      <c r="AN507" s="4" t="n"/>
      <c r="AO507" s="4" t="n"/>
      <c r="AP507" s="4" t="n"/>
      <c r="AQ507" s="4" t="n"/>
      <c r="AR507" s="4" t="n"/>
      <c r="AS507" s="4" t="n"/>
      <c r="AT507" s="4" t="n"/>
      <c r="AU507" s="4" t="n"/>
      <c r="AV507" s="4" t="n"/>
      <c r="AW507" s="4" t="n"/>
      <c r="AX507" s="4" t="n"/>
      <c r="AY507" s="4" t="n"/>
      <c r="AZ507" s="4" t="n"/>
      <c r="BA507" s="4" t="n"/>
      <c r="BB507" s="4" t="n"/>
      <c r="BC507" s="4" t="n"/>
      <c r="BD507" s="4" t="n"/>
      <c r="BE507" s="4" t="n"/>
      <c r="BF507" s="4" t="n"/>
      <c r="BG507" s="4" t="n"/>
      <c r="BH507" s="4" t="n"/>
      <c r="BI507" s="4" t="n"/>
      <c r="BJ507" s="4" t="n"/>
      <c r="BK507" s="3" t="n"/>
      <c r="BL507" s="3" t="n"/>
      <c r="BM507" s="3" t="n"/>
      <c r="BN507" s="3" t="n"/>
      <c r="BO507" s="3" t="n"/>
      <c r="BP507" s="3" t="n"/>
      <c r="BQ507" s="2" t="n"/>
      <c r="BR507" s="2" t="n"/>
      <c r="BS507" s="2" t="n"/>
      <c r="BT507" s="2" t="n"/>
      <c r="BU507" s="2" t="n"/>
      <c r="BV507" s="2" t="n"/>
      <c r="BW507" s="2" t="n"/>
      <c r="BX507" s="2" t="n"/>
      <c r="BY507" s="2" t="n"/>
      <c r="BZ507" s="2" t="n"/>
      <c r="CA507" s="2" t="n"/>
      <c r="CB507" s="2" t="n"/>
      <c r="CC507" s="2" t="n"/>
    </row>
    <row r="508">
      <c r="A508" s="2" t="n"/>
      <c r="B508" s="2" t="n"/>
      <c r="C508" s="2" t="n"/>
      <c r="D508" s="2" t="n"/>
      <c r="E508" s="2" t="n"/>
      <c r="F508" s="2" t="n"/>
      <c r="G508" s="2" t="n"/>
      <c r="H508" s="2" t="n"/>
      <c r="I508" s="2" t="n"/>
      <c r="J508" s="2" t="n"/>
      <c r="K508" s="3" t="n"/>
      <c r="L508" s="3" t="n"/>
      <c r="M508" s="4" t="n"/>
      <c r="N508" s="4" t="n"/>
      <c r="O508" s="4" t="n"/>
      <c r="P508" s="4" t="n"/>
      <c r="Q508" s="4" t="n"/>
      <c r="R508" s="4" t="n"/>
      <c r="S508" s="4" t="n"/>
      <c r="T508" s="4" t="n"/>
      <c r="U508" s="4" t="n"/>
      <c r="V508" s="4" t="n"/>
      <c r="W508" s="4" t="n"/>
      <c r="X508" s="4" t="n"/>
      <c r="Y508" s="4" t="n"/>
      <c r="Z508" s="4" t="n"/>
      <c r="AA508" s="4" t="n"/>
      <c r="AB508" s="4" t="n"/>
      <c r="AC508" s="4" t="n"/>
      <c r="AD508" s="4" t="n"/>
      <c r="AE508" s="4" t="n"/>
      <c r="AF508" s="4" t="n"/>
      <c r="AG508" s="4" t="n"/>
      <c r="AH508" s="4" t="n"/>
      <c r="AI508" s="4" t="n"/>
      <c r="AJ508" s="4" t="n"/>
      <c r="AK508" s="4" t="n"/>
      <c r="AL508" s="4" t="n"/>
      <c r="AM508" s="4" t="n"/>
      <c r="AN508" s="4" t="n"/>
      <c r="AO508" s="4" t="n"/>
      <c r="AP508" s="4" t="n"/>
      <c r="AQ508" s="4" t="n"/>
      <c r="AR508" s="4" t="n"/>
      <c r="AS508" s="4" t="n"/>
      <c r="AT508" s="4" t="n"/>
      <c r="AU508" s="4" t="n"/>
      <c r="AV508" s="4" t="n"/>
      <c r="AW508" s="4" t="n"/>
      <c r="AX508" s="4" t="n"/>
      <c r="AY508" s="4" t="n"/>
      <c r="AZ508" s="4" t="n"/>
      <c r="BA508" s="4" t="n"/>
      <c r="BB508" s="4" t="n"/>
      <c r="BC508" s="4" t="n"/>
      <c r="BD508" s="4" t="n"/>
      <c r="BE508" s="4" t="n"/>
      <c r="BF508" s="4" t="n"/>
      <c r="BG508" s="4" t="n"/>
      <c r="BH508" s="4" t="n"/>
      <c r="BI508" s="4" t="n"/>
      <c r="BJ508" s="4" t="n"/>
      <c r="BK508" s="3" t="n"/>
      <c r="BL508" s="3" t="n"/>
      <c r="BM508" s="3" t="n"/>
      <c r="BN508" s="3" t="n"/>
      <c r="BO508" s="3" t="n"/>
      <c r="BP508" s="3" t="n"/>
      <c r="BQ508" s="2" t="n"/>
      <c r="BR508" s="2" t="n"/>
      <c r="BS508" s="2" t="n"/>
      <c r="BT508" s="2" t="n"/>
      <c r="BU508" s="2" t="n"/>
      <c r="BV508" s="2" t="n"/>
      <c r="BW508" s="2" t="n"/>
      <c r="BX508" s="2" t="n"/>
      <c r="BY508" s="2" t="n"/>
      <c r="BZ508" s="2" t="n"/>
      <c r="CA508" s="2" t="n"/>
      <c r="CB508" s="2" t="n"/>
      <c r="CC508" s="2" t="n"/>
    </row>
    <row r="509">
      <c r="A509" s="2" t="n"/>
      <c r="B509" s="2" t="n"/>
      <c r="C509" s="2" t="n"/>
      <c r="D509" s="2" t="n"/>
      <c r="E509" s="2" t="n"/>
      <c r="F509" s="2" t="n"/>
      <c r="G509" s="2" t="n"/>
      <c r="H509" s="2" t="n"/>
      <c r="I509" s="2" t="n"/>
      <c r="J509" s="2" t="n"/>
      <c r="K509" s="3" t="n"/>
      <c r="L509" s="3" t="n"/>
      <c r="M509" s="4" t="n"/>
      <c r="N509" s="4" t="n"/>
      <c r="O509" s="4" t="n"/>
      <c r="P509" s="4" t="n"/>
      <c r="Q509" s="4" t="n"/>
      <c r="R509" s="4" t="n"/>
      <c r="S509" s="4" t="n"/>
      <c r="T509" s="4" t="n"/>
      <c r="U509" s="4" t="n"/>
      <c r="V509" s="4" t="n"/>
      <c r="W509" s="4" t="n"/>
      <c r="X509" s="4" t="n"/>
      <c r="Y509" s="4" t="n"/>
      <c r="Z509" s="4" t="n"/>
      <c r="AA509" s="4" t="n"/>
      <c r="AB509" s="4" t="n"/>
      <c r="AC509" s="4" t="n"/>
      <c r="AD509" s="4" t="n"/>
      <c r="AE509" s="4" t="n"/>
      <c r="AF509" s="4" t="n"/>
      <c r="AG509" s="4" t="n"/>
      <c r="AH509" s="4" t="n"/>
      <c r="AI509" s="4" t="n"/>
      <c r="AJ509" s="4" t="n"/>
      <c r="AK509" s="4" t="n"/>
      <c r="AL509" s="4" t="n"/>
      <c r="AM509" s="4" t="n"/>
      <c r="AN509" s="4" t="n"/>
      <c r="AO509" s="4" t="n"/>
      <c r="AP509" s="4" t="n"/>
      <c r="AQ509" s="4" t="n"/>
      <c r="AR509" s="4" t="n"/>
      <c r="AS509" s="4" t="n"/>
      <c r="AT509" s="4" t="n"/>
      <c r="AU509" s="4" t="n"/>
      <c r="AV509" s="4" t="n"/>
      <c r="AW509" s="4" t="n"/>
      <c r="AX509" s="4" t="n"/>
      <c r="AY509" s="4" t="n"/>
      <c r="AZ509" s="4" t="n"/>
      <c r="BA509" s="4" t="n"/>
      <c r="BB509" s="4" t="n"/>
      <c r="BC509" s="4" t="n"/>
      <c r="BD509" s="4" t="n"/>
      <c r="BE509" s="4" t="n"/>
      <c r="BF509" s="4" t="n"/>
      <c r="BG509" s="4" t="n"/>
      <c r="BH509" s="4" t="n"/>
      <c r="BI509" s="4" t="n"/>
      <c r="BJ509" s="4" t="n"/>
      <c r="BK509" s="3" t="n"/>
      <c r="BL509" s="3" t="n"/>
      <c r="BM509" s="3" t="n"/>
      <c r="BN509" s="3" t="n"/>
      <c r="BO509" s="3" t="n"/>
      <c r="BP509" s="3" t="n"/>
      <c r="BQ509" s="2" t="n"/>
      <c r="BR509" s="2" t="n"/>
      <c r="BS509" s="2" t="n"/>
      <c r="BT509" s="2" t="n"/>
      <c r="BU509" s="2" t="n"/>
      <c r="BV509" s="2" t="n"/>
      <c r="BW509" s="2" t="n"/>
      <c r="BX509" s="2" t="n"/>
      <c r="BY509" s="2" t="n"/>
      <c r="BZ509" s="2" t="n"/>
      <c r="CA509" s="2" t="n"/>
      <c r="CB509" s="2" t="n"/>
      <c r="CC509" s="2" t="n"/>
    </row>
    <row r="510">
      <c r="A510" s="2" t="n"/>
      <c r="B510" s="2" t="n"/>
      <c r="C510" s="2" t="n"/>
      <c r="D510" s="2" t="n"/>
      <c r="E510" s="2" t="n"/>
      <c r="F510" s="2" t="n"/>
      <c r="G510" s="2" t="n"/>
      <c r="H510" s="2" t="n"/>
      <c r="I510" s="2" t="n"/>
      <c r="J510" s="2" t="n"/>
      <c r="K510" s="3" t="n"/>
      <c r="L510" s="3" t="n"/>
      <c r="M510" s="4" t="n"/>
      <c r="N510" s="4" t="n"/>
      <c r="O510" s="4" t="n"/>
      <c r="P510" s="4" t="n"/>
      <c r="Q510" s="4" t="n"/>
      <c r="R510" s="4" t="n"/>
      <c r="S510" s="4" t="n"/>
      <c r="T510" s="4" t="n"/>
      <c r="U510" s="4" t="n"/>
      <c r="V510" s="4" t="n"/>
      <c r="W510" s="4" t="n"/>
      <c r="X510" s="4" t="n"/>
      <c r="Y510" s="4" t="n"/>
      <c r="Z510" s="4" t="n"/>
      <c r="AA510" s="4" t="n"/>
      <c r="AB510" s="4" t="n"/>
      <c r="AC510" s="4" t="n"/>
      <c r="AD510" s="4" t="n"/>
      <c r="AE510" s="4" t="n"/>
      <c r="AF510" s="4" t="n"/>
      <c r="AG510" s="4" t="n"/>
      <c r="AH510" s="4" t="n"/>
      <c r="AI510" s="4" t="n"/>
      <c r="AJ510" s="4" t="n"/>
      <c r="AK510" s="4" t="n"/>
      <c r="AL510" s="4" t="n"/>
      <c r="AM510" s="4" t="n"/>
      <c r="AN510" s="4" t="n"/>
      <c r="AO510" s="4" t="n"/>
      <c r="AP510" s="4" t="n"/>
      <c r="AQ510" s="4" t="n"/>
      <c r="AR510" s="4" t="n"/>
      <c r="AS510" s="4" t="n"/>
      <c r="AT510" s="4" t="n"/>
      <c r="AU510" s="4" t="n"/>
      <c r="AV510" s="4" t="n"/>
      <c r="AW510" s="4" t="n"/>
      <c r="AX510" s="4" t="n"/>
      <c r="AY510" s="4" t="n"/>
      <c r="AZ510" s="4" t="n"/>
      <c r="BA510" s="4" t="n"/>
      <c r="BB510" s="4" t="n"/>
      <c r="BC510" s="4" t="n"/>
      <c r="BD510" s="4" t="n"/>
      <c r="BE510" s="4" t="n"/>
      <c r="BF510" s="4" t="n"/>
      <c r="BG510" s="4" t="n"/>
      <c r="BH510" s="4" t="n"/>
      <c r="BI510" s="4" t="n"/>
      <c r="BJ510" s="4" t="n"/>
      <c r="BK510" s="3" t="n"/>
      <c r="BL510" s="3" t="n"/>
      <c r="BM510" s="3" t="n"/>
      <c r="BN510" s="3" t="n"/>
      <c r="BO510" s="3" t="n"/>
      <c r="BP510" s="3" t="n"/>
      <c r="BQ510" s="2" t="n"/>
      <c r="BR510" s="2" t="n"/>
      <c r="BS510" s="2" t="n"/>
      <c r="BT510" s="2" t="n"/>
      <c r="BU510" s="2" t="n"/>
      <c r="BV510" s="2" t="n"/>
      <c r="BW510" s="2" t="n"/>
      <c r="BX510" s="2" t="n"/>
      <c r="BY510" s="2" t="n"/>
      <c r="BZ510" s="2" t="n"/>
      <c r="CA510" s="2" t="n"/>
      <c r="CB510" s="2" t="n"/>
      <c r="CC510" s="2" t="n"/>
    </row>
    <row r="511">
      <c r="A511" s="2" t="n"/>
      <c r="B511" s="2" t="n"/>
      <c r="C511" s="2" t="n"/>
      <c r="D511" s="2" t="n"/>
      <c r="E511" s="2" t="n"/>
      <c r="F511" s="2" t="n"/>
      <c r="G511" s="2" t="n"/>
      <c r="H511" s="2" t="n"/>
      <c r="I511" s="2" t="n"/>
      <c r="J511" s="2" t="n"/>
      <c r="K511" s="3" t="n"/>
      <c r="L511" s="3" t="n"/>
      <c r="M511" s="4" t="n"/>
      <c r="N511" s="4" t="n"/>
      <c r="O511" s="4" t="n"/>
      <c r="P511" s="4" t="n"/>
      <c r="Q511" s="4" t="n"/>
      <c r="R511" s="4" t="n"/>
      <c r="S511" s="4" t="n"/>
      <c r="T511" s="4" t="n"/>
      <c r="U511" s="4" t="n"/>
      <c r="V511" s="4" t="n"/>
      <c r="W511" s="4" t="n"/>
      <c r="X511" s="4" t="n"/>
      <c r="Y511" s="4" t="n"/>
      <c r="Z511" s="4" t="n"/>
      <c r="AA511" s="4" t="n"/>
      <c r="AB511" s="4" t="n"/>
      <c r="AC511" s="4" t="n"/>
      <c r="AD511" s="4" t="n"/>
      <c r="AE511" s="4" t="n"/>
      <c r="AF511" s="4" t="n"/>
      <c r="AG511" s="4" t="n"/>
      <c r="AH511" s="4" t="n"/>
      <c r="AI511" s="4" t="n"/>
      <c r="AJ511" s="4" t="n"/>
      <c r="AK511" s="4" t="n"/>
      <c r="AL511" s="4" t="n"/>
      <c r="AM511" s="4" t="n"/>
      <c r="AN511" s="4" t="n"/>
      <c r="AO511" s="4" t="n"/>
      <c r="AP511" s="4" t="n"/>
      <c r="AQ511" s="4" t="n"/>
      <c r="AR511" s="4" t="n"/>
      <c r="AS511" s="4" t="n"/>
      <c r="AT511" s="4" t="n"/>
      <c r="AU511" s="4" t="n"/>
      <c r="AV511" s="4" t="n"/>
      <c r="AW511" s="4" t="n"/>
      <c r="AX511" s="4" t="n"/>
      <c r="AY511" s="4" t="n"/>
      <c r="AZ511" s="4" t="n"/>
      <c r="BA511" s="4" t="n"/>
      <c r="BB511" s="4" t="n"/>
      <c r="BC511" s="4" t="n"/>
      <c r="BD511" s="4" t="n"/>
      <c r="BE511" s="4" t="n"/>
      <c r="BF511" s="4" t="n"/>
      <c r="BG511" s="4" t="n"/>
      <c r="BH511" s="4" t="n"/>
      <c r="BI511" s="4" t="n"/>
      <c r="BJ511" s="4" t="n"/>
      <c r="BK511" s="3" t="n"/>
      <c r="BL511" s="3" t="n"/>
      <c r="BM511" s="3" t="n"/>
      <c r="BN511" s="3" t="n"/>
      <c r="BO511" s="3" t="n"/>
      <c r="BP511" s="3" t="n"/>
      <c r="BQ511" s="2" t="n"/>
      <c r="BR511" s="2" t="n"/>
      <c r="BS511" s="2" t="n"/>
      <c r="BT511" s="2" t="n"/>
      <c r="BU511" s="2" t="n"/>
      <c r="BV511" s="2" t="n"/>
      <c r="BW511" s="2" t="n"/>
      <c r="BX511" s="2" t="n"/>
      <c r="BY511" s="2" t="n"/>
      <c r="BZ511" s="2" t="n"/>
      <c r="CA511" s="2" t="n"/>
      <c r="CB511" s="2" t="n"/>
      <c r="CC511" s="2" t="n"/>
    </row>
    <row r="512">
      <c r="A512" s="2" t="n"/>
      <c r="B512" s="2" t="n"/>
      <c r="C512" s="2" t="n"/>
      <c r="D512" s="2" t="n"/>
      <c r="E512" s="2" t="n"/>
      <c r="F512" s="2" t="n"/>
      <c r="G512" s="2" t="n"/>
      <c r="H512" s="2" t="n"/>
      <c r="I512" s="2" t="n"/>
      <c r="J512" s="2" t="n"/>
      <c r="K512" s="3" t="n"/>
      <c r="L512" s="3" t="n"/>
      <c r="M512" s="4" t="n"/>
      <c r="N512" s="4" t="n"/>
      <c r="O512" s="4" t="n"/>
      <c r="P512" s="4" t="n"/>
      <c r="Q512" s="4" t="n"/>
      <c r="R512" s="4" t="n"/>
      <c r="S512" s="4" t="n"/>
      <c r="T512" s="4" t="n"/>
      <c r="U512" s="4" t="n"/>
      <c r="V512" s="4" t="n"/>
      <c r="W512" s="4" t="n"/>
      <c r="X512" s="4" t="n"/>
      <c r="Y512" s="4" t="n"/>
      <c r="Z512" s="4" t="n"/>
      <c r="AA512" s="4" t="n"/>
      <c r="AB512" s="4" t="n"/>
      <c r="AC512" s="4" t="n"/>
      <c r="AD512" s="4" t="n"/>
      <c r="AE512" s="4" t="n"/>
      <c r="AF512" s="4" t="n"/>
      <c r="AG512" s="4" t="n"/>
      <c r="AH512" s="4" t="n"/>
      <c r="AI512" s="4" t="n"/>
      <c r="AJ512" s="4" t="n"/>
      <c r="AK512" s="4" t="n"/>
      <c r="AL512" s="4" t="n"/>
      <c r="AM512" s="4" t="n"/>
      <c r="AN512" s="4" t="n"/>
      <c r="AO512" s="4" t="n"/>
      <c r="AP512" s="4" t="n"/>
      <c r="AQ512" s="4" t="n"/>
      <c r="AR512" s="4" t="n"/>
      <c r="AS512" s="4" t="n"/>
      <c r="AT512" s="4" t="n"/>
      <c r="AU512" s="4" t="n"/>
      <c r="AV512" s="4" t="n"/>
      <c r="AW512" s="4" t="n"/>
      <c r="AX512" s="4" t="n"/>
      <c r="AY512" s="4" t="n"/>
      <c r="AZ512" s="4" t="n"/>
      <c r="BA512" s="4" t="n"/>
      <c r="BB512" s="4" t="n"/>
      <c r="BC512" s="4" t="n"/>
      <c r="BD512" s="4" t="n"/>
      <c r="BE512" s="4" t="n"/>
      <c r="BF512" s="4" t="n"/>
      <c r="BG512" s="4" t="n"/>
      <c r="BH512" s="4" t="n"/>
      <c r="BI512" s="4" t="n"/>
      <c r="BJ512" s="4" t="n"/>
      <c r="BK512" s="3" t="n"/>
      <c r="BL512" s="3" t="n"/>
      <c r="BM512" s="3" t="n"/>
      <c r="BN512" s="3" t="n"/>
      <c r="BO512" s="3" t="n"/>
      <c r="BP512" s="3" t="n"/>
      <c r="BQ512" s="2" t="n"/>
      <c r="BR512" s="2" t="n"/>
      <c r="BS512" s="2" t="n"/>
      <c r="BT512" s="2" t="n"/>
      <c r="BU512" s="2" t="n"/>
      <c r="BV512" s="2" t="n"/>
      <c r="BW512" s="2" t="n"/>
      <c r="BX512" s="2" t="n"/>
      <c r="BY512" s="2" t="n"/>
      <c r="BZ512" s="2" t="n"/>
      <c r="CA512" s="2" t="n"/>
      <c r="CB512" s="2" t="n"/>
      <c r="CC512" s="2" t="n"/>
    </row>
    <row r="513">
      <c r="A513" s="2" t="n"/>
      <c r="B513" s="2" t="n"/>
      <c r="C513" s="2" t="n"/>
      <c r="D513" s="2" t="n"/>
      <c r="E513" s="2" t="n"/>
      <c r="F513" s="2" t="n"/>
      <c r="G513" s="2" t="n"/>
      <c r="H513" s="2" t="n"/>
      <c r="I513" s="2" t="n"/>
      <c r="J513" s="2" t="n"/>
      <c r="K513" s="3" t="n"/>
      <c r="L513" s="3" t="n"/>
      <c r="M513" s="4" t="n"/>
      <c r="N513" s="4" t="n"/>
      <c r="O513" s="4" t="n"/>
      <c r="P513" s="4" t="n"/>
      <c r="Q513" s="4" t="n"/>
      <c r="R513" s="4" t="n"/>
      <c r="S513" s="4" t="n"/>
      <c r="T513" s="4" t="n"/>
      <c r="U513" s="4" t="n"/>
      <c r="V513" s="4" t="n"/>
      <c r="W513" s="4" t="n"/>
      <c r="X513" s="4" t="n"/>
      <c r="Y513" s="4" t="n"/>
      <c r="Z513" s="4" t="n"/>
      <c r="AA513" s="4" t="n"/>
      <c r="AB513" s="4" t="n"/>
      <c r="AC513" s="4" t="n"/>
      <c r="AD513" s="4" t="n"/>
      <c r="AE513" s="4" t="n"/>
      <c r="AF513" s="4" t="n"/>
      <c r="AG513" s="4" t="n"/>
      <c r="AH513" s="4" t="n"/>
      <c r="AI513" s="4" t="n"/>
      <c r="AJ513" s="4" t="n"/>
      <c r="AK513" s="4" t="n"/>
      <c r="AL513" s="4" t="n"/>
      <c r="AM513" s="4" t="n"/>
      <c r="AN513" s="4" t="n"/>
      <c r="AO513" s="4" t="n"/>
      <c r="AP513" s="4" t="n"/>
      <c r="AQ513" s="4" t="n"/>
      <c r="AR513" s="4" t="n"/>
      <c r="AS513" s="4" t="n"/>
      <c r="AT513" s="4" t="n"/>
      <c r="AU513" s="4" t="n"/>
      <c r="AV513" s="4" t="n"/>
      <c r="AW513" s="4" t="n"/>
      <c r="AX513" s="4" t="n"/>
      <c r="AY513" s="4" t="n"/>
      <c r="AZ513" s="4" t="n"/>
      <c r="BA513" s="4" t="n"/>
      <c r="BB513" s="4" t="n"/>
      <c r="BC513" s="4" t="n"/>
      <c r="BD513" s="4" t="n"/>
      <c r="BE513" s="4" t="n"/>
      <c r="BF513" s="4" t="n"/>
      <c r="BG513" s="4" t="n"/>
      <c r="BH513" s="4" t="n"/>
      <c r="BI513" s="4" t="n"/>
      <c r="BJ513" s="4" t="n"/>
      <c r="BK513" s="3" t="n"/>
      <c r="BL513" s="3" t="n"/>
      <c r="BM513" s="3" t="n"/>
      <c r="BN513" s="3" t="n"/>
      <c r="BO513" s="3" t="n"/>
      <c r="BP513" s="3" t="n"/>
      <c r="BQ513" s="2" t="n"/>
      <c r="BR513" s="2" t="n"/>
      <c r="BS513" s="2" t="n"/>
      <c r="BT513" s="2" t="n"/>
      <c r="BU513" s="2" t="n"/>
      <c r="BV513" s="2" t="n"/>
      <c r="BW513" s="2" t="n"/>
      <c r="BX513" s="2" t="n"/>
      <c r="BY513" s="2" t="n"/>
      <c r="BZ513" s="2" t="n"/>
      <c r="CA513" s="2" t="n"/>
      <c r="CB513" s="2" t="n"/>
      <c r="CC513" s="2" t="n"/>
    </row>
    <row r="514">
      <c r="A514" s="2" t="n"/>
      <c r="B514" s="2" t="n"/>
      <c r="C514" s="2" t="n"/>
      <c r="D514" s="2" t="n"/>
      <c r="E514" s="2" t="n"/>
      <c r="F514" s="2" t="n"/>
      <c r="G514" s="2" t="n"/>
      <c r="H514" s="2" t="n"/>
      <c r="I514" s="2" t="n"/>
      <c r="J514" s="2" t="n"/>
      <c r="K514" s="3" t="n"/>
      <c r="L514" s="3" t="n"/>
      <c r="M514" s="4" t="n"/>
      <c r="N514" s="4" t="n"/>
      <c r="O514" s="4" t="n"/>
      <c r="P514" s="4" t="n"/>
      <c r="Q514" s="4" t="n"/>
      <c r="R514" s="4" t="n"/>
      <c r="S514" s="4" t="n"/>
      <c r="T514" s="4" t="n"/>
      <c r="U514" s="4" t="n"/>
      <c r="V514" s="4" t="n"/>
      <c r="W514" s="4" t="n"/>
      <c r="X514" s="4" t="n"/>
      <c r="Y514" s="4" t="n"/>
      <c r="Z514" s="4" t="n"/>
      <c r="AA514" s="4" t="n"/>
      <c r="AB514" s="4" t="n"/>
      <c r="AC514" s="4" t="n"/>
      <c r="AD514" s="4" t="n"/>
      <c r="AE514" s="4" t="n"/>
      <c r="AF514" s="4" t="n"/>
      <c r="AG514" s="4" t="n"/>
      <c r="AH514" s="4" t="n"/>
      <c r="AI514" s="4" t="n"/>
      <c r="AJ514" s="4" t="n"/>
      <c r="AK514" s="4" t="n"/>
      <c r="AL514" s="4" t="n"/>
      <c r="AM514" s="4" t="n"/>
      <c r="AN514" s="4" t="n"/>
      <c r="AO514" s="4" t="n"/>
      <c r="AP514" s="4" t="n"/>
      <c r="AQ514" s="4" t="n"/>
      <c r="AR514" s="4" t="n"/>
      <c r="AS514" s="4" t="n"/>
      <c r="AT514" s="4" t="n"/>
      <c r="AU514" s="4" t="n"/>
      <c r="AV514" s="4" t="n"/>
      <c r="AW514" s="4" t="n"/>
      <c r="AX514" s="4" t="n"/>
      <c r="AY514" s="4" t="n"/>
      <c r="AZ514" s="4" t="n"/>
      <c r="BA514" s="4" t="n"/>
      <c r="BB514" s="4" t="n"/>
      <c r="BC514" s="4" t="n"/>
      <c r="BD514" s="4" t="n"/>
      <c r="BE514" s="4" t="n"/>
      <c r="BF514" s="4" t="n"/>
      <c r="BG514" s="4" t="n"/>
      <c r="BH514" s="4" t="n"/>
      <c r="BI514" s="4" t="n"/>
      <c r="BJ514" s="4" t="n"/>
      <c r="BK514" s="3" t="n"/>
      <c r="BL514" s="3" t="n"/>
      <c r="BM514" s="3" t="n"/>
      <c r="BN514" s="3" t="n"/>
      <c r="BO514" s="3" t="n"/>
      <c r="BP514" s="3" t="n"/>
      <c r="BQ514" s="2" t="n"/>
      <c r="BR514" s="2" t="n"/>
      <c r="BS514" s="2" t="n"/>
      <c r="BT514" s="2" t="n"/>
      <c r="BU514" s="2" t="n"/>
      <c r="BV514" s="2" t="n"/>
      <c r="BW514" s="2" t="n"/>
      <c r="BX514" s="2" t="n"/>
      <c r="BY514" s="2" t="n"/>
      <c r="BZ514" s="2" t="n"/>
      <c r="CA514" s="2" t="n"/>
      <c r="CB514" s="2" t="n"/>
      <c r="CC514" s="2" t="n"/>
    </row>
    <row r="515">
      <c r="A515" s="2" t="n"/>
      <c r="B515" s="2" t="n"/>
      <c r="C515" s="2" t="n"/>
      <c r="D515" s="2" t="n"/>
      <c r="E515" s="2" t="n"/>
      <c r="F515" s="2" t="n"/>
      <c r="G515" s="2" t="n"/>
      <c r="H515" s="2" t="n"/>
      <c r="I515" s="2" t="n"/>
      <c r="J515" s="2" t="n"/>
      <c r="K515" s="3" t="n"/>
      <c r="L515" s="3" t="n"/>
      <c r="M515" s="4" t="n"/>
      <c r="N515" s="4" t="n"/>
      <c r="O515" s="4" t="n"/>
      <c r="P515" s="4" t="n"/>
      <c r="Q515" s="4" t="n"/>
      <c r="R515" s="4" t="n"/>
      <c r="S515" s="4" t="n"/>
      <c r="T515" s="4" t="n"/>
      <c r="U515" s="4" t="n"/>
      <c r="V515" s="4" t="n"/>
      <c r="W515" s="4" t="n"/>
      <c r="X515" s="4" t="n"/>
      <c r="Y515" s="4" t="n"/>
      <c r="Z515" s="4" t="n"/>
      <c r="AA515" s="4" t="n"/>
      <c r="AB515" s="4" t="n"/>
      <c r="AC515" s="4" t="n"/>
      <c r="AD515" s="4" t="n"/>
      <c r="AE515" s="4" t="n"/>
      <c r="AF515" s="4" t="n"/>
      <c r="AG515" s="4" t="n"/>
      <c r="AH515" s="4" t="n"/>
      <c r="AI515" s="4" t="n"/>
      <c r="AJ515" s="4" t="n"/>
      <c r="AK515" s="4" t="n"/>
      <c r="AL515" s="4" t="n"/>
      <c r="AM515" s="4" t="n"/>
      <c r="AN515" s="4" t="n"/>
      <c r="AO515" s="4" t="n"/>
      <c r="AP515" s="4" t="n"/>
      <c r="AQ515" s="4" t="n"/>
      <c r="AR515" s="4" t="n"/>
      <c r="AS515" s="4" t="n"/>
      <c r="AT515" s="4" t="n"/>
      <c r="AU515" s="4" t="n"/>
      <c r="AV515" s="4" t="n"/>
      <c r="AW515" s="4" t="n"/>
      <c r="AX515" s="4" t="n"/>
      <c r="AY515" s="4" t="n"/>
      <c r="AZ515" s="4" t="n"/>
      <c r="BA515" s="4" t="n"/>
      <c r="BB515" s="4" t="n"/>
      <c r="BC515" s="4" t="n"/>
      <c r="BD515" s="4" t="n"/>
      <c r="BE515" s="4" t="n"/>
      <c r="BF515" s="4" t="n"/>
      <c r="BG515" s="4" t="n"/>
      <c r="BH515" s="4" t="n"/>
      <c r="BI515" s="4" t="n"/>
      <c r="BJ515" s="4" t="n"/>
      <c r="BK515" s="3" t="n"/>
      <c r="BL515" s="3" t="n"/>
      <c r="BM515" s="3" t="n"/>
      <c r="BN515" s="3" t="n"/>
      <c r="BO515" s="3" t="n"/>
      <c r="BP515" s="3" t="n"/>
      <c r="BQ515" s="2" t="n"/>
      <c r="BR515" s="2" t="n"/>
      <c r="BS515" s="2" t="n"/>
      <c r="BT515" s="2" t="n"/>
      <c r="BU515" s="2" t="n"/>
      <c r="BV515" s="2" t="n"/>
      <c r="BW515" s="2" t="n"/>
      <c r="BX515" s="2" t="n"/>
      <c r="BY515" s="2" t="n"/>
      <c r="BZ515" s="2" t="n"/>
      <c r="CA515" s="2" t="n"/>
      <c r="CB515" s="2" t="n"/>
      <c r="CC515" s="2" t="n"/>
    </row>
    <row r="516">
      <c r="A516" s="2" t="n"/>
      <c r="B516" s="2" t="n"/>
      <c r="C516" s="2" t="n"/>
      <c r="D516" s="2" t="n"/>
      <c r="E516" s="2" t="n"/>
      <c r="F516" s="2" t="n"/>
      <c r="G516" s="2" t="n"/>
      <c r="H516" s="2" t="n"/>
      <c r="I516" s="2" t="n"/>
      <c r="J516" s="2" t="n"/>
      <c r="K516" s="3" t="n"/>
      <c r="L516" s="3" t="n"/>
      <c r="M516" s="4" t="n"/>
      <c r="N516" s="4" t="n"/>
      <c r="O516" s="4" t="n"/>
      <c r="P516" s="4" t="n"/>
      <c r="Q516" s="4" t="n"/>
      <c r="R516" s="4" t="n"/>
      <c r="S516" s="4" t="n"/>
      <c r="T516" s="4" t="n"/>
      <c r="U516" s="4" t="n"/>
      <c r="V516" s="4" t="n"/>
      <c r="W516" s="4" t="n"/>
      <c r="X516" s="4" t="n"/>
      <c r="Y516" s="4" t="n"/>
      <c r="Z516" s="4" t="n"/>
      <c r="AA516" s="4" t="n"/>
      <c r="AB516" s="4" t="n"/>
      <c r="AC516" s="4" t="n"/>
      <c r="AD516" s="4" t="n"/>
      <c r="AE516" s="4" t="n"/>
      <c r="AF516" s="4" t="n"/>
      <c r="AG516" s="4" t="n"/>
      <c r="AH516" s="4" t="n"/>
      <c r="AI516" s="4" t="n"/>
      <c r="AJ516" s="4" t="n"/>
      <c r="AK516" s="4" t="n"/>
      <c r="AL516" s="4" t="n"/>
      <c r="AM516" s="4" t="n"/>
      <c r="AN516" s="4" t="n"/>
      <c r="AO516" s="4" t="n"/>
      <c r="AP516" s="4" t="n"/>
      <c r="AQ516" s="4" t="n"/>
      <c r="AR516" s="4" t="n"/>
      <c r="AS516" s="4" t="n"/>
      <c r="AT516" s="4" t="n"/>
      <c r="AU516" s="4" t="n"/>
      <c r="AV516" s="4" t="n"/>
      <c r="AW516" s="4" t="n"/>
      <c r="AX516" s="4" t="n"/>
      <c r="AY516" s="4" t="n"/>
      <c r="AZ516" s="4" t="n"/>
      <c r="BA516" s="4" t="n"/>
      <c r="BB516" s="4" t="n"/>
      <c r="BC516" s="4" t="n"/>
      <c r="BD516" s="4" t="n"/>
      <c r="BE516" s="4" t="n"/>
      <c r="BF516" s="4" t="n"/>
      <c r="BG516" s="4" t="n"/>
      <c r="BH516" s="4" t="n"/>
      <c r="BI516" s="4" t="n"/>
      <c r="BJ516" s="4" t="n"/>
      <c r="BK516" s="3" t="n"/>
      <c r="BL516" s="3" t="n"/>
      <c r="BM516" s="3" t="n"/>
      <c r="BN516" s="3" t="n"/>
      <c r="BO516" s="3" t="n"/>
      <c r="BP516" s="3" t="n"/>
      <c r="BQ516" s="2" t="n"/>
      <c r="BR516" s="2" t="n"/>
      <c r="BS516" s="2" t="n"/>
      <c r="BT516" s="2" t="n"/>
      <c r="BU516" s="2" t="n"/>
      <c r="BV516" s="2" t="n"/>
      <c r="BW516" s="2" t="n"/>
      <c r="BX516" s="2" t="n"/>
      <c r="BY516" s="2" t="n"/>
      <c r="BZ516" s="2" t="n"/>
      <c r="CA516" s="2" t="n"/>
      <c r="CB516" s="2" t="n"/>
      <c r="CC516" s="2" t="n"/>
    </row>
    <row r="517">
      <c r="A517" s="2" t="n"/>
      <c r="B517" s="2" t="n"/>
      <c r="C517" s="2" t="n"/>
      <c r="D517" s="2" t="n"/>
      <c r="E517" s="2" t="n"/>
      <c r="F517" s="2" t="n"/>
      <c r="G517" s="2" t="n"/>
      <c r="H517" s="2" t="n"/>
      <c r="I517" s="2" t="n"/>
      <c r="J517" s="2" t="n"/>
      <c r="K517" s="3" t="n"/>
      <c r="L517" s="3" t="n"/>
      <c r="M517" s="4" t="n"/>
      <c r="N517" s="4" t="n"/>
      <c r="O517" s="4" t="n"/>
      <c r="P517" s="4" t="n"/>
      <c r="Q517" s="4" t="n"/>
      <c r="R517" s="4" t="n"/>
      <c r="S517" s="4" t="n"/>
      <c r="T517" s="4" t="n"/>
      <c r="U517" s="4" t="n"/>
      <c r="V517" s="4" t="n"/>
      <c r="W517" s="4" t="n"/>
      <c r="X517" s="4" t="n"/>
      <c r="Y517" s="4" t="n"/>
      <c r="Z517" s="4" t="n"/>
      <c r="AA517" s="4" t="n"/>
      <c r="AB517" s="4" t="n"/>
      <c r="AC517" s="4" t="n"/>
      <c r="AD517" s="4" t="n"/>
      <c r="AE517" s="4" t="n"/>
      <c r="AF517" s="4" t="n"/>
      <c r="AG517" s="4" t="n"/>
      <c r="AH517" s="4" t="n"/>
      <c r="AI517" s="4" t="n"/>
      <c r="AJ517" s="4" t="n"/>
      <c r="AK517" s="4" t="n"/>
      <c r="AL517" s="4" t="n"/>
      <c r="AM517" s="4" t="n"/>
      <c r="AN517" s="4" t="n"/>
      <c r="AO517" s="4" t="n"/>
      <c r="AP517" s="4" t="n"/>
      <c r="AQ517" s="4" t="n"/>
      <c r="AR517" s="4" t="n"/>
      <c r="AS517" s="4" t="n"/>
      <c r="AT517" s="4" t="n"/>
      <c r="AU517" s="4" t="n"/>
      <c r="AV517" s="4" t="n"/>
      <c r="AW517" s="4" t="n"/>
      <c r="AX517" s="4" t="n"/>
      <c r="AY517" s="4" t="n"/>
      <c r="AZ517" s="4" t="n"/>
      <c r="BA517" s="4" t="n"/>
      <c r="BB517" s="4" t="n"/>
      <c r="BC517" s="4" t="n"/>
      <c r="BD517" s="4" t="n"/>
      <c r="BE517" s="4" t="n"/>
      <c r="BF517" s="4" t="n"/>
      <c r="BG517" s="4" t="n"/>
      <c r="BH517" s="4" t="n"/>
      <c r="BI517" s="4" t="n"/>
      <c r="BJ517" s="4" t="n"/>
      <c r="BK517" s="3" t="n"/>
      <c r="BL517" s="3" t="n"/>
      <c r="BM517" s="3" t="n"/>
      <c r="BN517" s="3" t="n"/>
      <c r="BO517" s="3" t="n"/>
      <c r="BP517" s="3" t="n"/>
      <c r="BQ517" s="2" t="n"/>
      <c r="BR517" s="2" t="n"/>
      <c r="BS517" s="2" t="n"/>
      <c r="BT517" s="2" t="n"/>
      <c r="BU517" s="2" t="n"/>
      <c r="BV517" s="2" t="n"/>
      <c r="BW517" s="2" t="n"/>
      <c r="BX517" s="2" t="n"/>
      <c r="BY517" s="2" t="n"/>
      <c r="BZ517" s="2" t="n"/>
      <c r="CA517" s="2" t="n"/>
      <c r="CB517" s="2" t="n"/>
      <c r="CC517" s="2" t="n"/>
    </row>
    <row r="518">
      <c r="A518" s="2" t="n"/>
      <c r="B518" s="2" t="n"/>
      <c r="C518" s="2" t="n"/>
      <c r="D518" s="2" t="n"/>
      <c r="E518" s="2" t="n"/>
      <c r="F518" s="2" t="n"/>
      <c r="G518" s="2" t="n"/>
      <c r="H518" s="2" t="n"/>
      <c r="I518" s="2" t="n"/>
      <c r="J518" s="2" t="n"/>
      <c r="K518" s="3" t="n"/>
      <c r="L518" s="3" t="n"/>
      <c r="M518" s="4" t="n"/>
      <c r="N518" s="4" t="n"/>
      <c r="O518" s="4" t="n"/>
      <c r="P518" s="4" t="n"/>
      <c r="Q518" s="4" t="n"/>
      <c r="R518" s="4" t="n"/>
      <c r="S518" s="4" t="n"/>
      <c r="T518" s="4" t="n"/>
      <c r="U518" s="4" t="n"/>
      <c r="V518" s="4" t="n"/>
      <c r="W518" s="4" t="n"/>
      <c r="X518" s="4" t="n"/>
      <c r="Y518" s="4" t="n"/>
      <c r="Z518" s="4" t="n"/>
      <c r="AA518" s="4" t="n"/>
      <c r="AB518" s="4" t="n"/>
      <c r="AC518" s="4" t="n"/>
      <c r="AD518" s="4" t="n"/>
      <c r="AE518" s="4" t="n"/>
      <c r="AF518" s="4" t="n"/>
      <c r="AG518" s="4" t="n"/>
      <c r="AH518" s="4" t="n"/>
      <c r="AI518" s="4" t="n"/>
      <c r="AJ518" s="4" t="n"/>
      <c r="AK518" s="4" t="n"/>
      <c r="AL518" s="4" t="n"/>
      <c r="AM518" s="4" t="n"/>
      <c r="AN518" s="4" t="n"/>
      <c r="AO518" s="4" t="n"/>
      <c r="AP518" s="4" t="n"/>
      <c r="AQ518" s="4" t="n"/>
      <c r="AR518" s="4" t="n"/>
      <c r="AS518" s="4" t="n"/>
      <c r="AT518" s="4" t="n"/>
      <c r="AU518" s="4" t="n"/>
      <c r="AV518" s="4" t="n"/>
      <c r="AW518" s="4" t="n"/>
      <c r="AX518" s="4" t="n"/>
      <c r="AY518" s="4" t="n"/>
      <c r="AZ518" s="4" t="n"/>
      <c r="BA518" s="4" t="n"/>
      <c r="BB518" s="4" t="n"/>
      <c r="BC518" s="4" t="n"/>
      <c r="BD518" s="4" t="n"/>
      <c r="BE518" s="4" t="n"/>
      <c r="BF518" s="4" t="n"/>
      <c r="BG518" s="4" t="n"/>
      <c r="BH518" s="4" t="n"/>
      <c r="BI518" s="4" t="n"/>
      <c r="BJ518" s="4" t="n"/>
      <c r="BK518" s="3" t="n"/>
      <c r="BL518" s="3" t="n"/>
      <c r="BM518" s="3" t="n"/>
      <c r="BN518" s="3" t="n"/>
      <c r="BO518" s="3" t="n"/>
      <c r="BP518" s="3" t="n"/>
      <c r="BQ518" s="2" t="n"/>
      <c r="BR518" s="2" t="n"/>
      <c r="BS518" s="2" t="n"/>
      <c r="BT518" s="2" t="n"/>
      <c r="BU518" s="2" t="n"/>
      <c r="BV518" s="2" t="n"/>
      <c r="BW518" s="2" t="n"/>
      <c r="BX518" s="2" t="n"/>
      <c r="BY518" s="2" t="n"/>
      <c r="BZ518" s="2" t="n"/>
      <c r="CA518" s="2" t="n"/>
      <c r="CB518" s="2" t="n"/>
      <c r="CC518" s="2" t="n"/>
    </row>
    <row r="519">
      <c r="A519" s="2" t="n"/>
      <c r="B519" s="2" t="n"/>
      <c r="C519" s="2" t="n"/>
      <c r="D519" s="2" t="n"/>
      <c r="E519" s="2" t="n"/>
      <c r="F519" s="2" t="n"/>
      <c r="G519" s="2" t="n"/>
      <c r="H519" s="2" t="n"/>
      <c r="I519" s="2" t="n"/>
      <c r="J519" s="2" t="n"/>
      <c r="K519" s="3" t="n"/>
      <c r="L519" s="3" t="n"/>
      <c r="M519" s="4" t="n"/>
      <c r="N519" s="4" t="n"/>
      <c r="O519" s="4" t="n"/>
      <c r="P519" s="4" t="n"/>
      <c r="Q519" s="4" t="n"/>
      <c r="R519" s="4" t="n"/>
      <c r="S519" s="4" t="n"/>
      <c r="T519" s="4" t="n"/>
      <c r="U519" s="4" t="n"/>
      <c r="V519" s="4" t="n"/>
      <c r="W519" s="4" t="n"/>
      <c r="X519" s="4" t="n"/>
      <c r="Y519" s="4" t="n"/>
      <c r="Z519" s="4" t="n"/>
      <c r="AA519" s="4" t="n"/>
      <c r="AB519" s="4" t="n"/>
      <c r="AC519" s="4" t="n"/>
      <c r="AD519" s="4" t="n"/>
      <c r="AE519" s="4" t="n"/>
      <c r="AF519" s="4" t="n"/>
      <c r="AG519" s="4" t="n"/>
      <c r="AH519" s="4" t="n"/>
      <c r="AI519" s="4" t="n"/>
      <c r="AJ519" s="4" t="n"/>
      <c r="AK519" s="4" t="n"/>
      <c r="AL519" s="4" t="n"/>
      <c r="AM519" s="4" t="n"/>
      <c r="AN519" s="4" t="n"/>
      <c r="AO519" s="4" t="n"/>
      <c r="AP519" s="4" t="n"/>
      <c r="AQ519" s="4" t="n"/>
      <c r="AR519" s="4" t="n"/>
      <c r="AS519" s="4" t="n"/>
      <c r="AT519" s="4" t="n"/>
      <c r="AU519" s="4" t="n"/>
      <c r="AV519" s="4" t="n"/>
      <c r="AW519" s="4" t="n"/>
      <c r="AX519" s="4" t="n"/>
      <c r="AY519" s="4" t="n"/>
      <c r="AZ519" s="4" t="n"/>
      <c r="BA519" s="4" t="n"/>
      <c r="BB519" s="4" t="n"/>
      <c r="BC519" s="4" t="n"/>
      <c r="BD519" s="4" t="n"/>
      <c r="BE519" s="4" t="n"/>
      <c r="BF519" s="4" t="n"/>
      <c r="BG519" s="4" t="n"/>
      <c r="BH519" s="4" t="n"/>
      <c r="BI519" s="4" t="n"/>
      <c r="BJ519" s="4" t="n"/>
      <c r="BK519" s="3" t="n"/>
      <c r="BL519" s="3" t="n"/>
      <c r="BM519" s="3" t="n"/>
      <c r="BN519" s="3" t="n"/>
      <c r="BO519" s="3" t="n"/>
      <c r="BP519" s="3" t="n"/>
      <c r="BQ519" s="2" t="n"/>
      <c r="BR519" s="2" t="n"/>
      <c r="BS519" s="2" t="n"/>
      <c r="BT519" s="2" t="n"/>
      <c r="BU519" s="2" t="n"/>
      <c r="BV519" s="2" t="n"/>
      <c r="BW519" s="2" t="n"/>
      <c r="BX519" s="2" t="n"/>
      <c r="BY519" s="2" t="n"/>
      <c r="BZ519" s="2" t="n"/>
      <c r="CA519" s="2" t="n"/>
      <c r="CB519" s="2" t="n"/>
      <c r="CC519" s="2" t="n"/>
    </row>
    <row r="520">
      <c r="A520" s="2" t="n"/>
      <c r="B520" s="2" t="n"/>
      <c r="C520" s="2" t="n"/>
      <c r="D520" s="2" t="n"/>
      <c r="E520" s="2" t="n"/>
      <c r="F520" s="2" t="n"/>
      <c r="G520" s="2" t="n"/>
      <c r="H520" s="2" t="n"/>
      <c r="I520" s="2" t="n"/>
      <c r="J520" s="2" t="n"/>
      <c r="K520" s="3" t="n"/>
      <c r="L520" s="3" t="n"/>
      <c r="M520" s="4" t="n"/>
      <c r="N520" s="4" t="n"/>
      <c r="O520" s="4" t="n"/>
      <c r="P520" s="4" t="n"/>
      <c r="Q520" s="4" t="n"/>
      <c r="R520" s="4" t="n"/>
      <c r="S520" s="4" t="n"/>
      <c r="T520" s="4" t="n"/>
      <c r="U520" s="4" t="n"/>
      <c r="V520" s="4" t="n"/>
      <c r="W520" s="4" t="n"/>
      <c r="X520" s="4" t="n"/>
      <c r="Y520" s="4" t="n"/>
      <c r="Z520" s="4" t="n"/>
      <c r="AA520" s="4" t="n"/>
      <c r="AB520" s="4" t="n"/>
      <c r="AC520" s="4" t="n"/>
      <c r="AD520" s="4" t="n"/>
      <c r="AE520" s="4" t="n"/>
      <c r="AF520" s="4" t="n"/>
      <c r="AG520" s="4" t="n"/>
      <c r="AH520" s="4" t="n"/>
      <c r="AI520" s="4" t="n"/>
      <c r="AJ520" s="4" t="n"/>
      <c r="AK520" s="4" t="n"/>
      <c r="AL520" s="4" t="n"/>
      <c r="AM520" s="4" t="n"/>
      <c r="AN520" s="4" t="n"/>
      <c r="AO520" s="4" t="n"/>
      <c r="AP520" s="4" t="n"/>
      <c r="AQ520" s="4" t="n"/>
      <c r="AR520" s="4" t="n"/>
      <c r="AS520" s="4" t="n"/>
      <c r="AT520" s="4" t="n"/>
      <c r="AU520" s="4" t="n"/>
      <c r="AV520" s="4" t="n"/>
      <c r="AW520" s="4" t="n"/>
      <c r="AX520" s="4" t="n"/>
      <c r="AY520" s="4" t="n"/>
      <c r="AZ520" s="4" t="n"/>
      <c r="BA520" s="4" t="n"/>
      <c r="BB520" s="4" t="n"/>
      <c r="BC520" s="4" t="n"/>
      <c r="BD520" s="4" t="n"/>
      <c r="BE520" s="4" t="n"/>
      <c r="BF520" s="4" t="n"/>
      <c r="BG520" s="4" t="n"/>
      <c r="BH520" s="4" t="n"/>
      <c r="BI520" s="4" t="n"/>
      <c r="BJ520" s="4" t="n"/>
      <c r="BK520" s="3" t="n"/>
      <c r="BL520" s="3" t="n"/>
      <c r="BM520" s="3" t="n"/>
      <c r="BN520" s="3" t="n"/>
      <c r="BO520" s="3" t="n"/>
      <c r="BP520" s="3" t="n"/>
      <c r="BQ520" s="2" t="n"/>
      <c r="BR520" s="2" t="n"/>
      <c r="BS520" s="2" t="n"/>
      <c r="BT520" s="2" t="n"/>
      <c r="BU520" s="2" t="n"/>
      <c r="BV520" s="2" t="n"/>
      <c r="BW520" s="2" t="n"/>
      <c r="BX520" s="2" t="n"/>
      <c r="BY520" s="2" t="n"/>
      <c r="BZ520" s="2" t="n"/>
      <c r="CA520" s="2" t="n"/>
      <c r="CB520" s="2" t="n"/>
      <c r="CC520" s="2" t="n"/>
    </row>
    <row r="521">
      <c r="A521" s="2" t="n"/>
      <c r="B521" s="2" t="n"/>
      <c r="C521" s="2" t="n"/>
      <c r="D521" s="2" t="n"/>
      <c r="E521" s="2" t="n"/>
      <c r="F521" s="2" t="n"/>
      <c r="G521" s="2" t="n"/>
      <c r="H521" s="2" t="n"/>
      <c r="I521" s="2" t="n"/>
      <c r="J521" s="2" t="n"/>
      <c r="K521" s="3" t="n"/>
      <c r="L521" s="3" t="n"/>
      <c r="M521" s="4" t="n"/>
      <c r="N521" s="4" t="n"/>
      <c r="O521" s="4" t="n"/>
      <c r="P521" s="4" t="n"/>
      <c r="Q521" s="4" t="n"/>
      <c r="R521" s="4" t="n"/>
      <c r="S521" s="4" t="n"/>
      <c r="T521" s="4" t="n"/>
      <c r="U521" s="4" t="n"/>
      <c r="V521" s="4" t="n"/>
      <c r="W521" s="4" t="n"/>
      <c r="X521" s="4" t="n"/>
      <c r="Y521" s="4" t="n"/>
      <c r="Z521" s="4" t="n"/>
      <c r="AA521" s="4" t="n"/>
      <c r="AB521" s="4" t="n"/>
      <c r="AC521" s="4" t="n"/>
      <c r="AD521" s="4" t="n"/>
      <c r="AE521" s="4" t="n"/>
      <c r="AF521" s="4" t="n"/>
      <c r="AG521" s="4" t="n"/>
      <c r="AH521" s="4" t="n"/>
      <c r="AI521" s="4" t="n"/>
      <c r="AJ521" s="4" t="n"/>
      <c r="AK521" s="4" t="n"/>
      <c r="AL521" s="4" t="n"/>
      <c r="AM521" s="4" t="n"/>
      <c r="AN521" s="4" t="n"/>
      <c r="AO521" s="4" t="n"/>
      <c r="AP521" s="4" t="n"/>
      <c r="AQ521" s="4" t="n"/>
      <c r="AR521" s="4" t="n"/>
      <c r="AS521" s="4" t="n"/>
      <c r="AT521" s="4" t="n"/>
      <c r="AU521" s="4" t="n"/>
      <c r="AV521" s="4" t="n"/>
      <c r="AW521" s="4" t="n"/>
      <c r="AX521" s="4" t="n"/>
      <c r="AY521" s="4" t="n"/>
      <c r="AZ521" s="4" t="n"/>
      <c r="BA521" s="4" t="n"/>
      <c r="BB521" s="4" t="n"/>
      <c r="BC521" s="4" t="n"/>
      <c r="BD521" s="4" t="n"/>
      <c r="BE521" s="4" t="n"/>
      <c r="BF521" s="4" t="n"/>
      <c r="BG521" s="4" t="n"/>
      <c r="BH521" s="4" t="n"/>
      <c r="BI521" s="4" t="n"/>
      <c r="BJ521" s="4" t="n"/>
      <c r="BK521" s="3" t="n"/>
      <c r="BL521" s="3" t="n"/>
      <c r="BM521" s="3" t="n"/>
      <c r="BN521" s="3" t="n"/>
      <c r="BO521" s="3" t="n"/>
      <c r="BP521" s="3" t="n"/>
      <c r="BQ521" s="2" t="n"/>
      <c r="BR521" s="2" t="n"/>
      <c r="BS521" s="2" t="n"/>
      <c r="BT521" s="2" t="n"/>
      <c r="BU521" s="2" t="n"/>
      <c r="BV521" s="2" t="n"/>
      <c r="BW521" s="2" t="n"/>
      <c r="BX521" s="2" t="n"/>
      <c r="BY521" s="2" t="n"/>
      <c r="BZ521" s="2" t="n"/>
      <c r="CA521" s="2" t="n"/>
      <c r="CB521" s="2" t="n"/>
      <c r="CC521" s="2" t="n"/>
    </row>
    <row r="522">
      <c r="A522" s="2" t="n"/>
      <c r="B522" s="2" t="n"/>
      <c r="C522" s="2" t="n"/>
      <c r="D522" s="2" t="n"/>
      <c r="E522" s="2" t="n"/>
      <c r="F522" s="2" t="n"/>
      <c r="G522" s="2" t="n"/>
      <c r="H522" s="2" t="n"/>
      <c r="I522" s="2" t="n"/>
      <c r="J522" s="2" t="n"/>
      <c r="K522" s="3" t="n"/>
      <c r="L522" s="3" t="n"/>
      <c r="M522" s="4" t="n"/>
      <c r="N522" s="4" t="n"/>
      <c r="O522" s="4" t="n"/>
      <c r="P522" s="4" t="n"/>
      <c r="Q522" s="4" t="n"/>
      <c r="R522" s="4" t="n"/>
      <c r="S522" s="4" t="n"/>
      <c r="T522" s="4" t="n"/>
      <c r="U522" s="4" t="n"/>
      <c r="V522" s="4" t="n"/>
      <c r="W522" s="4" t="n"/>
      <c r="X522" s="4" t="n"/>
      <c r="Y522" s="4" t="n"/>
      <c r="Z522" s="4" t="n"/>
      <c r="AA522" s="4" t="n"/>
      <c r="AB522" s="4" t="n"/>
      <c r="AC522" s="4" t="n"/>
      <c r="AD522" s="4" t="n"/>
      <c r="AE522" s="4" t="n"/>
      <c r="AF522" s="4" t="n"/>
      <c r="AG522" s="4" t="n"/>
      <c r="AH522" s="4" t="n"/>
      <c r="AI522" s="4" t="n"/>
      <c r="AJ522" s="4" t="n"/>
      <c r="AK522" s="4" t="n"/>
      <c r="AL522" s="4" t="n"/>
      <c r="AM522" s="4" t="n"/>
      <c r="AN522" s="4" t="n"/>
      <c r="AO522" s="4" t="n"/>
      <c r="AP522" s="4" t="n"/>
      <c r="AQ522" s="4" t="n"/>
      <c r="AR522" s="4" t="n"/>
      <c r="AS522" s="4" t="n"/>
      <c r="AT522" s="4" t="n"/>
      <c r="AU522" s="4" t="n"/>
      <c r="AV522" s="4" t="n"/>
      <c r="AW522" s="4" t="n"/>
      <c r="AX522" s="4" t="n"/>
      <c r="AY522" s="4" t="n"/>
      <c r="AZ522" s="4" t="n"/>
      <c r="BA522" s="4" t="n"/>
      <c r="BB522" s="4" t="n"/>
      <c r="BC522" s="4" t="n"/>
      <c r="BD522" s="4" t="n"/>
      <c r="BE522" s="4" t="n"/>
      <c r="BF522" s="4" t="n"/>
      <c r="BG522" s="4" t="n"/>
      <c r="BH522" s="4" t="n"/>
      <c r="BI522" s="4" t="n"/>
      <c r="BJ522" s="4" t="n"/>
      <c r="BK522" s="3" t="n"/>
      <c r="BL522" s="3" t="n"/>
      <c r="BM522" s="3" t="n"/>
      <c r="BN522" s="3" t="n"/>
      <c r="BO522" s="3" t="n"/>
      <c r="BP522" s="3" t="n"/>
      <c r="BQ522" s="2" t="n"/>
      <c r="BR522" s="2" t="n"/>
      <c r="BS522" s="2" t="n"/>
      <c r="BT522" s="2" t="n"/>
      <c r="BU522" s="2" t="n"/>
      <c r="BV522" s="2" t="n"/>
      <c r="BW522" s="2" t="n"/>
      <c r="BX522" s="2" t="n"/>
      <c r="BY522" s="2" t="n"/>
      <c r="BZ522" s="2" t="n"/>
      <c r="CA522" s="2" t="n"/>
      <c r="CB522" s="2" t="n"/>
      <c r="CC522" s="2" t="n"/>
    </row>
    <row r="523">
      <c r="A523" s="2" t="n"/>
      <c r="B523" s="2" t="n"/>
      <c r="C523" s="2" t="n"/>
      <c r="D523" s="2" t="n"/>
      <c r="E523" s="2" t="n"/>
      <c r="F523" s="2" t="n"/>
      <c r="G523" s="2" t="n"/>
      <c r="H523" s="2" t="n"/>
      <c r="I523" s="2" t="n"/>
      <c r="J523" s="2" t="n"/>
      <c r="K523" s="3" t="n"/>
      <c r="L523" s="3" t="n"/>
      <c r="M523" s="4" t="n"/>
      <c r="N523" s="4" t="n"/>
      <c r="O523" s="4" t="n"/>
      <c r="P523" s="4" t="n"/>
      <c r="Q523" s="4" t="n"/>
      <c r="R523" s="4" t="n"/>
      <c r="S523" s="4" t="n"/>
      <c r="T523" s="4" t="n"/>
      <c r="U523" s="4" t="n"/>
      <c r="V523" s="4" t="n"/>
      <c r="W523" s="4" t="n"/>
      <c r="X523" s="4" t="n"/>
      <c r="Y523" s="4" t="n"/>
      <c r="Z523" s="4" t="n"/>
      <c r="AA523" s="4" t="n"/>
      <c r="AB523" s="4" t="n"/>
      <c r="AC523" s="4" t="n"/>
      <c r="AD523" s="4" t="n"/>
      <c r="AE523" s="4" t="n"/>
      <c r="AF523" s="4" t="n"/>
      <c r="AG523" s="4" t="n"/>
      <c r="AH523" s="4" t="n"/>
      <c r="AI523" s="4" t="n"/>
      <c r="AJ523" s="4" t="n"/>
      <c r="AK523" s="4" t="n"/>
      <c r="AL523" s="4" t="n"/>
      <c r="AM523" s="4" t="n"/>
      <c r="AN523" s="4" t="n"/>
      <c r="AO523" s="4" t="n"/>
      <c r="AP523" s="4" t="n"/>
      <c r="AQ523" s="4" t="n"/>
      <c r="AR523" s="4" t="n"/>
      <c r="AS523" s="4" t="n"/>
      <c r="AT523" s="4" t="n"/>
      <c r="AU523" s="4" t="n"/>
      <c r="AV523" s="4" t="n"/>
      <c r="AW523" s="4" t="n"/>
      <c r="AX523" s="4" t="n"/>
      <c r="AY523" s="4" t="n"/>
      <c r="AZ523" s="4" t="n"/>
      <c r="BA523" s="4" t="n"/>
      <c r="BB523" s="4" t="n"/>
      <c r="BC523" s="4" t="n"/>
      <c r="BD523" s="4" t="n"/>
      <c r="BE523" s="4" t="n"/>
      <c r="BF523" s="4" t="n"/>
      <c r="BG523" s="4" t="n"/>
      <c r="BH523" s="4" t="n"/>
      <c r="BI523" s="4" t="n"/>
      <c r="BJ523" s="4" t="n"/>
      <c r="BK523" s="3" t="n"/>
      <c r="BL523" s="3" t="n"/>
      <c r="BM523" s="3" t="n"/>
      <c r="BN523" s="3" t="n"/>
      <c r="BO523" s="3" t="n"/>
      <c r="BP523" s="3" t="n"/>
      <c r="BQ523" s="2" t="n"/>
      <c r="BR523" s="2" t="n"/>
      <c r="BS523" s="2" t="n"/>
      <c r="BT523" s="2" t="n"/>
      <c r="BU523" s="2" t="n"/>
      <c r="BV523" s="2" t="n"/>
      <c r="BW523" s="2" t="n"/>
      <c r="BX523" s="2" t="n"/>
      <c r="BY523" s="2" t="n"/>
      <c r="BZ523" s="2" t="n"/>
      <c r="CA523" s="2" t="n"/>
      <c r="CB523" s="2" t="n"/>
      <c r="CC523" s="2" t="n"/>
    </row>
    <row r="524">
      <c r="A524" s="2" t="n"/>
      <c r="B524" s="2" t="n"/>
      <c r="C524" s="2" t="n"/>
      <c r="D524" s="2" t="n"/>
      <c r="E524" s="2" t="n"/>
      <c r="F524" s="2" t="n"/>
      <c r="G524" s="2" t="n"/>
      <c r="H524" s="2" t="n"/>
      <c r="I524" s="2" t="n"/>
      <c r="J524" s="2" t="n"/>
      <c r="K524" s="3" t="n"/>
      <c r="L524" s="3" t="n"/>
      <c r="M524" s="4" t="n"/>
      <c r="N524" s="4" t="n"/>
      <c r="O524" s="4" t="n"/>
      <c r="P524" s="4" t="n"/>
      <c r="Q524" s="4" t="n"/>
      <c r="R524" s="4" t="n"/>
      <c r="S524" s="4" t="n"/>
      <c r="T524" s="4" t="n"/>
      <c r="U524" s="4" t="n"/>
      <c r="V524" s="4" t="n"/>
      <c r="W524" s="4" t="n"/>
      <c r="X524" s="4" t="n"/>
      <c r="Y524" s="4" t="n"/>
      <c r="Z524" s="4" t="n"/>
      <c r="AA524" s="4" t="n"/>
      <c r="AB524" s="4" t="n"/>
      <c r="AC524" s="4" t="n"/>
      <c r="AD524" s="4" t="n"/>
      <c r="AE524" s="4" t="n"/>
      <c r="AF524" s="4" t="n"/>
      <c r="AG524" s="4" t="n"/>
      <c r="AH524" s="4" t="n"/>
      <c r="AI524" s="4" t="n"/>
      <c r="AJ524" s="4" t="n"/>
      <c r="AK524" s="4" t="n"/>
      <c r="AL524" s="4" t="n"/>
      <c r="AM524" s="4" t="n"/>
      <c r="AN524" s="4" t="n"/>
      <c r="AO524" s="4" t="n"/>
      <c r="AP524" s="4" t="n"/>
      <c r="AQ524" s="4" t="n"/>
      <c r="AR524" s="4" t="n"/>
      <c r="AS524" s="4" t="n"/>
      <c r="AT524" s="4" t="n"/>
      <c r="AU524" s="4" t="n"/>
      <c r="AV524" s="4" t="n"/>
      <c r="AW524" s="4" t="n"/>
      <c r="AX524" s="4" t="n"/>
      <c r="AY524" s="4" t="n"/>
      <c r="AZ524" s="4" t="n"/>
      <c r="BA524" s="4" t="n"/>
      <c r="BB524" s="4" t="n"/>
      <c r="BC524" s="4" t="n"/>
      <c r="BD524" s="4" t="n"/>
      <c r="BE524" s="4" t="n"/>
      <c r="BF524" s="4" t="n"/>
      <c r="BG524" s="4" t="n"/>
      <c r="BH524" s="4" t="n"/>
      <c r="BI524" s="4" t="n"/>
      <c r="BJ524" s="4" t="n"/>
      <c r="BK524" s="3" t="n"/>
      <c r="BL524" s="3" t="n"/>
      <c r="BM524" s="3" t="n"/>
      <c r="BN524" s="3" t="n"/>
      <c r="BO524" s="3" t="n"/>
      <c r="BP524" s="3" t="n"/>
      <c r="BQ524" s="2" t="n"/>
      <c r="BR524" s="2" t="n"/>
      <c r="BS524" s="2" t="n"/>
      <c r="BT524" s="2" t="n"/>
      <c r="BU524" s="2" t="n"/>
      <c r="BV524" s="2" t="n"/>
      <c r="BW524" s="2" t="n"/>
      <c r="BX524" s="2" t="n"/>
      <c r="BY524" s="2" t="n"/>
      <c r="BZ524" s="2" t="n"/>
      <c r="CA524" s="2" t="n"/>
      <c r="CB524" s="2" t="n"/>
      <c r="CC524" s="2" t="n"/>
    </row>
    <row r="525">
      <c r="A525" s="2" t="n"/>
      <c r="B525" s="2" t="n"/>
      <c r="C525" s="2" t="n"/>
      <c r="D525" s="2" t="n"/>
      <c r="E525" s="2" t="n"/>
      <c r="F525" s="2" t="n"/>
      <c r="G525" s="2" t="n"/>
      <c r="H525" s="2" t="n"/>
      <c r="I525" s="2" t="n"/>
      <c r="J525" s="2" t="n"/>
      <c r="K525" s="3" t="n"/>
      <c r="L525" s="3" t="n"/>
      <c r="M525" s="4" t="n"/>
      <c r="N525" s="4" t="n"/>
      <c r="O525" s="4" t="n"/>
      <c r="P525" s="4" t="n"/>
      <c r="Q525" s="4" t="n"/>
      <c r="R525" s="4" t="n"/>
      <c r="S525" s="4" t="n"/>
      <c r="T525" s="4" t="n"/>
      <c r="U525" s="4" t="n"/>
      <c r="V525" s="4" t="n"/>
      <c r="W525" s="4" t="n"/>
      <c r="X525" s="4" t="n"/>
      <c r="Y525" s="4" t="n"/>
      <c r="Z525" s="4" t="n"/>
      <c r="AA525" s="4" t="n"/>
      <c r="AB525" s="4" t="n"/>
      <c r="AC525" s="4" t="n"/>
      <c r="AD525" s="4" t="n"/>
      <c r="AE525" s="4" t="n"/>
      <c r="AF525" s="4" t="n"/>
      <c r="AG525" s="4" t="n"/>
      <c r="AH525" s="4" t="n"/>
      <c r="AI525" s="4" t="n"/>
      <c r="AJ525" s="4" t="n"/>
      <c r="AK525" s="4" t="n"/>
      <c r="AL525" s="4" t="n"/>
      <c r="AM525" s="4" t="n"/>
      <c r="AN525" s="4" t="n"/>
      <c r="AO525" s="4" t="n"/>
      <c r="AP525" s="4" t="n"/>
      <c r="AQ525" s="4" t="n"/>
      <c r="AR525" s="4" t="n"/>
      <c r="AS525" s="4" t="n"/>
      <c r="AT525" s="4" t="n"/>
      <c r="AU525" s="4" t="n"/>
      <c r="AV525" s="4" t="n"/>
      <c r="AW525" s="4" t="n"/>
      <c r="AX525" s="4" t="n"/>
      <c r="AY525" s="4" t="n"/>
      <c r="AZ525" s="4" t="n"/>
      <c r="BA525" s="4" t="n"/>
      <c r="BB525" s="4" t="n"/>
      <c r="BC525" s="4" t="n"/>
      <c r="BD525" s="4" t="n"/>
      <c r="BE525" s="4" t="n"/>
      <c r="BF525" s="4" t="n"/>
      <c r="BG525" s="4" t="n"/>
      <c r="BH525" s="4" t="n"/>
      <c r="BI525" s="4" t="n"/>
      <c r="BJ525" s="4" t="n"/>
      <c r="BK525" s="3" t="n"/>
      <c r="BL525" s="3" t="n"/>
      <c r="BM525" s="3" t="n"/>
      <c r="BN525" s="3" t="n"/>
      <c r="BO525" s="3" t="n"/>
      <c r="BP525" s="3" t="n"/>
      <c r="BQ525" s="2" t="n"/>
      <c r="BR525" s="2" t="n"/>
      <c r="BS525" s="2" t="n"/>
      <c r="BT525" s="2" t="n"/>
      <c r="BU525" s="2" t="n"/>
      <c r="BV525" s="2" t="n"/>
      <c r="BW525" s="2" t="n"/>
      <c r="BX525" s="2" t="n"/>
      <c r="BY525" s="2" t="n"/>
      <c r="BZ525" s="2" t="n"/>
      <c r="CA525" s="2" t="n"/>
      <c r="CB525" s="2" t="n"/>
      <c r="CC525" s="2" t="n"/>
    </row>
    <row r="526">
      <c r="A526" s="2" t="n"/>
      <c r="B526" s="2" t="n"/>
      <c r="C526" s="2" t="n"/>
      <c r="D526" s="2" t="n"/>
      <c r="E526" s="2" t="n"/>
      <c r="F526" s="2" t="n"/>
      <c r="G526" s="2" t="n"/>
      <c r="H526" s="2" t="n"/>
      <c r="I526" s="2" t="n"/>
      <c r="J526" s="2" t="n"/>
      <c r="K526" s="3" t="n"/>
      <c r="L526" s="3" t="n"/>
      <c r="M526" s="4" t="n"/>
      <c r="N526" s="4" t="n"/>
      <c r="O526" s="4" t="n"/>
      <c r="P526" s="4" t="n"/>
      <c r="Q526" s="4" t="n"/>
      <c r="R526" s="4" t="n"/>
      <c r="S526" s="4" t="n"/>
      <c r="T526" s="4" t="n"/>
      <c r="U526" s="4" t="n"/>
      <c r="V526" s="4" t="n"/>
      <c r="W526" s="4" t="n"/>
      <c r="X526" s="4" t="n"/>
      <c r="Y526" s="4" t="n"/>
      <c r="Z526" s="4" t="n"/>
      <c r="AA526" s="4" t="n"/>
      <c r="AB526" s="4" t="n"/>
      <c r="AC526" s="4" t="n"/>
      <c r="AD526" s="4" t="n"/>
      <c r="AE526" s="4" t="n"/>
      <c r="AF526" s="4" t="n"/>
      <c r="AG526" s="4" t="n"/>
      <c r="AH526" s="4" t="n"/>
      <c r="AI526" s="4" t="n"/>
      <c r="AJ526" s="4" t="n"/>
      <c r="AK526" s="4" t="n"/>
      <c r="AL526" s="4" t="n"/>
      <c r="AM526" s="4" t="n"/>
      <c r="AN526" s="4" t="n"/>
      <c r="AO526" s="4" t="n"/>
      <c r="AP526" s="4" t="n"/>
      <c r="AQ526" s="4" t="n"/>
      <c r="AR526" s="4" t="n"/>
      <c r="AS526" s="4" t="n"/>
      <c r="AT526" s="4" t="n"/>
      <c r="AU526" s="4" t="n"/>
      <c r="AV526" s="4" t="n"/>
      <c r="AW526" s="4" t="n"/>
      <c r="AX526" s="4" t="n"/>
      <c r="AY526" s="4" t="n"/>
      <c r="AZ526" s="4" t="n"/>
      <c r="BA526" s="4" t="n"/>
      <c r="BB526" s="4" t="n"/>
      <c r="BC526" s="4" t="n"/>
      <c r="BD526" s="4" t="n"/>
      <c r="BE526" s="4" t="n"/>
      <c r="BF526" s="4" t="n"/>
      <c r="BG526" s="4" t="n"/>
      <c r="BH526" s="4" t="n"/>
      <c r="BI526" s="4" t="n"/>
      <c r="BJ526" s="4" t="n"/>
      <c r="BK526" s="3" t="n"/>
      <c r="BL526" s="3" t="n"/>
      <c r="BM526" s="3" t="n"/>
      <c r="BN526" s="3" t="n"/>
      <c r="BO526" s="3" t="n"/>
      <c r="BP526" s="3" t="n"/>
      <c r="BQ526" s="2" t="n"/>
      <c r="BR526" s="2" t="n"/>
      <c r="BS526" s="2" t="n"/>
      <c r="BT526" s="2" t="n"/>
      <c r="BU526" s="2" t="n"/>
      <c r="BV526" s="2" t="n"/>
      <c r="BW526" s="2" t="n"/>
      <c r="BX526" s="2" t="n"/>
      <c r="BY526" s="2" t="n"/>
      <c r="BZ526" s="2" t="n"/>
      <c r="CA526" s="2" t="n"/>
      <c r="CB526" s="2" t="n"/>
      <c r="CC526" s="2" t="n"/>
    </row>
    <row r="527">
      <c r="A527" s="2" t="n"/>
      <c r="B527" s="2" t="n"/>
      <c r="C527" s="2" t="n"/>
      <c r="D527" s="2" t="n"/>
      <c r="E527" s="2" t="n"/>
      <c r="F527" s="2" t="n"/>
      <c r="G527" s="2" t="n"/>
      <c r="H527" s="2" t="n"/>
      <c r="I527" s="2" t="n"/>
      <c r="J527" s="2" t="n"/>
      <c r="K527" s="3" t="n"/>
      <c r="L527" s="3" t="n"/>
      <c r="M527" s="4" t="n"/>
      <c r="N527" s="4" t="n"/>
      <c r="O527" s="4" t="n"/>
      <c r="P527" s="4" t="n"/>
      <c r="Q527" s="4" t="n"/>
      <c r="R527" s="4" t="n"/>
      <c r="S527" s="4" t="n"/>
      <c r="T527" s="4" t="n"/>
      <c r="U527" s="4" t="n"/>
      <c r="V527" s="4" t="n"/>
      <c r="W527" s="4" t="n"/>
      <c r="X527" s="4" t="n"/>
      <c r="Y527" s="4" t="n"/>
      <c r="Z527" s="4" t="n"/>
      <c r="AA527" s="4" t="n"/>
      <c r="AB527" s="4" t="n"/>
      <c r="AC527" s="4" t="n"/>
      <c r="AD527" s="4" t="n"/>
      <c r="AE527" s="4" t="n"/>
      <c r="AF527" s="4" t="n"/>
      <c r="AG527" s="4" t="n"/>
      <c r="AH527" s="4" t="n"/>
      <c r="AI527" s="4" t="n"/>
      <c r="AJ527" s="4" t="n"/>
      <c r="AK527" s="4" t="n"/>
      <c r="AL527" s="4" t="n"/>
      <c r="AM527" s="4" t="n"/>
      <c r="AN527" s="4" t="n"/>
      <c r="AO527" s="4" t="n"/>
      <c r="AP527" s="4" t="n"/>
      <c r="AQ527" s="4" t="n"/>
      <c r="AR527" s="4" t="n"/>
      <c r="AS527" s="4" t="n"/>
      <c r="AT527" s="4" t="n"/>
      <c r="AU527" s="4" t="n"/>
      <c r="AV527" s="4" t="n"/>
      <c r="AW527" s="4" t="n"/>
      <c r="AX527" s="4" t="n"/>
      <c r="AY527" s="4" t="n"/>
      <c r="AZ527" s="4" t="n"/>
      <c r="BA527" s="4" t="n"/>
      <c r="BB527" s="4" t="n"/>
      <c r="BC527" s="4" t="n"/>
      <c r="BD527" s="4" t="n"/>
      <c r="BE527" s="4" t="n"/>
      <c r="BF527" s="4" t="n"/>
      <c r="BG527" s="4" t="n"/>
      <c r="BH527" s="4" t="n"/>
      <c r="BI527" s="4" t="n"/>
      <c r="BJ527" s="4" t="n"/>
      <c r="BK527" s="3" t="n"/>
      <c r="BL527" s="3" t="n"/>
      <c r="BM527" s="3" t="n"/>
      <c r="BN527" s="3" t="n"/>
      <c r="BO527" s="3" t="n"/>
      <c r="BP527" s="3" t="n"/>
      <c r="BQ527" s="2" t="n"/>
      <c r="BR527" s="2" t="n"/>
      <c r="BS527" s="2" t="n"/>
      <c r="BT527" s="2" t="n"/>
      <c r="BU527" s="2" t="n"/>
      <c r="BV527" s="2" t="n"/>
      <c r="BW527" s="2" t="n"/>
      <c r="BX527" s="2" t="n"/>
      <c r="BY527" s="2" t="n"/>
      <c r="BZ527" s="2" t="n"/>
      <c r="CA527" s="2" t="n"/>
      <c r="CB527" s="2" t="n"/>
      <c r="CC527" s="2" t="n"/>
    </row>
    <row r="528">
      <c r="A528" s="2" t="n"/>
      <c r="B528" s="2" t="n"/>
      <c r="C528" s="2" t="n"/>
      <c r="D528" s="2" t="n"/>
      <c r="E528" s="2" t="n"/>
      <c r="F528" s="2" t="n"/>
      <c r="G528" s="2" t="n"/>
      <c r="H528" s="2" t="n"/>
      <c r="I528" s="2" t="n"/>
      <c r="J528" s="2" t="n"/>
      <c r="K528" s="3" t="n"/>
      <c r="L528" s="3" t="n"/>
      <c r="M528" s="4" t="n"/>
      <c r="N528" s="4" t="n"/>
      <c r="O528" s="4" t="n"/>
      <c r="P528" s="4" t="n"/>
      <c r="Q528" s="4" t="n"/>
      <c r="R528" s="4" t="n"/>
      <c r="S528" s="4" t="n"/>
      <c r="T528" s="4" t="n"/>
      <c r="U528" s="4" t="n"/>
      <c r="V528" s="4" t="n"/>
      <c r="W528" s="4" t="n"/>
      <c r="X528" s="4" t="n"/>
      <c r="Y528" s="4" t="n"/>
      <c r="Z528" s="4" t="n"/>
      <c r="AA528" s="4" t="n"/>
      <c r="AB528" s="4" t="n"/>
      <c r="AC528" s="4" t="n"/>
      <c r="AD528" s="4" t="n"/>
      <c r="AE528" s="4" t="n"/>
      <c r="AF528" s="4" t="n"/>
      <c r="AG528" s="4" t="n"/>
      <c r="AH528" s="4" t="n"/>
      <c r="AI528" s="4" t="n"/>
      <c r="AJ528" s="4" t="n"/>
      <c r="AK528" s="4" t="n"/>
      <c r="AL528" s="4" t="n"/>
      <c r="AM528" s="4" t="n"/>
      <c r="AN528" s="4" t="n"/>
      <c r="AO528" s="4" t="n"/>
      <c r="AP528" s="4" t="n"/>
      <c r="AQ528" s="4" t="n"/>
      <c r="AR528" s="4" t="n"/>
      <c r="AS528" s="4" t="n"/>
      <c r="AT528" s="4" t="n"/>
      <c r="AU528" s="4" t="n"/>
      <c r="AV528" s="4" t="n"/>
      <c r="AW528" s="4" t="n"/>
      <c r="AX528" s="4" t="n"/>
      <c r="AY528" s="4" t="n"/>
      <c r="AZ528" s="4" t="n"/>
      <c r="BA528" s="4" t="n"/>
      <c r="BB528" s="4" t="n"/>
      <c r="BC528" s="4" t="n"/>
      <c r="BD528" s="4" t="n"/>
      <c r="BE528" s="4" t="n"/>
      <c r="BF528" s="4" t="n"/>
      <c r="BG528" s="4" t="n"/>
      <c r="BH528" s="4" t="n"/>
      <c r="BI528" s="4" t="n"/>
      <c r="BJ528" s="4" t="n"/>
      <c r="BK528" s="3" t="n"/>
      <c r="BL528" s="3" t="n"/>
      <c r="BM528" s="3" t="n"/>
      <c r="BN528" s="3" t="n"/>
      <c r="BO528" s="3" t="n"/>
      <c r="BP528" s="3" t="n"/>
      <c r="BQ528" s="2" t="n"/>
      <c r="BR528" s="2" t="n"/>
      <c r="BS528" s="2" t="n"/>
      <c r="BT528" s="2" t="n"/>
      <c r="BU528" s="2" t="n"/>
      <c r="BV528" s="2" t="n"/>
      <c r="BW528" s="2" t="n"/>
      <c r="BX528" s="2" t="n"/>
      <c r="BY528" s="2" t="n"/>
      <c r="BZ528" s="2" t="n"/>
      <c r="CA528" s="2" t="n"/>
      <c r="CB528" s="2" t="n"/>
      <c r="CC528" s="2" t="n"/>
    </row>
    <row r="529">
      <c r="A529" s="2" t="n"/>
      <c r="B529" s="2" t="n"/>
      <c r="C529" s="2" t="n"/>
      <c r="D529" s="2" t="n"/>
      <c r="E529" s="2" t="n"/>
      <c r="F529" s="2" t="n"/>
      <c r="G529" s="2" t="n"/>
      <c r="H529" s="2" t="n"/>
      <c r="I529" s="2" t="n"/>
      <c r="J529" s="2" t="n"/>
      <c r="K529" s="3" t="n"/>
      <c r="L529" s="3" t="n"/>
      <c r="M529" s="4" t="n"/>
      <c r="N529" s="4" t="n"/>
      <c r="O529" s="4" t="n"/>
      <c r="P529" s="4" t="n"/>
      <c r="Q529" s="4" t="n"/>
      <c r="R529" s="4" t="n"/>
      <c r="S529" s="4" t="n"/>
      <c r="T529" s="4" t="n"/>
      <c r="U529" s="4" t="n"/>
      <c r="V529" s="4" t="n"/>
      <c r="W529" s="4" t="n"/>
      <c r="X529" s="4" t="n"/>
      <c r="Y529" s="4" t="n"/>
      <c r="Z529" s="4" t="n"/>
      <c r="AA529" s="4" t="n"/>
      <c r="AB529" s="4" t="n"/>
      <c r="AC529" s="4" t="n"/>
      <c r="AD529" s="4" t="n"/>
      <c r="AE529" s="4" t="n"/>
      <c r="AF529" s="4" t="n"/>
      <c r="AG529" s="4" t="n"/>
      <c r="AH529" s="4" t="n"/>
      <c r="AI529" s="4" t="n"/>
      <c r="AJ529" s="4" t="n"/>
      <c r="AK529" s="4" t="n"/>
      <c r="AL529" s="4" t="n"/>
      <c r="AM529" s="4" t="n"/>
      <c r="AN529" s="4" t="n"/>
      <c r="AO529" s="4" t="n"/>
      <c r="AP529" s="4" t="n"/>
      <c r="AQ529" s="4" t="n"/>
      <c r="AR529" s="4" t="n"/>
      <c r="AS529" s="4" t="n"/>
      <c r="AT529" s="4" t="n"/>
      <c r="AU529" s="4" t="n"/>
      <c r="AV529" s="4" t="n"/>
      <c r="AW529" s="4" t="n"/>
      <c r="AX529" s="4" t="n"/>
      <c r="AY529" s="4" t="n"/>
      <c r="AZ529" s="4" t="n"/>
      <c r="BA529" s="4" t="n"/>
      <c r="BB529" s="4" t="n"/>
      <c r="BC529" s="4" t="n"/>
      <c r="BD529" s="4" t="n"/>
      <c r="BE529" s="4" t="n"/>
      <c r="BF529" s="4" t="n"/>
      <c r="BG529" s="4" t="n"/>
      <c r="BH529" s="4" t="n"/>
      <c r="BI529" s="4" t="n"/>
      <c r="BJ529" s="4" t="n"/>
      <c r="BK529" s="3" t="n"/>
      <c r="BL529" s="3" t="n"/>
      <c r="BM529" s="3" t="n"/>
      <c r="BN529" s="3" t="n"/>
      <c r="BO529" s="3" t="n"/>
      <c r="BP529" s="3" t="n"/>
      <c r="BQ529" s="2" t="n"/>
      <c r="BR529" s="2" t="n"/>
      <c r="BS529" s="2" t="n"/>
      <c r="BT529" s="2" t="n"/>
      <c r="BU529" s="2" t="n"/>
      <c r="BV529" s="2" t="n"/>
      <c r="BW529" s="2" t="n"/>
      <c r="BX529" s="2" t="n"/>
      <c r="BY529" s="2" t="n"/>
      <c r="BZ529" s="2" t="n"/>
      <c r="CA529" s="2" t="n"/>
      <c r="CB529" s="2" t="n"/>
      <c r="CC529" s="2" t="n"/>
    </row>
    <row r="530">
      <c r="A530" s="2" t="n"/>
      <c r="B530" s="2" t="n"/>
      <c r="C530" s="2" t="n"/>
      <c r="D530" s="2" t="n"/>
      <c r="E530" s="2" t="n"/>
      <c r="F530" s="2" t="n"/>
      <c r="G530" s="2" t="n"/>
      <c r="H530" s="2" t="n"/>
      <c r="I530" s="2" t="n"/>
      <c r="J530" s="2" t="n"/>
      <c r="K530" s="3" t="n"/>
      <c r="L530" s="3" t="n"/>
      <c r="M530" s="4" t="n"/>
      <c r="N530" s="4" t="n"/>
      <c r="O530" s="4" t="n"/>
      <c r="P530" s="4" t="n"/>
      <c r="Q530" s="4" t="n"/>
      <c r="R530" s="4" t="n"/>
      <c r="S530" s="4" t="n"/>
      <c r="T530" s="4" t="n"/>
      <c r="U530" s="4" t="n"/>
      <c r="V530" s="4" t="n"/>
      <c r="W530" s="4" t="n"/>
      <c r="X530" s="4" t="n"/>
      <c r="Y530" s="4" t="n"/>
      <c r="Z530" s="4" t="n"/>
      <c r="AA530" s="4" t="n"/>
      <c r="AB530" s="4" t="n"/>
      <c r="AC530" s="4" t="n"/>
      <c r="AD530" s="4" t="n"/>
      <c r="AE530" s="4" t="n"/>
      <c r="AF530" s="4" t="n"/>
      <c r="AG530" s="4" t="n"/>
      <c r="AH530" s="4" t="n"/>
      <c r="AI530" s="4" t="n"/>
      <c r="AJ530" s="4" t="n"/>
      <c r="AK530" s="4" t="n"/>
      <c r="AL530" s="4" t="n"/>
      <c r="AM530" s="4" t="n"/>
      <c r="AN530" s="4" t="n"/>
      <c r="AO530" s="4" t="n"/>
      <c r="AP530" s="4" t="n"/>
      <c r="AQ530" s="4" t="n"/>
      <c r="AR530" s="4" t="n"/>
      <c r="AS530" s="4" t="n"/>
      <c r="AT530" s="4" t="n"/>
      <c r="AU530" s="4" t="n"/>
      <c r="AV530" s="4" t="n"/>
      <c r="AW530" s="4" t="n"/>
      <c r="AX530" s="4" t="n"/>
      <c r="AY530" s="4" t="n"/>
      <c r="AZ530" s="4" t="n"/>
      <c r="BA530" s="4" t="n"/>
      <c r="BB530" s="4" t="n"/>
      <c r="BC530" s="4" t="n"/>
      <c r="BD530" s="4" t="n"/>
      <c r="BE530" s="4" t="n"/>
      <c r="BF530" s="4" t="n"/>
      <c r="BG530" s="4" t="n"/>
      <c r="BH530" s="4" t="n"/>
      <c r="BI530" s="4" t="n"/>
      <c r="BJ530" s="4" t="n"/>
      <c r="BK530" s="3" t="n"/>
      <c r="BL530" s="3" t="n"/>
      <c r="BM530" s="3" t="n"/>
      <c r="BN530" s="3" t="n"/>
      <c r="BO530" s="3" t="n"/>
      <c r="BP530" s="3" t="n"/>
      <c r="BQ530" s="2" t="n"/>
      <c r="BR530" s="2" t="n"/>
      <c r="BS530" s="2" t="n"/>
      <c r="BT530" s="2" t="n"/>
      <c r="BU530" s="2" t="n"/>
      <c r="BV530" s="2" t="n"/>
      <c r="BW530" s="2" t="n"/>
      <c r="BX530" s="2" t="n"/>
      <c r="BY530" s="2" t="n"/>
      <c r="BZ530" s="2" t="n"/>
      <c r="CA530" s="2" t="n"/>
      <c r="CB530" s="2" t="n"/>
      <c r="CC530" s="2" t="n"/>
    </row>
    <row r="531">
      <c r="A531" s="2" t="n"/>
      <c r="B531" s="2" t="n"/>
      <c r="C531" s="2" t="n"/>
      <c r="D531" s="2" t="n"/>
      <c r="E531" s="2" t="n"/>
      <c r="F531" s="2" t="n"/>
      <c r="G531" s="2" t="n"/>
      <c r="H531" s="2" t="n"/>
      <c r="I531" s="2" t="n"/>
      <c r="J531" s="2" t="n"/>
      <c r="K531" s="3" t="n"/>
      <c r="L531" s="3" t="n"/>
      <c r="M531" s="4" t="n"/>
      <c r="N531" s="4" t="n"/>
      <c r="O531" s="4" t="n"/>
      <c r="P531" s="4" t="n"/>
      <c r="Q531" s="4" t="n"/>
      <c r="R531" s="4" t="n"/>
      <c r="S531" s="4" t="n"/>
      <c r="T531" s="4" t="n"/>
      <c r="U531" s="4" t="n"/>
      <c r="V531" s="4" t="n"/>
      <c r="W531" s="4" t="n"/>
      <c r="X531" s="4" t="n"/>
      <c r="Y531" s="4" t="n"/>
      <c r="Z531" s="4" t="n"/>
      <c r="AA531" s="4" t="n"/>
      <c r="AB531" s="4" t="n"/>
      <c r="AC531" s="4" t="n"/>
      <c r="AD531" s="4" t="n"/>
      <c r="AE531" s="4" t="n"/>
      <c r="AF531" s="4" t="n"/>
      <c r="AG531" s="4" t="n"/>
      <c r="AH531" s="4" t="n"/>
      <c r="AI531" s="4" t="n"/>
      <c r="AJ531" s="4" t="n"/>
      <c r="AK531" s="4" t="n"/>
      <c r="AL531" s="4" t="n"/>
      <c r="AM531" s="4" t="n"/>
      <c r="AN531" s="4" t="n"/>
      <c r="AO531" s="4" t="n"/>
      <c r="AP531" s="4" t="n"/>
      <c r="AQ531" s="4" t="n"/>
      <c r="AR531" s="4" t="n"/>
      <c r="AS531" s="4" t="n"/>
      <c r="AT531" s="4" t="n"/>
      <c r="AU531" s="4" t="n"/>
      <c r="AV531" s="4" t="n"/>
      <c r="AW531" s="4" t="n"/>
      <c r="AX531" s="4" t="n"/>
      <c r="AY531" s="4" t="n"/>
      <c r="AZ531" s="4" t="n"/>
      <c r="BA531" s="4" t="n"/>
      <c r="BB531" s="4" t="n"/>
      <c r="BC531" s="4" t="n"/>
      <c r="BD531" s="4" t="n"/>
      <c r="BE531" s="4" t="n"/>
      <c r="BF531" s="4" t="n"/>
      <c r="BG531" s="4" t="n"/>
      <c r="BH531" s="4" t="n"/>
      <c r="BI531" s="4" t="n"/>
      <c r="BJ531" s="4" t="n"/>
      <c r="BK531" s="3" t="n"/>
      <c r="BL531" s="3" t="n"/>
      <c r="BM531" s="3" t="n"/>
      <c r="BN531" s="3" t="n"/>
      <c r="BO531" s="3" t="n"/>
      <c r="BP531" s="3" t="n"/>
      <c r="BQ531" s="2" t="n"/>
      <c r="BR531" s="2" t="n"/>
      <c r="BS531" s="2" t="n"/>
      <c r="BT531" s="2" t="n"/>
      <c r="BU531" s="2" t="n"/>
      <c r="BV531" s="2" t="n"/>
      <c r="BW531" s="2" t="n"/>
      <c r="BX531" s="2" t="n"/>
      <c r="BY531" s="2" t="n"/>
      <c r="BZ531" s="2" t="n"/>
      <c r="CA531" s="2" t="n"/>
      <c r="CB531" s="2" t="n"/>
      <c r="CC531" s="2" t="n"/>
    </row>
    <row r="532">
      <c r="A532" s="2" t="n"/>
      <c r="B532" s="2" t="n"/>
      <c r="C532" s="2" t="n"/>
      <c r="D532" s="2" t="n"/>
      <c r="E532" s="2" t="n"/>
      <c r="F532" s="2" t="n"/>
      <c r="G532" s="2" t="n"/>
      <c r="H532" s="2" t="n"/>
      <c r="I532" s="2" t="n"/>
      <c r="J532" s="2" t="n"/>
      <c r="K532" s="3" t="n"/>
      <c r="L532" s="3" t="n"/>
      <c r="M532" s="4" t="n"/>
      <c r="N532" s="4" t="n"/>
      <c r="O532" s="4" t="n"/>
      <c r="P532" s="4" t="n"/>
      <c r="Q532" s="4" t="n"/>
      <c r="R532" s="4" t="n"/>
      <c r="S532" s="4" t="n"/>
      <c r="T532" s="4" t="n"/>
      <c r="U532" s="4" t="n"/>
      <c r="V532" s="4" t="n"/>
      <c r="W532" s="4" t="n"/>
      <c r="X532" s="4" t="n"/>
      <c r="Y532" s="4" t="n"/>
      <c r="Z532" s="4" t="n"/>
      <c r="AA532" s="4" t="n"/>
      <c r="AB532" s="4" t="n"/>
      <c r="AC532" s="4" t="n"/>
      <c r="AD532" s="4" t="n"/>
      <c r="AE532" s="4" t="n"/>
      <c r="AF532" s="4" t="n"/>
      <c r="AG532" s="4" t="n"/>
      <c r="AH532" s="4" t="n"/>
      <c r="AI532" s="4" t="n"/>
      <c r="AJ532" s="4" t="n"/>
      <c r="AK532" s="4" t="n"/>
      <c r="AL532" s="4" t="n"/>
      <c r="AM532" s="4" t="n"/>
      <c r="AN532" s="4" t="n"/>
      <c r="AO532" s="4" t="n"/>
      <c r="AP532" s="4" t="n"/>
      <c r="AQ532" s="4" t="n"/>
      <c r="AR532" s="4" t="n"/>
      <c r="AS532" s="4" t="n"/>
      <c r="AT532" s="4" t="n"/>
      <c r="AU532" s="4" t="n"/>
      <c r="AV532" s="4" t="n"/>
      <c r="AW532" s="4" t="n"/>
      <c r="AX532" s="4" t="n"/>
      <c r="AY532" s="4" t="n"/>
      <c r="AZ532" s="4" t="n"/>
      <c r="BA532" s="4" t="n"/>
      <c r="BB532" s="4" t="n"/>
      <c r="BC532" s="4" t="n"/>
      <c r="BD532" s="4" t="n"/>
      <c r="BE532" s="4" t="n"/>
      <c r="BF532" s="4" t="n"/>
      <c r="BG532" s="4" t="n"/>
      <c r="BH532" s="4" t="n"/>
      <c r="BI532" s="4" t="n"/>
      <c r="BJ532" s="4" t="n"/>
      <c r="BK532" s="3" t="n"/>
      <c r="BL532" s="3" t="n"/>
      <c r="BM532" s="3" t="n"/>
      <c r="BN532" s="3" t="n"/>
      <c r="BO532" s="3" t="n"/>
      <c r="BP532" s="3" t="n"/>
      <c r="BQ532" s="2" t="n"/>
      <c r="BR532" s="2" t="n"/>
      <c r="BS532" s="2" t="n"/>
      <c r="BT532" s="2" t="n"/>
      <c r="BU532" s="2" t="n"/>
      <c r="BV532" s="2" t="n"/>
      <c r="BW532" s="2" t="n"/>
      <c r="BX532" s="2" t="n"/>
      <c r="BY532" s="2" t="n"/>
      <c r="BZ532" s="2" t="n"/>
      <c r="CA532" s="2" t="n"/>
      <c r="CB532" s="2" t="n"/>
      <c r="CC532" s="2" t="n"/>
    </row>
    <row r="533">
      <c r="A533" s="2" t="n"/>
      <c r="B533" s="2" t="n"/>
      <c r="C533" s="2" t="n"/>
      <c r="D533" s="2" t="n"/>
      <c r="E533" s="2" t="n"/>
      <c r="F533" s="2" t="n"/>
      <c r="G533" s="2" t="n"/>
      <c r="H533" s="2" t="n"/>
      <c r="I533" s="2" t="n"/>
      <c r="J533" s="2" t="n"/>
      <c r="K533" s="3" t="n"/>
      <c r="L533" s="3" t="n"/>
      <c r="M533" s="4" t="n"/>
      <c r="N533" s="4" t="n"/>
      <c r="O533" s="4" t="n"/>
      <c r="P533" s="4" t="n"/>
      <c r="Q533" s="4" t="n"/>
      <c r="R533" s="4" t="n"/>
      <c r="S533" s="4" t="n"/>
      <c r="T533" s="4" t="n"/>
      <c r="U533" s="4" t="n"/>
      <c r="V533" s="4" t="n"/>
      <c r="W533" s="4" t="n"/>
      <c r="X533" s="4" t="n"/>
      <c r="Y533" s="4" t="n"/>
      <c r="Z533" s="4" t="n"/>
      <c r="AA533" s="4" t="n"/>
      <c r="AB533" s="4" t="n"/>
      <c r="AC533" s="4" t="n"/>
      <c r="AD533" s="4" t="n"/>
      <c r="AE533" s="4" t="n"/>
      <c r="AF533" s="4" t="n"/>
      <c r="AG533" s="4" t="n"/>
      <c r="AH533" s="4" t="n"/>
      <c r="AI533" s="4" t="n"/>
      <c r="AJ533" s="4" t="n"/>
      <c r="AK533" s="4" t="n"/>
      <c r="AL533" s="4" t="n"/>
      <c r="AM533" s="4" t="n"/>
      <c r="AN533" s="4" t="n"/>
      <c r="AO533" s="4" t="n"/>
      <c r="AP533" s="4" t="n"/>
      <c r="AQ533" s="4" t="n"/>
      <c r="AR533" s="4" t="n"/>
      <c r="AS533" s="4" t="n"/>
      <c r="AT533" s="4" t="n"/>
      <c r="AU533" s="4" t="n"/>
      <c r="AV533" s="4" t="n"/>
      <c r="AW533" s="4" t="n"/>
      <c r="AX533" s="4" t="n"/>
      <c r="AY533" s="4" t="n"/>
      <c r="AZ533" s="4" t="n"/>
      <c r="BA533" s="4" t="n"/>
      <c r="BB533" s="4" t="n"/>
      <c r="BC533" s="4" t="n"/>
      <c r="BD533" s="4" t="n"/>
      <c r="BE533" s="4" t="n"/>
      <c r="BF533" s="4" t="n"/>
      <c r="BG533" s="4" t="n"/>
      <c r="BH533" s="4" t="n"/>
      <c r="BI533" s="4" t="n"/>
      <c r="BJ533" s="4" t="n"/>
      <c r="BK533" s="3" t="n"/>
      <c r="BL533" s="3" t="n"/>
      <c r="BM533" s="3" t="n"/>
      <c r="BN533" s="3" t="n"/>
      <c r="BO533" s="3" t="n"/>
      <c r="BP533" s="3" t="n"/>
      <c r="BQ533" s="2" t="n"/>
      <c r="BR533" s="2" t="n"/>
      <c r="BS533" s="2" t="n"/>
      <c r="BT533" s="2" t="n"/>
      <c r="BU533" s="2" t="n"/>
      <c r="BV533" s="2" t="n"/>
      <c r="BW533" s="2" t="n"/>
      <c r="BX533" s="2" t="n"/>
      <c r="BY533" s="2" t="n"/>
      <c r="BZ533" s="2" t="n"/>
      <c r="CA533" s="2" t="n"/>
      <c r="CB533" s="2" t="n"/>
      <c r="CC533" s="2" t="n"/>
    </row>
    <row r="534">
      <c r="A534" s="2" t="n"/>
      <c r="B534" s="2" t="n"/>
      <c r="C534" s="2" t="n"/>
      <c r="D534" s="2" t="n"/>
      <c r="E534" s="2" t="n"/>
      <c r="F534" s="2" t="n"/>
      <c r="G534" s="2" t="n"/>
      <c r="H534" s="2" t="n"/>
      <c r="I534" s="2" t="n"/>
      <c r="J534" s="2" t="n"/>
      <c r="K534" s="3" t="n"/>
      <c r="L534" s="3" t="n"/>
      <c r="M534" s="4" t="n"/>
      <c r="N534" s="4" t="n"/>
      <c r="O534" s="4" t="n"/>
      <c r="P534" s="4" t="n"/>
      <c r="Q534" s="4" t="n"/>
      <c r="R534" s="4" t="n"/>
      <c r="S534" s="4" t="n"/>
      <c r="T534" s="4" t="n"/>
      <c r="U534" s="4" t="n"/>
      <c r="V534" s="4" t="n"/>
      <c r="W534" s="4" t="n"/>
      <c r="X534" s="4" t="n"/>
      <c r="Y534" s="4" t="n"/>
      <c r="Z534" s="4" t="n"/>
      <c r="AA534" s="4" t="n"/>
      <c r="AB534" s="4" t="n"/>
      <c r="AC534" s="4" t="n"/>
      <c r="AD534" s="4" t="n"/>
      <c r="AE534" s="4" t="n"/>
      <c r="AF534" s="4" t="n"/>
      <c r="AG534" s="4" t="n"/>
      <c r="AH534" s="4" t="n"/>
      <c r="AI534" s="4" t="n"/>
      <c r="AJ534" s="4" t="n"/>
      <c r="AK534" s="4" t="n"/>
      <c r="AL534" s="4" t="n"/>
      <c r="AM534" s="4" t="n"/>
      <c r="AN534" s="4" t="n"/>
      <c r="AO534" s="4" t="n"/>
      <c r="AP534" s="4" t="n"/>
      <c r="AQ534" s="4" t="n"/>
      <c r="AR534" s="4" t="n"/>
      <c r="AS534" s="4" t="n"/>
      <c r="AT534" s="4" t="n"/>
      <c r="AU534" s="4" t="n"/>
      <c r="AV534" s="4" t="n"/>
      <c r="AW534" s="4" t="n"/>
      <c r="AX534" s="4" t="n"/>
      <c r="AY534" s="4" t="n"/>
      <c r="AZ534" s="4" t="n"/>
      <c r="BA534" s="4" t="n"/>
      <c r="BB534" s="4" t="n"/>
      <c r="BC534" s="4" t="n"/>
      <c r="BD534" s="4" t="n"/>
      <c r="BE534" s="4" t="n"/>
      <c r="BF534" s="4" t="n"/>
      <c r="BG534" s="4" t="n"/>
      <c r="BH534" s="4" t="n"/>
      <c r="BI534" s="4" t="n"/>
      <c r="BJ534" s="4" t="n"/>
      <c r="BK534" s="3" t="n"/>
      <c r="BL534" s="3" t="n"/>
      <c r="BM534" s="3" t="n"/>
      <c r="BN534" s="3" t="n"/>
      <c r="BO534" s="3" t="n"/>
      <c r="BP534" s="3" t="n"/>
      <c r="BQ534" s="2" t="n"/>
      <c r="BR534" s="2" t="n"/>
      <c r="BS534" s="2" t="n"/>
      <c r="BT534" s="2" t="n"/>
      <c r="BU534" s="2" t="n"/>
      <c r="BV534" s="2" t="n"/>
      <c r="BW534" s="2" t="n"/>
      <c r="BX534" s="2" t="n"/>
      <c r="BY534" s="2" t="n"/>
      <c r="BZ534" s="2" t="n"/>
      <c r="CA534" s="2" t="n"/>
      <c r="CB534" s="2" t="n"/>
      <c r="CC534" s="2" t="n"/>
    </row>
    <row r="535">
      <c r="A535" s="2" t="n"/>
      <c r="B535" s="2" t="n"/>
      <c r="C535" s="2" t="n"/>
      <c r="D535" s="2" t="n"/>
      <c r="E535" s="2" t="n"/>
      <c r="F535" s="2" t="n"/>
      <c r="G535" s="2" t="n"/>
      <c r="H535" s="2" t="n"/>
      <c r="I535" s="2" t="n"/>
      <c r="J535" s="2" t="n"/>
      <c r="K535" s="3" t="n"/>
      <c r="L535" s="3" t="n"/>
      <c r="M535" s="4" t="n"/>
      <c r="N535" s="4" t="n"/>
      <c r="O535" s="4" t="n"/>
      <c r="P535" s="4" t="n"/>
      <c r="Q535" s="4" t="n"/>
      <c r="R535" s="4" t="n"/>
      <c r="S535" s="4" t="n"/>
      <c r="T535" s="4" t="n"/>
      <c r="U535" s="4" t="n"/>
      <c r="V535" s="4" t="n"/>
      <c r="W535" s="4" t="n"/>
      <c r="X535" s="4" t="n"/>
      <c r="Y535" s="4" t="n"/>
      <c r="Z535" s="4" t="n"/>
      <c r="AA535" s="4" t="n"/>
      <c r="AB535" s="4" t="n"/>
      <c r="AC535" s="4" t="n"/>
      <c r="AD535" s="4" t="n"/>
      <c r="AE535" s="4" t="n"/>
      <c r="AF535" s="4" t="n"/>
      <c r="AG535" s="4" t="n"/>
      <c r="AH535" s="4" t="n"/>
      <c r="AI535" s="4" t="n"/>
      <c r="AJ535" s="4" t="n"/>
      <c r="AK535" s="4" t="n"/>
      <c r="AL535" s="4" t="n"/>
      <c r="AM535" s="4" t="n"/>
      <c r="AN535" s="4" t="n"/>
      <c r="AO535" s="4" t="n"/>
      <c r="AP535" s="4" t="n"/>
      <c r="AQ535" s="4" t="n"/>
      <c r="AR535" s="4" t="n"/>
      <c r="AS535" s="4" t="n"/>
      <c r="AT535" s="4" t="n"/>
      <c r="AU535" s="4" t="n"/>
      <c r="AV535" s="4" t="n"/>
      <c r="AW535" s="4" t="n"/>
      <c r="AX535" s="4" t="n"/>
      <c r="AY535" s="4" t="n"/>
      <c r="AZ535" s="4" t="n"/>
      <c r="BA535" s="4" t="n"/>
      <c r="BB535" s="4" t="n"/>
      <c r="BC535" s="4" t="n"/>
      <c r="BD535" s="4" t="n"/>
      <c r="BE535" s="4" t="n"/>
      <c r="BF535" s="4" t="n"/>
      <c r="BG535" s="4" t="n"/>
      <c r="BH535" s="4" t="n"/>
      <c r="BI535" s="4" t="n"/>
      <c r="BJ535" s="4" t="n"/>
      <c r="BK535" s="3" t="n"/>
      <c r="BL535" s="3" t="n"/>
      <c r="BM535" s="3" t="n"/>
      <c r="BN535" s="3" t="n"/>
      <c r="BO535" s="3" t="n"/>
      <c r="BP535" s="3" t="n"/>
      <c r="BQ535" s="2" t="n"/>
      <c r="BR535" s="2" t="n"/>
      <c r="BS535" s="2" t="n"/>
      <c r="BT535" s="2" t="n"/>
      <c r="BU535" s="2" t="n"/>
      <c r="BV535" s="2" t="n"/>
      <c r="BW535" s="2" t="n"/>
      <c r="BX535" s="2" t="n"/>
      <c r="BY535" s="2" t="n"/>
      <c r="BZ535" s="2" t="n"/>
      <c r="CA535" s="2" t="n"/>
      <c r="CB535" s="2" t="n"/>
      <c r="CC535" s="2" t="n"/>
    </row>
    <row r="536">
      <c r="A536" s="2" t="n"/>
      <c r="B536" s="2" t="n"/>
      <c r="C536" s="2" t="n"/>
      <c r="D536" s="2" t="n"/>
      <c r="E536" s="2" t="n"/>
      <c r="F536" s="2" t="n"/>
      <c r="G536" s="2" t="n"/>
      <c r="H536" s="2" t="n"/>
      <c r="I536" s="2" t="n"/>
      <c r="J536" s="2" t="n"/>
      <c r="K536" s="3" t="n"/>
      <c r="L536" s="3" t="n"/>
      <c r="M536" s="4" t="n"/>
      <c r="N536" s="4" t="n"/>
      <c r="O536" s="4" t="n"/>
      <c r="P536" s="4" t="n"/>
      <c r="Q536" s="4" t="n"/>
      <c r="R536" s="4" t="n"/>
      <c r="S536" s="4" t="n"/>
      <c r="T536" s="4" t="n"/>
      <c r="U536" s="4" t="n"/>
      <c r="V536" s="4" t="n"/>
      <c r="W536" s="4" t="n"/>
      <c r="X536" s="4" t="n"/>
      <c r="Y536" s="4" t="n"/>
      <c r="Z536" s="4" t="n"/>
      <c r="AA536" s="4" t="n"/>
      <c r="AB536" s="4" t="n"/>
      <c r="AC536" s="4" t="n"/>
      <c r="AD536" s="4" t="n"/>
      <c r="AE536" s="4" t="n"/>
      <c r="AF536" s="4" t="n"/>
      <c r="AG536" s="4" t="n"/>
      <c r="AH536" s="4" t="n"/>
      <c r="AI536" s="4" t="n"/>
      <c r="AJ536" s="4" t="n"/>
      <c r="AK536" s="4" t="n"/>
      <c r="AL536" s="4" t="n"/>
      <c r="AM536" s="4" t="n"/>
      <c r="AN536" s="4" t="n"/>
      <c r="AO536" s="4" t="n"/>
      <c r="AP536" s="4" t="n"/>
      <c r="AQ536" s="4" t="n"/>
      <c r="AR536" s="4" t="n"/>
      <c r="AS536" s="4" t="n"/>
      <c r="AT536" s="4" t="n"/>
      <c r="AU536" s="4" t="n"/>
      <c r="AV536" s="4" t="n"/>
      <c r="AW536" s="4" t="n"/>
      <c r="AX536" s="4" t="n"/>
      <c r="AY536" s="4" t="n"/>
      <c r="AZ536" s="4" t="n"/>
      <c r="BA536" s="4" t="n"/>
      <c r="BB536" s="4" t="n"/>
      <c r="BC536" s="4" t="n"/>
      <c r="BD536" s="4" t="n"/>
      <c r="BE536" s="4" t="n"/>
      <c r="BF536" s="4" t="n"/>
      <c r="BG536" s="4" t="n"/>
      <c r="BH536" s="4" t="n"/>
      <c r="BI536" s="4" t="n"/>
      <c r="BJ536" s="4" t="n"/>
      <c r="BK536" s="3" t="n"/>
      <c r="BL536" s="3" t="n"/>
      <c r="BM536" s="3" t="n"/>
      <c r="BN536" s="3" t="n"/>
      <c r="BO536" s="3" t="n"/>
      <c r="BP536" s="3" t="n"/>
      <c r="BQ536" s="2" t="n"/>
      <c r="BR536" s="2" t="n"/>
      <c r="BS536" s="2" t="n"/>
      <c r="BT536" s="2" t="n"/>
      <c r="BU536" s="2" t="n"/>
      <c r="BV536" s="2" t="n"/>
      <c r="BW536" s="2" t="n"/>
      <c r="BX536" s="2" t="n"/>
      <c r="BY536" s="2" t="n"/>
      <c r="BZ536" s="2" t="n"/>
      <c r="CA536" s="2" t="n"/>
      <c r="CB536" s="2" t="n"/>
      <c r="CC536" s="2" t="n"/>
    </row>
    <row r="537">
      <c r="A537" s="2" t="n"/>
      <c r="B537" s="2" t="n"/>
      <c r="C537" s="2" t="n"/>
      <c r="D537" s="2" t="n"/>
      <c r="E537" s="2" t="n"/>
      <c r="F537" s="2" t="n"/>
      <c r="G537" s="2" t="n"/>
      <c r="H537" s="2" t="n"/>
      <c r="I537" s="2" t="n"/>
      <c r="J537" s="2" t="n"/>
      <c r="K537" s="3" t="n"/>
      <c r="L537" s="3" t="n"/>
      <c r="M537" s="4" t="n"/>
      <c r="N537" s="4" t="n"/>
      <c r="O537" s="4" t="n"/>
      <c r="P537" s="4" t="n"/>
      <c r="Q537" s="4" t="n"/>
      <c r="R537" s="4" t="n"/>
      <c r="S537" s="4" t="n"/>
      <c r="T537" s="4" t="n"/>
      <c r="U537" s="4" t="n"/>
      <c r="V537" s="4" t="n"/>
      <c r="W537" s="4" t="n"/>
      <c r="X537" s="4" t="n"/>
      <c r="Y537" s="4" t="n"/>
      <c r="Z537" s="4" t="n"/>
      <c r="AA537" s="4" t="n"/>
      <c r="AB537" s="4" t="n"/>
      <c r="AC537" s="4" t="n"/>
      <c r="AD537" s="4" t="n"/>
      <c r="AE537" s="4" t="n"/>
      <c r="AF537" s="4" t="n"/>
      <c r="AG537" s="4" t="n"/>
      <c r="AH537" s="4" t="n"/>
      <c r="AI537" s="4" t="n"/>
      <c r="AJ537" s="4" t="n"/>
      <c r="AK537" s="4" t="n"/>
      <c r="AL537" s="4" t="n"/>
      <c r="AM537" s="4" t="n"/>
      <c r="AN537" s="4" t="n"/>
      <c r="AO537" s="4" t="n"/>
      <c r="AP537" s="4" t="n"/>
      <c r="AQ537" s="4" t="n"/>
      <c r="AR537" s="4" t="n"/>
      <c r="AS537" s="4" t="n"/>
      <c r="AT537" s="4" t="n"/>
      <c r="AU537" s="4" t="n"/>
      <c r="AV537" s="4" t="n"/>
      <c r="AW537" s="4" t="n"/>
      <c r="AX537" s="4" t="n"/>
      <c r="AY537" s="4" t="n"/>
      <c r="AZ537" s="4" t="n"/>
      <c r="BA537" s="4" t="n"/>
      <c r="BB537" s="4" t="n"/>
      <c r="BC537" s="4" t="n"/>
      <c r="BD537" s="4" t="n"/>
      <c r="BE537" s="4" t="n"/>
      <c r="BF537" s="4" t="n"/>
      <c r="BG537" s="4" t="n"/>
      <c r="BH537" s="4" t="n"/>
      <c r="BI537" s="4" t="n"/>
      <c r="BJ537" s="4" t="n"/>
      <c r="BK537" s="3" t="n"/>
      <c r="BL537" s="3" t="n"/>
      <c r="BM537" s="3" t="n"/>
      <c r="BN537" s="3" t="n"/>
      <c r="BO537" s="3" t="n"/>
      <c r="BP537" s="3" t="n"/>
      <c r="BQ537" s="2" t="n"/>
      <c r="BR537" s="2" t="n"/>
      <c r="BS537" s="2" t="n"/>
      <c r="BT537" s="2" t="n"/>
      <c r="BU537" s="2" t="n"/>
      <c r="BV537" s="2" t="n"/>
      <c r="BW537" s="2" t="n"/>
      <c r="BX537" s="2" t="n"/>
      <c r="BY537" s="2" t="n"/>
      <c r="BZ537" s="2" t="n"/>
      <c r="CA537" s="2" t="n"/>
      <c r="CB537" s="2" t="n"/>
      <c r="CC537" s="2" t="n"/>
    </row>
    <row r="538">
      <c r="A538" s="2" t="n"/>
      <c r="B538" s="2" t="n"/>
      <c r="C538" s="2" t="n"/>
      <c r="D538" s="2" t="n"/>
      <c r="E538" s="2" t="n"/>
      <c r="F538" s="2" t="n"/>
      <c r="G538" s="2" t="n"/>
      <c r="H538" s="2" t="n"/>
      <c r="I538" s="2" t="n"/>
      <c r="J538" s="2" t="n"/>
      <c r="K538" s="3" t="n"/>
      <c r="L538" s="3" t="n"/>
      <c r="M538" s="4" t="n"/>
      <c r="N538" s="4" t="n"/>
      <c r="O538" s="4" t="n"/>
      <c r="P538" s="4" t="n"/>
      <c r="Q538" s="4" t="n"/>
      <c r="R538" s="4" t="n"/>
      <c r="S538" s="4" t="n"/>
      <c r="T538" s="4" t="n"/>
      <c r="U538" s="4" t="n"/>
      <c r="V538" s="4" t="n"/>
      <c r="W538" s="4" t="n"/>
      <c r="X538" s="4" t="n"/>
      <c r="Y538" s="4" t="n"/>
      <c r="Z538" s="4" t="n"/>
      <c r="AA538" s="4" t="n"/>
      <c r="AB538" s="4" t="n"/>
      <c r="AC538" s="4" t="n"/>
      <c r="AD538" s="4" t="n"/>
      <c r="AE538" s="4" t="n"/>
      <c r="AF538" s="4" t="n"/>
      <c r="AG538" s="4" t="n"/>
      <c r="AH538" s="4" t="n"/>
      <c r="AI538" s="4" t="n"/>
      <c r="AJ538" s="4" t="n"/>
      <c r="AK538" s="4" t="n"/>
      <c r="AL538" s="4" t="n"/>
      <c r="AM538" s="4" t="n"/>
      <c r="AN538" s="4" t="n"/>
      <c r="AO538" s="4" t="n"/>
      <c r="AP538" s="4" t="n"/>
      <c r="AQ538" s="4" t="n"/>
      <c r="AR538" s="4" t="n"/>
      <c r="AS538" s="4" t="n"/>
      <c r="AT538" s="4" t="n"/>
      <c r="AU538" s="4" t="n"/>
      <c r="AV538" s="4" t="n"/>
      <c r="AW538" s="4" t="n"/>
      <c r="AX538" s="4" t="n"/>
      <c r="AY538" s="4" t="n"/>
      <c r="AZ538" s="4" t="n"/>
      <c r="BA538" s="4" t="n"/>
      <c r="BB538" s="4" t="n"/>
      <c r="BC538" s="4" t="n"/>
      <c r="BD538" s="4" t="n"/>
      <c r="BE538" s="4" t="n"/>
      <c r="BF538" s="4" t="n"/>
      <c r="BG538" s="4" t="n"/>
      <c r="BH538" s="4" t="n"/>
      <c r="BI538" s="4" t="n"/>
      <c r="BJ538" s="4" t="n"/>
      <c r="BK538" s="3" t="n"/>
      <c r="BL538" s="3" t="n"/>
      <c r="BM538" s="3" t="n"/>
      <c r="BN538" s="3" t="n"/>
      <c r="BO538" s="3" t="n"/>
      <c r="BP538" s="3" t="n"/>
      <c r="BQ538" s="2" t="n"/>
      <c r="BR538" s="2" t="n"/>
      <c r="BS538" s="2" t="n"/>
      <c r="BT538" s="2" t="n"/>
      <c r="BU538" s="2" t="n"/>
      <c r="BV538" s="2" t="n"/>
      <c r="BW538" s="2" t="n"/>
      <c r="BX538" s="2" t="n"/>
      <c r="BY538" s="2" t="n"/>
      <c r="BZ538" s="2" t="n"/>
      <c r="CA538" s="2" t="n"/>
      <c r="CB538" s="2" t="n"/>
      <c r="CC538" s="2" t="n"/>
    </row>
    <row r="539">
      <c r="A539" s="2" t="n"/>
      <c r="B539" s="2" t="n"/>
      <c r="C539" s="2" t="n"/>
      <c r="D539" s="2" t="n"/>
      <c r="E539" s="2" t="n"/>
      <c r="F539" s="2" t="n"/>
      <c r="G539" s="2" t="n"/>
      <c r="H539" s="2" t="n"/>
      <c r="I539" s="2" t="n"/>
      <c r="J539" s="2" t="n"/>
      <c r="K539" s="3" t="n"/>
      <c r="L539" s="3" t="n"/>
      <c r="M539" s="4" t="n"/>
      <c r="N539" s="4" t="n"/>
      <c r="O539" s="4" t="n"/>
      <c r="P539" s="4" t="n"/>
      <c r="Q539" s="4" t="n"/>
      <c r="R539" s="4" t="n"/>
      <c r="S539" s="4" t="n"/>
      <c r="T539" s="4" t="n"/>
      <c r="U539" s="4" t="n"/>
      <c r="V539" s="4" t="n"/>
      <c r="W539" s="4" t="n"/>
      <c r="X539" s="4" t="n"/>
      <c r="Y539" s="4" t="n"/>
      <c r="Z539" s="4" t="n"/>
      <c r="AA539" s="4" t="n"/>
      <c r="AB539" s="4" t="n"/>
      <c r="AC539" s="4" t="n"/>
      <c r="AD539" s="4" t="n"/>
      <c r="AE539" s="4" t="n"/>
      <c r="AF539" s="4" t="n"/>
      <c r="AG539" s="4" t="n"/>
      <c r="AH539" s="4" t="n"/>
      <c r="AI539" s="4" t="n"/>
      <c r="AJ539" s="4" t="n"/>
      <c r="AK539" s="4" t="n"/>
      <c r="AL539" s="4" t="n"/>
      <c r="AM539" s="4" t="n"/>
      <c r="AN539" s="4" t="n"/>
      <c r="AO539" s="4" t="n"/>
      <c r="AP539" s="4" t="n"/>
      <c r="AQ539" s="4" t="n"/>
      <c r="AR539" s="4" t="n"/>
      <c r="AS539" s="4" t="n"/>
      <c r="AT539" s="4" t="n"/>
      <c r="AU539" s="4" t="n"/>
      <c r="AV539" s="4" t="n"/>
      <c r="AW539" s="4" t="n"/>
      <c r="AX539" s="4" t="n"/>
      <c r="AY539" s="4" t="n"/>
      <c r="AZ539" s="4" t="n"/>
      <c r="BA539" s="4" t="n"/>
      <c r="BB539" s="4" t="n"/>
      <c r="BC539" s="4" t="n"/>
      <c r="BD539" s="4" t="n"/>
      <c r="BE539" s="4" t="n"/>
      <c r="BF539" s="4" t="n"/>
      <c r="BG539" s="4" t="n"/>
      <c r="BH539" s="4" t="n"/>
      <c r="BI539" s="4" t="n"/>
      <c r="BJ539" s="4" t="n"/>
      <c r="BK539" s="3" t="n"/>
      <c r="BL539" s="3" t="n"/>
      <c r="BM539" s="3" t="n"/>
      <c r="BN539" s="3" t="n"/>
      <c r="BO539" s="3" t="n"/>
      <c r="BP539" s="3" t="n"/>
      <c r="BQ539" s="2" t="n"/>
      <c r="BR539" s="2" t="n"/>
      <c r="BS539" s="2" t="n"/>
      <c r="BT539" s="2" t="n"/>
      <c r="BU539" s="2" t="n"/>
      <c r="BV539" s="2" t="n"/>
      <c r="BW539" s="2" t="n"/>
      <c r="BX539" s="2" t="n"/>
      <c r="BY539" s="2" t="n"/>
      <c r="BZ539" s="2" t="n"/>
      <c r="CA539" s="2" t="n"/>
      <c r="CB539" s="2" t="n"/>
      <c r="CC539" s="2" t="n"/>
    </row>
    <row r="540">
      <c r="A540" s="2" t="n"/>
      <c r="B540" s="2" t="n"/>
      <c r="C540" s="2" t="n"/>
      <c r="D540" s="2" t="n"/>
      <c r="E540" s="2" t="n"/>
      <c r="F540" s="2" t="n"/>
      <c r="G540" s="2" t="n"/>
      <c r="H540" s="2" t="n"/>
      <c r="I540" s="2" t="n"/>
      <c r="J540" s="2" t="n"/>
      <c r="K540" s="3" t="n"/>
      <c r="L540" s="3" t="n"/>
      <c r="M540" s="4" t="n"/>
      <c r="N540" s="4" t="n"/>
      <c r="O540" s="4" t="n"/>
      <c r="P540" s="4" t="n"/>
      <c r="Q540" s="4" t="n"/>
      <c r="R540" s="4" t="n"/>
      <c r="S540" s="4" t="n"/>
      <c r="T540" s="4" t="n"/>
      <c r="U540" s="4" t="n"/>
      <c r="V540" s="4" t="n"/>
      <c r="W540" s="4" t="n"/>
      <c r="X540" s="4" t="n"/>
      <c r="Y540" s="4" t="n"/>
      <c r="Z540" s="4" t="n"/>
      <c r="AA540" s="4" t="n"/>
      <c r="AB540" s="4" t="n"/>
      <c r="AC540" s="4" t="n"/>
      <c r="AD540" s="4" t="n"/>
      <c r="AE540" s="4" t="n"/>
      <c r="AF540" s="4" t="n"/>
      <c r="AG540" s="4" t="n"/>
      <c r="AH540" s="4" t="n"/>
      <c r="AI540" s="4" t="n"/>
      <c r="AJ540" s="4" t="n"/>
      <c r="AK540" s="4" t="n"/>
      <c r="AL540" s="4" t="n"/>
      <c r="AM540" s="4" t="n"/>
      <c r="AN540" s="4" t="n"/>
      <c r="AO540" s="4" t="n"/>
      <c r="AP540" s="4" t="n"/>
      <c r="AQ540" s="4" t="n"/>
      <c r="AR540" s="4" t="n"/>
      <c r="AS540" s="4" t="n"/>
      <c r="AT540" s="4" t="n"/>
      <c r="AU540" s="4" t="n"/>
      <c r="AV540" s="4" t="n"/>
      <c r="AW540" s="4" t="n"/>
      <c r="AX540" s="4" t="n"/>
      <c r="AY540" s="4" t="n"/>
      <c r="AZ540" s="4" t="n"/>
      <c r="BA540" s="4" t="n"/>
      <c r="BB540" s="4" t="n"/>
      <c r="BC540" s="4" t="n"/>
      <c r="BD540" s="4" t="n"/>
      <c r="BE540" s="4" t="n"/>
      <c r="BF540" s="4" t="n"/>
      <c r="BG540" s="4" t="n"/>
      <c r="BH540" s="4" t="n"/>
      <c r="BI540" s="4" t="n"/>
      <c r="BJ540" s="4" t="n"/>
      <c r="BK540" s="3" t="n"/>
      <c r="BL540" s="3" t="n"/>
      <c r="BM540" s="3" t="n"/>
      <c r="BN540" s="3" t="n"/>
      <c r="BO540" s="3" t="n"/>
      <c r="BP540" s="3" t="n"/>
      <c r="BQ540" s="2" t="n"/>
      <c r="BR540" s="2" t="n"/>
      <c r="BS540" s="2" t="n"/>
      <c r="BT540" s="2" t="n"/>
      <c r="BU540" s="2" t="n"/>
      <c r="BV540" s="2" t="n"/>
      <c r="BW540" s="2" t="n"/>
      <c r="BX540" s="2" t="n"/>
      <c r="BY540" s="2" t="n"/>
      <c r="BZ540" s="2" t="n"/>
      <c r="CA540" s="2" t="n"/>
      <c r="CB540" s="2" t="n"/>
      <c r="CC540" s="2" t="n"/>
    </row>
    <row r="541">
      <c r="A541" s="2" t="n"/>
      <c r="B541" s="2" t="n"/>
      <c r="C541" s="2" t="n"/>
      <c r="D541" s="2" t="n"/>
      <c r="E541" s="2" t="n"/>
      <c r="F541" s="2" t="n"/>
      <c r="G541" s="2" t="n"/>
      <c r="H541" s="2" t="n"/>
      <c r="I541" s="2" t="n"/>
      <c r="J541" s="2" t="n"/>
      <c r="K541" s="3" t="n"/>
      <c r="L541" s="3" t="n"/>
      <c r="M541" s="4" t="n"/>
      <c r="N541" s="4" t="n"/>
      <c r="O541" s="4" t="n"/>
      <c r="P541" s="4" t="n"/>
      <c r="Q541" s="4" t="n"/>
      <c r="R541" s="4" t="n"/>
      <c r="S541" s="4" t="n"/>
      <c r="T541" s="4" t="n"/>
      <c r="U541" s="4" t="n"/>
      <c r="V541" s="4" t="n"/>
      <c r="W541" s="4" t="n"/>
      <c r="X541" s="4" t="n"/>
      <c r="Y541" s="4" t="n"/>
      <c r="Z541" s="4" t="n"/>
      <c r="AA541" s="4" t="n"/>
      <c r="AB541" s="4" t="n"/>
      <c r="AC541" s="4" t="n"/>
      <c r="AD541" s="4" t="n"/>
      <c r="AE541" s="4" t="n"/>
      <c r="AF541" s="4" t="n"/>
      <c r="AG541" s="4" t="n"/>
      <c r="AH541" s="4" t="n"/>
      <c r="AI541" s="4" t="n"/>
      <c r="AJ541" s="4" t="n"/>
      <c r="AK541" s="4" t="n"/>
      <c r="AL541" s="4" t="n"/>
      <c r="AM541" s="4" t="n"/>
      <c r="AN541" s="4" t="n"/>
      <c r="AO541" s="4" t="n"/>
      <c r="AP541" s="4" t="n"/>
      <c r="AQ541" s="4" t="n"/>
      <c r="AR541" s="4" t="n"/>
      <c r="AS541" s="4" t="n"/>
      <c r="AT541" s="4" t="n"/>
      <c r="AU541" s="4" t="n"/>
      <c r="AV541" s="4" t="n"/>
      <c r="AW541" s="4" t="n"/>
      <c r="AX541" s="4" t="n"/>
      <c r="AY541" s="4" t="n"/>
      <c r="AZ541" s="4" t="n"/>
      <c r="BA541" s="4" t="n"/>
      <c r="BB541" s="4" t="n"/>
      <c r="BC541" s="4" t="n"/>
      <c r="BD541" s="4" t="n"/>
      <c r="BE541" s="4" t="n"/>
      <c r="BF541" s="4" t="n"/>
      <c r="BG541" s="4" t="n"/>
      <c r="BH541" s="4" t="n"/>
      <c r="BI541" s="4" t="n"/>
      <c r="BJ541" s="4" t="n"/>
      <c r="BK541" s="3" t="n"/>
      <c r="BL541" s="3" t="n"/>
      <c r="BM541" s="3" t="n"/>
      <c r="BN541" s="3" t="n"/>
      <c r="BO541" s="3" t="n"/>
      <c r="BP541" s="3" t="n"/>
      <c r="BQ541" s="2" t="n"/>
      <c r="BR541" s="2" t="n"/>
      <c r="BS541" s="2" t="n"/>
      <c r="BT541" s="2" t="n"/>
      <c r="BU541" s="2" t="n"/>
      <c r="BV541" s="2" t="n"/>
      <c r="BW541" s="2" t="n"/>
      <c r="BX541" s="2" t="n"/>
      <c r="BY541" s="2" t="n"/>
      <c r="BZ541" s="2" t="n"/>
      <c r="CA541" s="2" t="n"/>
      <c r="CB541" s="2" t="n"/>
      <c r="CC541" s="2" t="n"/>
    </row>
    <row r="542">
      <c r="A542" s="2" t="n"/>
      <c r="B542" s="2" t="n"/>
      <c r="C542" s="2" t="n"/>
      <c r="D542" s="2" t="n"/>
      <c r="E542" s="2" t="n"/>
      <c r="F542" s="2" t="n"/>
      <c r="G542" s="2" t="n"/>
      <c r="H542" s="2" t="n"/>
      <c r="I542" s="2" t="n"/>
      <c r="J542" s="2" t="n"/>
      <c r="K542" s="3" t="n"/>
      <c r="L542" s="3" t="n"/>
      <c r="M542" s="4" t="n"/>
      <c r="N542" s="4" t="n"/>
      <c r="O542" s="4" t="n"/>
      <c r="P542" s="4" t="n"/>
      <c r="Q542" s="4" t="n"/>
      <c r="R542" s="4" t="n"/>
      <c r="S542" s="4" t="n"/>
      <c r="T542" s="4" t="n"/>
      <c r="U542" s="4" t="n"/>
      <c r="V542" s="4" t="n"/>
      <c r="W542" s="4" t="n"/>
      <c r="X542" s="4" t="n"/>
      <c r="Y542" s="4" t="n"/>
      <c r="Z542" s="4" t="n"/>
      <c r="AA542" s="4" t="n"/>
      <c r="AB542" s="4" t="n"/>
      <c r="AC542" s="4" t="n"/>
      <c r="AD542" s="4" t="n"/>
      <c r="AE542" s="4" t="n"/>
      <c r="AF542" s="4" t="n"/>
      <c r="AG542" s="4" t="n"/>
      <c r="AH542" s="4" t="n"/>
      <c r="AI542" s="4" t="n"/>
      <c r="AJ542" s="4" t="n"/>
      <c r="AK542" s="4" t="n"/>
      <c r="AL542" s="4" t="n"/>
      <c r="AM542" s="4" t="n"/>
      <c r="AN542" s="4" t="n"/>
      <c r="AO542" s="4" t="n"/>
      <c r="AP542" s="4" t="n"/>
      <c r="AQ542" s="4" t="n"/>
      <c r="AR542" s="4" t="n"/>
      <c r="AS542" s="4" t="n"/>
      <c r="AT542" s="4" t="n"/>
      <c r="AU542" s="4" t="n"/>
      <c r="AV542" s="4" t="n"/>
      <c r="AW542" s="4" t="n"/>
      <c r="AX542" s="4" t="n"/>
      <c r="AY542" s="4" t="n"/>
      <c r="AZ542" s="4" t="n"/>
      <c r="BA542" s="4" t="n"/>
      <c r="BB542" s="4" t="n"/>
      <c r="BC542" s="4" t="n"/>
      <c r="BD542" s="4" t="n"/>
      <c r="BE542" s="4" t="n"/>
      <c r="BF542" s="4" t="n"/>
      <c r="BG542" s="4" t="n"/>
      <c r="BH542" s="4" t="n"/>
      <c r="BI542" s="4" t="n"/>
      <c r="BJ542" s="4" t="n"/>
      <c r="BK542" s="3" t="n"/>
      <c r="BL542" s="3" t="n"/>
      <c r="BM542" s="3" t="n"/>
      <c r="BN542" s="3" t="n"/>
      <c r="BO542" s="3" t="n"/>
      <c r="BP542" s="3" t="n"/>
      <c r="BQ542" s="2" t="n"/>
      <c r="BR542" s="2" t="n"/>
      <c r="BS542" s="2" t="n"/>
      <c r="BT542" s="2" t="n"/>
      <c r="BU542" s="2" t="n"/>
      <c r="BV542" s="2" t="n"/>
      <c r="BW542" s="2" t="n"/>
      <c r="BX542" s="2" t="n"/>
      <c r="BY542" s="2" t="n"/>
      <c r="BZ542" s="2" t="n"/>
      <c r="CA542" s="2" t="n"/>
      <c r="CB542" s="2" t="n"/>
      <c r="CC542" s="2" t="n"/>
    </row>
    <row r="543">
      <c r="A543" s="2" t="n"/>
      <c r="B543" s="2" t="n"/>
      <c r="C543" s="2" t="n"/>
      <c r="D543" s="2" t="n"/>
      <c r="E543" s="2" t="n"/>
      <c r="F543" s="2" t="n"/>
      <c r="G543" s="2" t="n"/>
      <c r="H543" s="2" t="n"/>
      <c r="I543" s="2" t="n"/>
      <c r="J543" s="2" t="n"/>
      <c r="K543" s="3" t="n"/>
      <c r="L543" s="3" t="n"/>
      <c r="M543" s="4" t="n"/>
      <c r="N543" s="4" t="n"/>
      <c r="O543" s="4" t="n"/>
      <c r="P543" s="4" t="n"/>
      <c r="Q543" s="4" t="n"/>
      <c r="R543" s="4" t="n"/>
      <c r="S543" s="4" t="n"/>
      <c r="T543" s="4" t="n"/>
      <c r="U543" s="4" t="n"/>
      <c r="V543" s="4" t="n"/>
      <c r="W543" s="4" t="n"/>
      <c r="X543" s="4" t="n"/>
      <c r="Y543" s="4" t="n"/>
      <c r="Z543" s="4" t="n"/>
      <c r="AA543" s="4" t="n"/>
      <c r="AB543" s="4" t="n"/>
      <c r="AC543" s="4" t="n"/>
      <c r="AD543" s="4" t="n"/>
      <c r="AE543" s="4" t="n"/>
      <c r="AF543" s="4" t="n"/>
      <c r="AG543" s="4" t="n"/>
      <c r="AH543" s="4" t="n"/>
      <c r="AI543" s="4" t="n"/>
      <c r="AJ543" s="4" t="n"/>
      <c r="AK543" s="4" t="n"/>
      <c r="AL543" s="4" t="n"/>
      <c r="AM543" s="4" t="n"/>
      <c r="AN543" s="4" t="n"/>
      <c r="AO543" s="4" t="n"/>
      <c r="AP543" s="4" t="n"/>
      <c r="AQ543" s="4" t="n"/>
      <c r="AR543" s="4" t="n"/>
      <c r="AS543" s="4" t="n"/>
      <c r="AT543" s="4" t="n"/>
      <c r="AU543" s="4" t="n"/>
      <c r="AV543" s="4" t="n"/>
      <c r="AW543" s="4" t="n"/>
      <c r="AX543" s="4" t="n"/>
      <c r="AY543" s="4" t="n"/>
      <c r="AZ543" s="4" t="n"/>
      <c r="BA543" s="4" t="n"/>
      <c r="BB543" s="4" t="n"/>
      <c r="BC543" s="4" t="n"/>
      <c r="BD543" s="4" t="n"/>
      <c r="BE543" s="4" t="n"/>
      <c r="BF543" s="4" t="n"/>
      <c r="BG543" s="4" t="n"/>
      <c r="BH543" s="4" t="n"/>
      <c r="BI543" s="4" t="n"/>
      <c r="BJ543" s="4" t="n"/>
      <c r="BK543" s="3" t="n"/>
      <c r="BL543" s="3" t="n"/>
      <c r="BM543" s="3" t="n"/>
      <c r="BN543" s="3" t="n"/>
      <c r="BO543" s="3" t="n"/>
      <c r="BP543" s="3" t="n"/>
      <c r="BQ543" s="2" t="n"/>
      <c r="BR543" s="2" t="n"/>
      <c r="BS543" s="2" t="n"/>
      <c r="BT543" s="2" t="n"/>
      <c r="BU543" s="2" t="n"/>
      <c r="BV543" s="2" t="n"/>
      <c r="BW543" s="2" t="n"/>
      <c r="BX543" s="2" t="n"/>
      <c r="BY543" s="2" t="n"/>
      <c r="BZ543" s="2" t="n"/>
      <c r="CA543" s="2" t="n"/>
      <c r="CB543" s="2" t="n"/>
      <c r="CC543" s="2" t="n"/>
    </row>
    <row r="544">
      <c r="A544" s="2" t="n"/>
      <c r="B544" s="2" t="n"/>
      <c r="C544" s="2" t="n"/>
      <c r="D544" s="2" t="n"/>
      <c r="E544" s="2" t="n"/>
      <c r="F544" s="2" t="n"/>
      <c r="G544" s="2" t="n"/>
      <c r="H544" s="2" t="n"/>
      <c r="I544" s="2" t="n"/>
      <c r="J544" s="2" t="n"/>
      <c r="K544" s="3" t="n"/>
      <c r="L544" s="3" t="n"/>
      <c r="M544" s="4" t="n"/>
      <c r="N544" s="4" t="n"/>
      <c r="O544" s="4" t="n"/>
      <c r="P544" s="4" t="n"/>
      <c r="Q544" s="4" t="n"/>
      <c r="R544" s="4" t="n"/>
      <c r="S544" s="4" t="n"/>
      <c r="T544" s="4" t="n"/>
      <c r="U544" s="4" t="n"/>
      <c r="V544" s="4" t="n"/>
      <c r="W544" s="4" t="n"/>
      <c r="X544" s="4" t="n"/>
      <c r="Y544" s="4" t="n"/>
      <c r="Z544" s="4" t="n"/>
      <c r="AA544" s="4" t="n"/>
      <c r="AB544" s="4" t="n"/>
      <c r="AC544" s="4" t="n"/>
      <c r="AD544" s="4" t="n"/>
      <c r="AE544" s="4" t="n"/>
      <c r="AF544" s="4" t="n"/>
      <c r="AG544" s="4" t="n"/>
      <c r="AH544" s="4" t="n"/>
      <c r="AI544" s="4" t="n"/>
      <c r="AJ544" s="4" t="n"/>
      <c r="AK544" s="4" t="n"/>
      <c r="AL544" s="4" t="n"/>
      <c r="AM544" s="4" t="n"/>
      <c r="AN544" s="4" t="n"/>
      <c r="AO544" s="4" t="n"/>
      <c r="AP544" s="4" t="n"/>
      <c r="AQ544" s="4" t="n"/>
      <c r="AR544" s="4" t="n"/>
      <c r="AS544" s="4" t="n"/>
      <c r="AT544" s="4" t="n"/>
      <c r="AU544" s="4" t="n"/>
      <c r="AV544" s="4" t="n"/>
      <c r="AW544" s="4" t="n"/>
      <c r="AX544" s="4" t="n"/>
      <c r="AY544" s="4" t="n"/>
      <c r="AZ544" s="4" t="n"/>
      <c r="BA544" s="4" t="n"/>
      <c r="BB544" s="4" t="n"/>
      <c r="BC544" s="4" t="n"/>
      <c r="BD544" s="4" t="n"/>
      <c r="BE544" s="4" t="n"/>
      <c r="BF544" s="4" t="n"/>
      <c r="BG544" s="4" t="n"/>
      <c r="BH544" s="4" t="n"/>
      <c r="BI544" s="4" t="n"/>
      <c r="BJ544" s="4" t="n"/>
      <c r="BK544" s="3" t="n"/>
      <c r="BL544" s="3" t="n"/>
      <c r="BM544" s="3" t="n"/>
      <c r="BN544" s="3" t="n"/>
      <c r="BO544" s="3" t="n"/>
      <c r="BP544" s="3" t="n"/>
      <c r="BQ544" s="2" t="n"/>
      <c r="BR544" s="2" t="n"/>
      <c r="BS544" s="2" t="n"/>
      <c r="BT544" s="2" t="n"/>
      <c r="BU544" s="2" t="n"/>
      <c r="BV544" s="2" t="n"/>
      <c r="BW544" s="2" t="n"/>
      <c r="BX544" s="2" t="n"/>
      <c r="BY544" s="2" t="n"/>
      <c r="BZ544" s="2" t="n"/>
      <c r="CA544" s="2" t="n"/>
      <c r="CB544" s="2" t="n"/>
      <c r="CC544" s="2" t="n"/>
    </row>
    <row r="545">
      <c r="A545" s="2" t="n"/>
      <c r="B545" s="2" t="n"/>
      <c r="C545" s="2" t="n"/>
      <c r="D545" s="2" t="n"/>
      <c r="E545" s="2" t="n"/>
      <c r="F545" s="2" t="n"/>
      <c r="G545" s="2" t="n"/>
      <c r="H545" s="2" t="n"/>
      <c r="I545" s="2" t="n"/>
      <c r="J545" s="2" t="n"/>
      <c r="K545" s="3" t="n"/>
      <c r="L545" s="3" t="n"/>
      <c r="M545" s="4" t="n"/>
      <c r="N545" s="4" t="n"/>
      <c r="O545" s="4" t="n"/>
      <c r="P545" s="4" t="n"/>
      <c r="Q545" s="4" t="n"/>
      <c r="R545" s="4" t="n"/>
      <c r="S545" s="4" t="n"/>
      <c r="T545" s="4" t="n"/>
      <c r="U545" s="4" t="n"/>
      <c r="V545" s="4" t="n"/>
      <c r="W545" s="4" t="n"/>
      <c r="X545" s="4" t="n"/>
      <c r="Y545" s="4" t="n"/>
      <c r="Z545" s="4" t="n"/>
      <c r="AA545" s="4" t="n"/>
      <c r="AB545" s="4" t="n"/>
      <c r="AC545" s="4" t="n"/>
      <c r="AD545" s="4" t="n"/>
      <c r="AE545" s="4" t="n"/>
      <c r="AF545" s="4" t="n"/>
      <c r="AG545" s="4" t="n"/>
      <c r="AH545" s="4" t="n"/>
      <c r="AI545" s="4" t="n"/>
      <c r="AJ545" s="4" t="n"/>
      <c r="AK545" s="4" t="n"/>
      <c r="AL545" s="4" t="n"/>
      <c r="AM545" s="4" t="n"/>
      <c r="AN545" s="4" t="n"/>
      <c r="AO545" s="4" t="n"/>
      <c r="AP545" s="4" t="n"/>
      <c r="AQ545" s="4" t="n"/>
      <c r="AR545" s="4" t="n"/>
      <c r="AS545" s="4" t="n"/>
      <c r="AT545" s="4" t="n"/>
      <c r="AU545" s="4" t="n"/>
      <c r="AV545" s="4" t="n"/>
      <c r="AW545" s="4" t="n"/>
      <c r="AX545" s="4" t="n"/>
      <c r="AY545" s="4" t="n"/>
      <c r="AZ545" s="4" t="n"/>
      <c r="BA545" s="4" t="n"/>
      <c r="BB545" s="4" t="n"/>
      <c r="BC545" s="4" t="n"/>
      <c r="BD545" s="4" t="n"/>
      <c r="BE545" s="4" t="n"/>
      <c r="BF545" s="4" t="n"/>
      <c r="BG545" s="4" t="n"/>
      <c r="BH545" s="4" t="n"/>
      <c r="BI545" s="4" t="n"/>
      <c r="BJ545" s="4" t="n"/>
      <c r="BK545" s="3" t="n"/>
      <c r="BL545" s="3" t="n"/>
      <c r="BM545" s="3" t="n"/>
      <c r="BN545" s="3" t="n"/>
      <c r="BO545" s="3" t="n"/>
      <c r="BP545" s="3" t="n"/>
      <c r="BQ545" s="2" t="n"/>
      <c r="BR545" s="2" t="n"/>
      <c r="BS545" s="2" t="n"/>
      <c r="BT545" s="2" t="n"/>
      <c r="BU545" s="2" t="n"/>
      <c r="BV545" s="2" t="n"/>
      <c r="BW545" s="2" t="n"/>
      <c r="BX545" s="2" t="n"/>
      <c r="BY545" s="2" t="n"/>
      <c r="BZ545" s="2" t="n"/>
      <c r="CA545" s="2" t="n"/>
      <c r="CB545" s="2" t="n"/>
      <c r="CC545" s="2" t="n"/>
    </row>
    <row r="546">
      <c r="A546" s="2" t="n"/>
      <c r="B546" s="2" t="n"/>
      <c r="C546" s="2" t="n"/>
      <c r="D546" s="2" t="n"/>
      <c r="E546" s="2" t="n"/>
      <c r="F546" s="2" t="n"/>
      <c r="G546" s="2" t="n"/>
      <c r="H546" s="2" t="n"/>
      <c r="I546" s="2" t="n"/>
      <c r="J546" s="2" t="n"/>
      <c r="K546" s="3" t="n"/>
      <c r="L546" s="3" t="n"/>
      <c r="M546" s="4" t="n"/>
      <c r="N546" s="4" t="n"/>
      <c r="O546" s="4" t="n"/>
      <c r="P546" s="4" t="n"/>
      <c r="Q546" s="4" t="n"/>
      <c r="R546" s="4" t="n"/>
      <c r="S546" s="4" t="n"/>
      <c r="T546" s="4" t="n"/>
      <c r="U546" s="4" t="n"/>
      <c r="V546" s="4" t="n"/>
      <c r="W546" s="4" t="n"/>
      <c r="X546" s="4" t="n"/>
      <c r="Y546" s="4" t="n"/>
      <c r="Z546" s="4" t="n"/>
      <c r="AA546" s="4" t="n"/>
      <c r="AB546" s="4" t="n"/>
      <c r="AC546" s="4" t="n"/>
      <c r="AD546" s="4" t="n"/>
      <c r="AE546" s="4" t="n"/>
      <c r="AF546" s="4" t="n"/>
      <c r="AG546" s="4" t="n"/>
      <c r="AH546" s="4" t="n"/>
      <c r="AI546" s="4" t="n"/>
      <c r="AJ546" s="4" t="n"/>
      <c r="AK546" s="4" t="n"/>
      <c r="AL546" s="4" t="n"/>
      <c r="AM546" s="4" t="n"/>
      <c r="AN546" s="4" t="n"/>
      <c r="AO546" s="4" t="n"/>
      <c r="AP546" s="4" t="n"/>
      <c r="AQ546" s="4" t="n"/>
      <c r="AR546" s="4" t="n"/>
      <c r="AS546" s="4" t="n"/>
      <c r="AT546" s="4" t="n"/>
      <c r="AU546" s="4" t="n"/>
      <c r="AV546" s="4" t="n"/>
      <c r="AW546" s="4" t="n"/>
      <c r="AX546" s="4" t="n"/>
      <c r="AY546" s="4" t="n"/>
      <c r="AZ546" s="4" t="n"/>
      <c r="BA546" s="4" t="n"/>
      <c r="BB546" s="4" t="n"/>
      <c r="BC546" s="4" t="n"/>
      <c r="BD546" s="4" t="n"/>
      <c r="BE546" s="4" t="n"/>
      <c r="BF546" s="4" t="n"/>
      <c r="BG546" s="4" t="n"/>
      <c r="BH546" s="4" t="n"/>
      <c r="BI546" s="4" t="n"/>
      <c r="BJ546" s="4" t="n"/>
      <c r="BK546" s="3" t="n"/>
      <c r="BL546" s="3" t="n"/>
      <c r="BM546" s="3" t="n"/>
      <c r="BN546" s="3" t="n"/>
      <c r="BO546" s="3" t="n"/>
      <c r="BP546" s="3" t="n"/>
      <c r="BQ546" s="2" t="n"/>
      <c r="BR546" s="2" t="n"/>
      <c r="BS546" s="2" t="n"/>
      <c r="BT546" s="2" t="n"/>
      <c r="BU546" s="2" t="n"/>
      <c r="BV546" s="2" t="n"/>
      <c r="BW546" s="2" t="n"/>
      <c r="BX546" s="2" t="n"/>
      <c r="BY546" s="2" t="n"/>
      <c r="BZ546" s="2" t="n"/>
      <c r="CA546" s="2" t="n"/>
      <c r="CB546" s="2" t="n"/>
      <c r="CC546" s="2" t="n"/>
    </row>
    <row r="547">
      <c r="A547" s="2" t="n"/>
      <c r="B547" s="2" t="n"/>
      <c r="C547" s="2" t="n"/>
      <c r="D547" s="2" t="n"/>
      <c r="E547" s="2" t="n"/>
      <c r="F547" s="2" t="n"/>
      <c r="G547" s="2" t="n"/>
      <c r="H547" s="2" t="n"/>
      <c r="I547" s="2" t="n"/>
      <c r="J547" s="2" t="n"/>
      <c r="K547" s="3" t="n"/>
      <c r="L547" s="3" t="n"/>
      <c r="M547" s="4" t="n"/>
      <c r="N547" s="4" t="n"/>
      <c r="O547" s="4" t="n"/>
      <c r="P547" s="4" t="n"/>
      <c r="Q547" s="4" t="n"/>
      <c r="R547" s="4" t="n"/>
      <c r="S547" s="4" t="n"/>
      <c r="T547" s="4" t="n"/>
      <c r="U547" s="4" t="n"/>
      <c r="V547" s="4" t="n"/>
      <c r="W547" s="4" t="n"/>
      <c r="X547" s="4" t="n"/>
      <c r="Y547" s="4" t="n"/>
      <c r="Z547" s="4" t="n"/>
      <c r="AA547" s="4" t="n"/>
      <c r="AB547" s="4" t="n"/>
      <c r="AC547" s="4" t="n"/>
      <c r="AD547" s="4" t="n"/>
      <c r="AE547" s="4" t="n"/>
      <c r="AF547" s="4" t="n"/>
      <c r="AG547" s="4" t="n"/>
      <c r="AH547" s="4" t="n"/>
      <c r="AI547" s="4" t="n"/>
      <c r="AJ547" s="4" t="n"/>
      <c r="AK547" s="4" t="n"/>
      <c r="AL547" s="4" t="n"/>
      <c r="AM547" s="4" t="n"/>
      <c r="AN547" s="4" t="n"/>
      <c r="AO547" s="4" t="n"/>
      <c r="AP547" s="4" t="n"/>
      <c r="AQ547" s="4" t="n"/>
      <c r="AR547" s="4" t="n"/>
      <c r="AS547" s="4" t="n"/>
      <c r="AT547" s="4" t="n"/>
      <c r="AU547" s="4" t="n"/>
      <c r="AV547" s="4" t="n"/>
      <c r="AW547" s="4" t="n"/>
      <c r="AX547" s="4" t="n"/>
      <c r="AY547" s="4" t="n"/>
      <c r="AZ547" s="4" t="n"/>
      <c r="BA547" s="4" t="n"/>
      <c r="BB547" s="4" t="n"/>
      <c r="BC547" s="4" t="n"/>
      <c r="BD547" s="4" t="n"/>
      <c r="BE547" s="4" t="n"/>
      <c r="BF547" s="4" t="n"/>
      <c r="BG547" s="4" t="n"/>
      <c r="BH547" s="4" t="n"/>
      <c r="BI547" s="4" t="n"/>
      <c r="BJ547" s="4" t="n"/>
      <c r="BK547" s="3" t="n"/>
      <c r="BL547" s="3" t="n"/>
      <c r="BM547" s="3" t="n"/>
      <c r="BN547" s="3" t="n"/>
      <c r="BO547" s="3" t="n"/>
      <c r="BP547" s="3" t="n"/>
      <c r="BQ547" s="2" t="n"/>
      <c r="BR547" s="2" t="n"/>
      <c r="BS547" s="2" t="n"/>
      <c r="BT547" s="2" t="n"/>
      <c r="BU547" s="2" t="n"/>
      <c r="BV547" s="2" t="n"/>
      <c r="BW547" s="2" t="n"/>
      <c r="BX547" s="2" t="n"/>
      <c r="BY547" s="2" t="n"/>
      <c r="BZ547" s="2" t="n"/>
      <c r="CA547" s="2" t="n"/>
      <c r="CB547" s="2" t="n"/>
      <c r="CC547" s="2" t="n"/>
    </row>
    <row r="548">
      <c r="A548" s="2" t="n"/>
      <c r="B548" s="2" t="n"/>
      <c r="C548" s="2" t="n"/>
      <c r="D548" s="2" t="n"/>
      <c r="E548" s="2" t="n"/>
      <c r="F548" s="2" t="n"/>
      <c r="G548" s="2" t="n"/>
      <c r="H548" s="2" t="n"/>
      <c r="I548" s="2" t="n"/>
      <c r="J548" s="2" t="n"/>
      <c r="K548" s="3" t="n"/>
      <c r="L548" s="3" t="n"/>
      <c r="M548" s="4" t="n"/>
      <c r="N548" s="4" t="n"/>
      <c r="O548" s="4" t="n"/>
      <c r="P548" s="4" t="n"/>
      <c r="Q548" s="4" t="n"/>
      <c r="R548" s="4" t="n"/>
      <c r="S548" s="4" t="n"/>
      <c r="T548" s="4" t="n"/>
      <c r="U548" s="4" t="n"/>
      <c r="V548" s="4" t="n"/>
      <c r="W548" s="4" t="n"/>
      <c r="X548" s="4" t="n"/>
      <c r="Y548" s="4" t="n"/>
      <c r="Z548" s="4" t="n"/>
      <c r="AA548" s="4" t="n"/>
      <c r="AB548" s="4" t="n"/>
      <c r="AC548" s="4" t="n"/>
      <c r="AD548" s="4" t="n"/>
      <c r="AE548" s="4" t="n"/>
      <c r="AF548" s="4" t="n"/>
      <c r="AG548" s="4" t="n"/>
      <c r="AH548" s="4" t="n"/>
      <c r="AI548" s="4" t="n"/>
      <c r="AJ548" s="4" t="n"/>
      <c r="AK548" s="4" t="n"/>
      <c r="AL548" s="4" t="n"/>
      <c r="AM548" s="4" t="n"/>
      <c r="AN548" s="4" t="n"/>
      <c r="AO548" s="4" t="n"/>
      <c r="AP548" s="4" t="n"/>
      <c r="AQ548" s="4" t="n"/>
      <c r="AR548" s="4" t="n"/>
      <c r="AS548" s="4" t="n"/>
      <c r="AT548" s="4" t="n"/>
      <c r="AU548" s="4" t="n"/>
      <c r="AV548" s="4" t="n"/>
      <c r="AW548" s="4" t="n"/>
      <c r="AX548" s="4" t="n"/>
      <c r="AY548" s="4" t="n"/>
      <c r="AZ548" s="4" t="n"/>
      <c r="BA548" s="4" t="n"/>
      <c r="BB548" s="4" t="n"/>
      <c r="BC548" s="4" t="n"/>
      <c r="BD548" s="4" t="n"/>
      <c r="BE548" s="4" t="n"/>
      <c r="BF548" s="4" t="n"/>
      <c r="BG548" s="4" t="n"/>
      <c r="BH548" s="4" t="n"/>
      <c r="BI548" s="4" t="n"/>
      <c r="BJ548" s="4" t="n"/>
      <c r="BK548" s="3" t="n"/>
      <c r="BL548" s="3" t="n"/>
      <c r="BM548" s="3" t="n"/>
      <c r="BN548" s="3" t="n"/>
      <c r="BO548" s="3" t="n"/>
      <c r="BP548" s="3" t="n"/>
      <c r="BQ548" s="2" t="n"/>
      <c r="BR548" s="2" t="n"/>
      <c r="BS548" s="2" t="n"/>
      <c r="BT548" s="2" t="n"/>
      <c r="BU548" s="2" t="n"/>
      <c r="BV548" s="2" t="n"/>
      <c r="BW548" s="2" t="n"/>
      <c r="BX548" s="2" t="n"/>
      <c r="BY548" s="2" t="n"/>
      <c r="BZ548" s="2" t="n"/>
      <c r="CA548" s="2" t="n"/>
      <c r="CB548" s="2" t="n"/>
      <c r="CC548" s="2" t="n"/>
    </row>
    <row r="549">
      <c r="A549" s="2" t="n"/>
      <c r="B549" s="2" t="n"/>
      <c r="C549" s="2" t="n"/>
      <c r="D549" s="2" t="n"/>
      <c r="E549" s="2" t="n"/>
      <c r="F549" s="2" t="n"/>
      <c r="G549" s="2" t="n"/>
      <c r="H549" s="2" t="n"/>
      <c r="I549" s="2" t="n"/>
      <c r="J549" s="2" t="n"/>
      <c r="K549" s="3" t="n"/>
      <c r="L549" s="3" t="n"/>
      <c r="M549" s="4" t="n"/>
      <c r="N549" s="4" t="n"/>
      <c r="O549" s="4" t="n"/>
      <c r="P549" s="4" t="n"/>
      <c r="Q549" s="4" t="n"/>
      <c r="R549" s="4" t="n"/>
      <c r="S549" s="4" t="n"/>
      <c r="T549" s="4" t="n"/>
      <c r="U549" s="4" t="n"/>
      <c r="V549" s="4" t="n"/>
      <c r="W549" s="4" t="n"/>
      <c r="X549" s="4" t="n"/>
      <c r="Y549" s="4" t="n"/>
      <c r="Z549" s="4" t="n"/>
      <c r="AA549" s="4" t="n"/>
      <c r="AB549" s="4" t="n"/>
      <c r="AC549" s="4" t="n"/>
      <c r="AD549" s="4" t="n"/>
      <c r="AE549" s="4" t="n"/>
      <c r="AF549" s="4" t="n"/>
      <c r="AG549" s="4" t="n"/>
      <c r="AH549" s="4" t="n"/>
      <c r="AI549" s="4" t="n"/>
      <c r="AJ549" s="4" t="n"/>
      <c r="AK549" s="4" t="n"/>
      <c r="AL549" s="4" t="n"/>
      <c r="AM549" s="4" t="n"/>
      <c r="AN549" s="4" t="n"/>
      <c r="AO549" s="4" t="n"/>
      <c r="AP549" s="4" t="n"/>
      <c r="AQ549" s="4" t="n"/>
      <c r="AR549" s="4" t="n"/>
      <c r="AS549" s="4" t="n"/>
      <c r="AT549" s="4" t="n"/>
      <c r="AU549" s="4" t="n"/>
      <c r="AV549" s="4" t="n"/>
      <c r="AW549" s="4" t="n"/>
      <c r="AX549" s="4" t="n"/>
      <c r="AY549" s="4" t="n"/>
      <c r="AZ549" s="4" t="n"/>
      <c r="BA549" s="4" t="n"/>
      <c r="BB549" s="4" t="n"/>
      <c r="BC549" s="4" t="n"/>
      <c r="BD549" s="4" t="n"/>
      <c r="BE549" s="4" t="n"/>
      <c r="BF549" s="4" t="n"/>
      <c r="BG549" s="4" t="n"/>
      <c r="BH549" s="4" t="n"/>
      <c r="BI549" s="4" t="n"/>
      <c r="BJ549" s="4" t="n"/>
      <c r="BK549" s="3" t="n"/>
      <c r="BL549" s="3" t="n"/>
      <c r="BM549" s="3" t="n"/>
      <c r="BN549" s="3" t="n"/>
      <c r="BO549" s="3" t="n"/>
      <c r="BP549" s="3" t="n"/>
      <c r="BQ549" s="2" t="n"/>
      <c r="BR549" s="2" t="n"/>
      <c r="BS549" s="2" t="n"/>
      <c r="BT549" s="2" t="n"/>
      <c r="BU549" s="2" t="n"/>
      <c r="BV549" s="2" t="n"/>
      <c r="BW549" s="2" t="n"/>
      <c r="BX549" s="2" t="n"/>
      <c r="BY549" s="2" t="n"/>
      <c r="BZ549" s="2" t="n"/>
      <c r="CA549" s="2" t="n"/>
      <c r="CB549" s="2" t="n"/>
      <c r="CC549" s="2" t="n"/>
    </row>
    <row r="550">
      <c r="A550" s="2" t="n"/>
      <c r="B550" s="2" t="n"/>
      <c r="C550" s="2" t="n"/>
      <c r="D550" s="2" t="n"/>
      <c r="E550" s="2" t="n"/>
      <c r="F550" s="2" t="n"/>
      <c r="G550" s="2" t="n"/>
      <c r="H550" s="2" t="n"/>
      <c r="I550" s="2" t="n"/>
      <c r="J550" s="2" t="n"/>
      <c r="K550" s="3" t="n"/>
      <c r="L550" s="3" t="n"/>
      <c r="M550" s="4" t="n"/>
      <c r="N550" s="4" t="n"/>
      <c r="O550" s="4" t="n"/>
      <c r="P550" s="4" t="n"/>
      <c r="Q550" s="4" t="n"/>
      <c r="R550" s="4" t="n"/>
      <c r="S550" s="4" t="n"/>
      <c r="T550" s="4" t="n"/>
      <c r="U550" s="4" t="n"/>
      <c r="V550" s="4" t="n"/>
      <c r="W550" s="4" t="n"/>
      <c r="X550" s="4" t="n"/>
      <c r="Y550" s="4" t="n"/>
      <c r="Z550" s="4" t="n"/>
      <c r="AA550" s="4" t="n"/>
      <c r="AB550" s="4" t="n"/>
      <c r="AC550" s="4" t="n"/>
      <c r="AD550" s="4" t="n"/>
      <c r="AE550" s="4" t="n"/>
      <c r="AF550" s="4" t="n"/>
      <c r="AG550" s="4" t="n"/>
      <c r="AH550" s="4" t="n"/>
      <c r="AI550" s="4" t="n"/>
      <c r="AJ550" s="4" t="n"/>
      <c r="AK550" s="4" t="n"/>
      <c r="AL550" s="4" t="n"/>
      <c r="AM550" s="4" t="n"/>
      <c r="AN550" s="4" t="n"/>
      <c r="AO550" s="4" t="n"/>
      <c r="AP550" s="4" t="n"/>
      <c r="AQ550" s="4" t="n"/>
      <c r="AR550" s="4" t="n"/>
      <c r="AS550" s="4" t="n"/>
      <c r="AT550" s="4" t="n"/>
      <c r="AU550" s="4" t="n"/>
      <c r="AV550" s="4" t="n"/>
      <c r="AW550" s="4" t="n"/>
      <c r="AX550" s="4" t="n"/>
      <c r="AY550" s="4" t="n"/>
      <c r="AZ550" s="4" t="n"/>
      <c r="BA550" s="4" t="n"/>
      <c r="BB550" s="4" t="n"/>
      <c r="BC550" s="4" t="n"/>
      <c r="BD550" s="4" t="n"/>
      <c r="BE550" s="4" t="n"/>
      <c r="BF550" s="4" t="n"/>
      <c r="BG550" s="4" t="n"/>
      <c r="BH550" s="4" t="n"/>
      <c r="BI550" s="4" t="n"/>
      <c r="BJ550" s="4" t="n"/>
      <c r="BK550" s="3" t="n"/>
      <c r="BL550" s="3" t="n"/>
      <c r="BM550" s="3" t="n"/>
      <c r="BN550" s="3" t="n"/>
      <c r="BO550" s="3" t="n"/>
      <c r="BP550" s="3" t="n"/>
      <c r="BQ550" s="2" t="n"/>
      <c r="BR550" s="2" t="n"/>
      <c r="BS550" s="2" t="n"/>
      <c r="BT550" s="2" t="n"/>
      <c r="BU550" s="2" t="n"/>
      <c r="BV550" s="2" t="n"/>
      <c r="BW550" s="2" t="n"/>
      <c r="BX550" s="2" t="n"/>
      <c r="BY550" s="2" t="n"/>
      <c r="BZ550" s="2" t="n"/>
      <c r="CA550" s="2" t="n"/>
      <c r="CB550" s="2" t="n"/>
      <c r="CC550" s="2" t="n"/>
    </row>
    <row r="551">
      <c r="A551" s="2" t="n"/>
      <c r="B551" s="2" t="n"/>
      <c r="C551" s="2" t="n"/>
      <c r="D551" s="2" t="n"/>
      <c r="E551" s="2" t="n"/>
      <c r="F551" s="2" t="n"/>
      <c r="G551" s="2" t="n"/>
      <c r="H551" s="2" t="n"/>
      <c r="I551" s="2" t="n"/>
      <c r="J551" s="2" t="n"/>
      <c r="K551" s="3" t="n"/>
      <c r="L551" s="3" t="n"/>
      <c r="M551" s="4" t="n"/>
      <c r="N551" s="4" t="n"/>
      <c r="O551" s="4" t="n"/>
      <c r="P551" s="4" t="n"/>
      <c r="Q551" s="4" t="n"/>
      <c r="R551" s="4" t="n"/>
      <c r="S551" s="4" t="n"/>
      <c r="T551" s="4" t="n"/>
      <c r="U551" s="4" t="n"/>
      <c r="V551" s="4" t="n"/>
      <c r="W551" s="4" t="n"/>
      <c r="X551" s="4" t="n"/>
      <c r="Y551" s="4" t="n"/>
      <c r="Z551" s="4" t="n"/>
      <c r="AA551" s="4" t="n"/>
      <c r="AB551" s="4" t="n"/>
      <c r="AC551" s="4" t="n"/>
      <c r="AD551" s="4" t="n"/>
      <c r="AE551" s="4" t="n"/>
      <c r="AF551" s="4" t="n"/>
      <c r="AG551" s="4" t="n"/>
      <c r="AH551" s="4" t="n"/>
      <c r="AI551" s="4" t="n"/>
      <c r="AJ551" s="4" t="n"/>
      <c r="AK551" s="4" t="n"/>
      <c r="AL551" s="4" t="n"/>
      <c r="AM551" s="4" t="n"/>
      <c r="AN551" s="4" t="n"/>
      <c r="AO551" s="4" t="n"/>
      <c r="AP551" s="4" t="n"/>
      <c r="AQ551" s="4" t="n"/>
      <c r="AR551" s="4" t="n"/>
      <c r="AS551" s="4" t="n"/>
      <c r="AT551" s="4" t="n"/>
      <c r="AU551" s="4" t="n"/>
      <c r="AV551" s="4" t="n"/>
      <c r="AW551" s="4" t="n"/>
      <c r="AX551" s="4" t="n"/>
      <c r="AY551" s="4" t="n"/>
      <c r="AZ551" s="4" t="n"/>
      <c r="BA551" s="4" t="n"/>
      <c r="BB551" s="4" t="n"/>
      <c r="BC551" s="4" t="n"/>
      <c r="BD551" s="4" t="n"/>
      <c r="BE551" s="4" t="n"/>
      <c r="BF551" s="4" t="n"/>
      <c r="BG551" s="4" t="n"/>
      <c r="BH551" s="4" t="n"/>
      <c r="BI551" s="4" t="n"/>
      <c r="BJ551" s="4" t="n"/>
      <c r="BK551" s="3" t="n"/>
      <c r="BL551" s="3" t="n"/>
      <c r="BM551" s="3" t="n"/>
      <c r="BN551" s="3" t="n"/>
      <c r="BO551" s="3" t="n"/>
      <c r="BP551" s="3" t="n"/>
      <c r="BQ551" s="2" t="n"/>
      <c r="BR551" s="2" t="n"/>
      <c r="BS551" s="2" t="n"/>
      <c r="BT551" s="2" t="n"/>
      <c r="BU551" s="2" t="n"/>
      <c r="BV551" s="2" t="n"/>
      <c r="BW551" s="2" t="n"/>
      <c r="BX551" s="2" t="n"/>
      <c r="BY551" s="2" t="n"/>
      <c r="BZ551" s="2" t="n"/>
      <c r="CA551" s="2" t="n"/>
      <c r="CB551" s="2" t="n"/>
      <c r="CC551" s="2" t="n"/>
    </row>
    <row r="552">
      <c r="A552" s="2" t="n"/>
      <c r="B552" s="2" t="n"/>
      <c r="C552" s="2" t="n"/>
      <c r="D552" s="2" t="n"/>
      <c r="E552" s="2" t="n"/>
      <c r="F552" s="2" t="n"/>
      <c r="G552" s="2" t="n"/>
      <c r="H552" s="2" t="n"/>
      <c r="I552" s="2" t="n"/>
      <c r="J552" s="2" t="n"/>
      <c r="K552" s="3" t="n"/>
      <c r="L552" s="3" t="n"/>
      <c r="M552" s="4" t="n"/>
      <c r="N552" s="4" t="n"/>
      <c r="O552" s="4" t="n"/>
      <c r="P552" s="4" t="n"/>
      <c r="Q552" s="4" t="n"/>
      <c r="R552" s="4" t="n"/>
      <c r="S552" s="4" t="n"/>
      <c r="T552" s="4" t="n"/>
      <c r="U552" s="4" t="n"/>
      <c r="V552" s="4" t="n"/>
      <c r="W552" s="4" t="n"/>
      <c r="X552" s="4" t="n"/>
      <c r="Y552" s="4" t="n"/>
      <c r="Z552" s="4" t="n"/>
      <c r="AA552" s="4" t="n"/>
      <c r="AB552" s="4" t="n"/>
      <c r="AC552" s="4" t="n"/>
      <c r="AD552" s="4" t="n"/>
      <c r="AE552" s="4" t="n"/>
      <c r="AF552" s="4" t="n"/>
      <c r="AG552" s="4" t="n"/>
      <c r="AH552" s="4" t="n"/>
      <c r="AI552" s="4" t="n"/>
      <c r="AJ552" s="4" t="n"/>
      <c r="AK552" s="4" t="n"/>
      <c r="AL552" s="4" t="n"/>
      <c r="AM552" s="4" t="n"/>
      <c r="AN552" s="4" t="n"/>
      <c r="AO552" s="4" t="n"/>
      <c r="AP552" s="4" t="n"/>
      <c r="AQ552" s="4" t="n"/>
      <c r="AR552" s="4" t="n"/>
      <c r="AS552" s="4" t="n"/>
      <c r="AT552" s="4" t="n"/>
      <c r="AU552" s="4" t="n"/>
      <c r="AV552" s="4" t="n"/>
      <c r="AW552" s="4" t="n"/>
      <c r="AX552" s="4" t="n"/>
      <c r="AY552" s="4" t="n"/>
      <c r="AZ552" s="4" t="n"/>
      <c r="BA552" s="4" t="n"/>
      <c r="BB552" s="4" t="n"/>
      <c r="BC552" s="4" t="n"/>
      <c r="BD552" s="4" t="n"/>
      <c r="BE552" s="4" t="n"/>
      <c r="BF552" s="4" t="n"/>
      <c r="BG552" s="4" t="n"/>
      <c r="BH552" s="4" t="n"/>
      <c r="BI552" s="4" t="n"/>
      <c r="BJ552" s="4" t="n"/>
      <c r="BK552" s="3" t="n"/>
      <c r="BL552" s="3" t="n"/>
      <c r="BM552" s="3" t="n"/>
      <c r="BN552" s="3" t="n"/>
      <c r="BO552" s="3" t="n"/>
      <c r="BP552" s="3" t="n"/>
      <c r="BQ552" s="2" t="n"/>
      <c r="BR552" s="2" t="n"/>
      <c r="BS552" s="2" t="n"/>
      <c r="BT552" s="2" t="n"/>
      <c r="BU552" s="2" t="n"/>
      <c r="BV552" s="2" t="n"/>
      <c r="BW552" s="2" t="n"/>
      <c r="BX552" s="2" t="n"/>
      <c r="BY552" s="2" t="n"/>
      <c r="BZ552" s="2" t="n"/>
      <c r="CA552" s="2" t="n"/>
      <c r="CB552" s="2" t="n"/>
      <c r="CC552" s="2" t="n"/>
    </row>
    <row r="553">
      <c r="A553" s="2" t="n"/>
      <c r="B553" s="2" t="n"/>
      <c r="C553" s="2" t="n"/>
      <c r="D553" s="2" t="n"/>
      <c r="E553" s="2" t="n"/>
      <c r="F553" s="2" t="n"/>
      <c r="G553" s="2" t="n"/>
      <c r="H553" s="2" t="n"/>
      <c r="I553" s="2" t="n"/>
      <c r="J553" s="2" t="n"/>
      <c r="K553" s="3" t="n"/>
      <c r="L553" s="3" t="n"/>
      <c r="M553" s="4" t="n"/>
      <c r="N553" s="4" t="n"/>
      <c r="O553" s="4" t="n"/>
      <c r="P553" s="4" t="n"/>
      <c r="Q553" s="4" t="n"/>
      <c r="R553" s="4" t="n"/>
      <c r="S553" s="4" t="n"/>
      <c r="T553" s="4" t="n"/>
      <c r="U553" s="4" t="n"/>
      <c r="V553" s="4" t="n"/>
      <c r="W553" s="4" t="n"/>
      <c r="X553" s="4" t="n"/>
      <c r="Y553" s="4" t="n"/>
      <c r="Z553" s="4" t="n"/>
      <c r="AA553" s="4" t="n"/>
      <c r="AB553" s="4" t="n"/>
      <c r="AC553" s="4" t="n"/>
      <c r="AD553" s="4" t="n"/>
      <c r="AE553" s="4" t="n"/>
      <c r="AF553" s="4" t="n"/>
      <c r="AG553" s="4" t="n"/>
      <c r="AH553" s="4" t="n"/>
      <c r="AI553" s="4" t="n"/>
      <c r="AJ553" s="4" t="n"/>
      <c r="AK553" s="4" t="n"/>
      <c r="AL553" s="4" t="n"/>
      <c r="AM553" s="4" t="n"/>
      <c r="AN553" s="4" t="n"/>
      <c r="AO553" s="4" t="n"/>
      <c r="AP553" s="4" t="n"/>
      <c r="AQ553" s="4" t="n"/>
      <c r="AR553" s="4" t="n"/>
      <c r="AS553" s="4" t="n"/>
      <c r="AT553" s="4" t="n"/>
      <c r="AU553" s="4" t="n"/>
      <c r="AV553" s="4" t="n"/>
      <c r="AW553" s="4" t="n"/>
      <c r="AX553" s="4" t="n"/>
      <c r="AY553" s="4" t="n"/>
      <c r="AZ553" s="4" t="n"/>
      <c r="BA553" s="4" t="n"/>
      <c r="BB553" s="4" t="n"/>
      <c r="BC553" s="4" t="n"/>
      <c r="BD553" s="4" t="n"/>
      <c r="BE553" s="4" t="n"/>
      <c r="BF553" s="4" t="n"/>
      <c r="BG553" s="4" t="n"/>
      <c r="BH553" s="4" t="n"/>
      <c r="BI553" s="4" t="n"/>
      <c r="BJ553" s="4" t="n"/>
      <c r="BK553" s="3" t="n"/>
      <c r="BL553" s="3" t="n"/>
      <c r="BM553" s="3" t="n"/>
      <c r="BN553" s="3" t="n"/>
      <c r="BO553" s="3" t="n"/>
      <c r="BP553" s="3" t="n"/>
      <c r="BQ553" s="2" t="n"/>
      <c r="BR553" s="2" t="n"/>
      <c r="BS553" s="2" t="n"/>
      <c r="BT553" s="2" t="n"/>
      <c r="BU553" s="2" t="n"/>
      <c r="BV553" s="2" t="n"/>
      <c r="BW553" s="2" t="n"/>
      <c r="BX553" s="2" t="n"/>
      <c r="BY553" s="2" t="n"/>
      <c r="BZ553" s="2" t="n"/>
      <c r="CA553" s="2" t="n"/>
      <c r="CB553" s="2" t="n"/>
      <c r="CC553" s="2" t="n"/>
    </row>
    <row r="554">
      <c r="A554" s="2" t="n"/>
      <c r="B554" s="2" t="n"/>
      <c r="C554" s="2" t="n"/>
      <c r="D554" s="2" t="n"/>
      <c r="E554" s="2" t="n"/>
      <c r="F554" s="2" t="n"/>
      <c r="G554" s="2" t="n"/>
      <c r="H554" s="2" t="n"/>
      <c r="I554" s="2" t="n"/>
      <c r="J554" s="2" t="n"/>
      <c r="K554" s="3" t="n"/>
      <c r="L554" s="3" t="n"/>
      <c r="M554" s="4" t="n"/>
      <c r="N554" s="4" t="n"/>
      <c r="O554" s="4" t="n"/>
      <c r="P554" s="4" t="n"/>
      <c r="Q554" s="4" t="n"/>
      <c r="R554" s="4" t="n"/>
      <c r="S554" s="4" t="n"/>
      <c r="T554" s="4" t="n"/>
      <c r="U554" s="4" t="n"/>
      <c r="V554" s="4" t="n"/>
      <c r="W554" s="4" t="n"/>
      <c r="X554" s="4" t="n"/>
      <c r="Y554" s="4" t="n"/>
      <c r="Z554" s="4" t="n"/>
      <c r="AA554" s="4" t="n"/>
      <c r="AB554" s="4" t="n"/>
      <c r="AC554" s="4" t="n"/>
      <c r="AD554" s="4" t="n"/>
      <c r="AE554" s="4" t="n"/>
      <c r="AF554" s="4" t="n"/>
      <c r="AG554" s="4" t="n"/>
      <c r="AH554" s="4" t="n"/>
      <c r="AI554" s="4" t="n"/>
      <c r="AJ554" s="4" t="n"/>
      <c r="AK554" s="4" t="n"/>
      <c r="AL554" s="4" t="n"/>
      <c r="AM554" s="4" t="n"/>
      <c r="AN554" s="4" t="n"/>
      <c r="AO554" s="4" t="n"/>
      <c r="AP554" s="4" t="n"/>
      <c r="AQ554" s="4" t="n"/>
      <c r="AR554" s="4" t="n"/>
      <c r="AS554" s="4" t="n"/>
      <c r="AT554" s="4" t="n"/>
      <c r="AU554" s="4" t="n"/>
      <c r="AV554" s="4" t="n"/>
      <c r="AW554" s="4" t="n"/>
      <c r="AX554" s="4" t="n"/>
      <c r="AY554" s="4" t="n"/>
      <c r="AZ554" s="4" t="n"/>
      <c r="BA554" s="4" t="n"/>
      <c r="BB554" s="4" t="n"/>
      <c r="BC554" s="4" t="n"/>
      <c r="BD554" s="4" t="n"/>
      <c r="BE554" s="4" t="n"/>
      <c r="BF554" s="4" t="n"/>
      <c r="BG554" s="4" t="n"/>
      <c r="BH554" s="4" t="n"/>
      <c r="BI554" s="4" t="n"/>
      <c r="BJ554" s="4" t="n"/>
      <c r="BK554" s="3" t="n"/>
      <c r="BL554" s="3" t="n"/>
      <c r="BM554" s="3" t="n"/>
      <c r="BN554" s="3" t="n"/>
      <c r="BO554" s="3" t="n"/>
      <c r="BP554" s="3" t="n"/>
      <c r="BQ554" s="2" t="n"/>
      <c r="BR554" s="2" t="n"/>
      <c r="BS554" s="2" t="n"/>
      <c r="BT554" s="2" t="n"/>
      <c r="BU554" s="2" t="n"/>
      <c r="BV554" s="2" t="n"/>
      <c r="BW554" s="2" t="n"/>
      <c r="BX554" s="2" t="n"/>
      <c r="BY554" s="2" t="n"/>
      <c r="BZ554" s="2" t="n"/>
      <c r="CA554" s="2" t="n"/>
      <c r="CB554" s="2" t="n"/>
      <c r="CC554" s="2" t="n"/>
    </row>
    <row r="555">
      <c r="A555" s="2" t="n"/>
      <c r="B555" s="2" t="n"/>
      <c r="C555" s="2" t="n"/>
      <c r="D555" s="2" t="n"/>
      <c r="E555" s="2" t="n"/>
      <c r="F555" s="2" t="n"/>
      <c r="G555" s="2" t="n"/>
      <c r="H555" s="2" t="n"/>
      <c r="I555" s="2" t="n"/>
      <c r="J555" s="2" t="n"/>
      <c r="K555" s="3" t="n"/>
      <c r="L555" s="3" t="n"/>
      <c r="M555" s="4" t="n"/>
      <c r="N555" s="4" t="n"/>
      <c r="O555" s="4" t="n"/>
      <c r="P555" s="4" t="n"/>
      <c r="Q555" s="4" t="n"/>
      <c r="R555" s="4" t="n"/>
      <c r="S555" s="4" t="n"/>
      <c r="T555" s="4" t="n"/>
      <c r="U555" s="4" t="n"/>
      <c r="V555" s="4" t="n"/>
      <c r="W555" s="4" t="n"/>
      <c r="X555" s="4" t="n"/>
      <c r="Y555" s="4" t="n"/>
      <c r="Z555" s="4" t="n"/>
      <c r="AA555" s="4" t="n"/>
      <c r="AB555" s="4" t="n"/>
      <c r="AC555" s="4" t="n"/>
      <c r="AD555" s="4" t="n"/>
      <c r="AE555" s="4" t="n"/>
      <c r="AF555" s="4" t="n"/>
      <c r="AG555" s="4" t="n"/>
      <c r="AH555" s="4" t="n"/>
      <c r="AI555" s="4" t="n"/>
      <c r="AJ555" s="4" t="n"/>
      <c r="AK555" s="4" t="n"/>
      <c r="AL555" s="4" t="n"/>
      <c r="AM555" s="4" t="n"/>
      <c r="AN555" s="4" t="n"/>
      <c r="AO555" s="4" t="n"/>
      <c r="AP555" s="4" t="n"/>
      <c r="AQ555" s="4" t="n"/>
      <c r="AR555" s="4" t="n"/>
      <c r="AS555" s="4" t="n"/>
      <c r="AT555" s="4" t="n"/>
      <c r="AU555" s="4" t="n"/>
      <c r="AV555" s="4" t="n"/>
      <c r="AW555" s="4" t="n"/>
      <c r="AX555" s="4" t="n"/>
      <c r="AY555" s="4" t="n"/>
      <c r="AZ555" s="4" t="n"/>
      <c r="BA555" s="4" t="n"/>
      <c r="BB555" s="4" t="n"/>
      <c r="BC555" s="4" t="n"/>
      <c r="BD555" s="4" t="n"/>
      <c r="BE555" s="4" t="n"/>
      <c r="BF555" s="4" t="n"/>
      <c r="BG555" s="4" t="n"/>
      <c r="BH555" s="4" t="n"/>
      <c r="BI555" s="4" t="n"/>
      <c r="BJ555" s="4" t="n"/>
      <c r="BK555" s="3" t="n"/>
      <c r="BL555" s="3" t="n"/>
      <c r="BM555" s="3" t="n"/>
      <c r="BN555" s="3" t="n"/>
      <c r="BO555" s="3" t="n"/>
      <c r="BP555" s="3" t="n"/>
      <c r="BQ555" s="2" t="n"/>
      <c r="BR555" s="2" t="n"/>
      <c r="BS555" s="2" t="n"/>
      <c r="BT555" s="2" t="n"/>
      <c r="BU555" s="2" t="n"/>
      <c r="BV555" s="2" t="n"/>
      <c r="BW555" s="2" t="n"/>
      <c r="BX555" s="2" t="n"/>
      <c r="BY555" s="2" t="n"/>
      <c r="BZ555" s="2" t="n"/>
      <c r="CA555" s="2" t="n"/>
      <c r="CB555" s="2" t="n"/>
      <c r="CC555" s="2" t="n"/>
    </row>
    <row r="556">
      <c r="A556" s="2" t="n"/>
      <c r="B556" s="2" t="n"/>
      <c r="C556" s="2" t="n"/>
      <c r="D556" s="2" t="n"/>
      <c r="E556" s="2" t="n"/>
      <c r="F556" s="2" t="n"/>
      <c r="G556" s="2" t="n"/>
      <c r="H556" s="2" t="n"/>
      <c r="I556" s="2" t="n"/>
      <c r="J556" s="2" t="n"/>
      <c r="K556" s="3" t="n"/>
      <c r="L556" s="3" t="n"/>
      <c r="M556" s="4" t="n"/>
      <c r="N556" s="4" t="n"/>
      <c r="O556" s="4" t="n"/>
      <c r="P556" s="4" t="n"/>
      <c r="Q556" s="4" t="n"/>
      <c r="R556" s="4" t="n"/>
      <c r="S556" s="4" t="n"/>
      <c r="T556" s="4" t="n"/>
      <c r="U556" s="4" t="n"/>
      <c r="V556" s="4" t="n"/>
      <c r="W556" s="4" t="n"/>
      <c r="X556" s="4" t="n"/>
      <c r="Y556" s="4" t="n"/>
      <c r="Z556" s="4" t="n"/>
      <c r="AA556" s="4" t="n"/>
      <c r="AB556" s="4" t="n"/>
      <c r="AC556" s="4" t="n"/>
      <c r="AD556" s="4" t="n"/>
      <c r="AE556" s="4" t="n"/>
      <c r="AF556" s="4" t="n"/>
      <c r="AG556" s="4" t="n"/>
      <c r="AH556" s="4" t="n"/>
      <c r="AI556" s="4" t="n"/>
      <c r="AJ556" s="4" t="n"/>
      <c r="AK556" s="4" t="n"/>
      <c r="AL556" s="4" t="n"/>
      <c r="AM556" s="4" t="n"/>
      <c r="AN556" s="4" t="n"/>
      <c r="AO556" s="4" t="n"/>
      <c r="AP556" s="4" t="n"/>
      <c r="AQ556" s="4" t="n"/>
      <c r="AR556" s="4" t="n"/>
      <c r="AS556" s="4" t="n"/>
      <c r="AT556" s="4" t="n"/>
      <c r="AU556" s="4" t="n"/>
      <c r="AV556" s="4" t="n"/>
      <c r="AW556" s="4" t="n"/>
      <c r="AX556" s="4" t="n"/>
      <c r="AY556" s="4" t="n"/>
      <c r="AZ556" s="4" t="n"/>
      <c r="BA556" s="4" t="n"/>
      <c r="BB556" s="4" t="n"/>
      <c r="BC556" s="4" t="n"/>
      <c r="BD556" s="4" t="n"/>
      <c r="BE556" s="4" t="n"/>
      <c r="BF556" s="4" t="n"/>
      <c r="BG556" s="4" t="n"/>
      <c r="BH556" s="4" t="n"/>
      <c r="BI556" s="4" t="n"/>
      <c r="BJ556" s="4" t="n"/>
      <c r="BK556" s="3" t="n"/>
      <c r="BL556" s="3" t="n"/>
      <c r="BM556" s="3" t="n"/>
      <c r="BN556" s="3" t="n"/>
      <c r="BO556" s="3" t="n"/>
      <c r="BP556" s="3" t="n"/>
      <c r="BQ556" s="2" t="n"/>
      <c r="BR556" s="2" t="n"/>
      <c r="BS556" s="2" t="n"/>
      <c r="BT556" s="2" t="n"/>
      <c r="BU556" s="2" t="n"/>
      <c r="BV556" s="2" t="n"/>
      <c r="BW556" s="2" t="n"/>
      <c r="BX556" s="2" t="n"/>
      <c r="BY556" s="2" t="n"/>
      <c r="BZ556" s="2" t="n"/>
      <c r="CA556" s="2" t="n"/>
      <c r="CB556" s="2" t="n"/>
      <c r="CC556" s="2" t="n"/>
    </row>
    <row r="557">
      <c r="A557" s="2" t="n"/>
      <c r="B557" s="2" t="n"/>
      <c r="C557" s="2" t="n"/>
      <c r="D557" s="2" t="n"/>
      <c r="E557" s="2" t="n"/>
      <c r="F557" s="2" t="n"/>
      <c r="G557" s="2" t="n"/>
      <c r="H557" s="2" t="n"/>
      <c r="I557" s="2" t="n"/>
      <c r="J557" s="2" t="n"/>
      <c r="K557" s="3" t="n"/>
      <c r="L557" s="3" t="n"/>
      <c r="M557" s="4" t="n"/>
      <c r="N557" s="4" t="n"/>
      <c r="O557" s="4" t="n"/>
      <c r="P557" s="4" t="n"/>
      <c r="Q557" s="4" t="n"/>
      <c r="R557" s="4" t="n"/>
      <c r="S557" s="4" t="n"/>
      <c r="T557" s="4" t="n"/>
      <c r="U557" s="4" t="n"/>
      <c r="V557" s="4" t="n"/>
      <c r="W557" s="4" t="n"/>
      <c r="X557" s="4" t="n"/>
      <c r="Y557" s="4" t="n"/>
      <c r="Z557" s="4" t="n"/>
      <c r="AA557" s="4" t="n"/>
      <c r="AB557" s="4" t="n"/>
      <c r="AC557" s="4" t="n"/>
      <c r="AD557" s="4" t="n"/>
      <c r="AE557" s="4" t="n"/>
      <c r="AF557" s="4" t="n"/>
      <c r="AG557" s="4" t="n"/>
      <c r="AH557" s="4" t="n"/>
      <c r="AI557" s="4" t="n"/>
      <c r="AJ557" s="4" t="n"/>
      <c r="AK557" s="4" t="n"/>
      <c r="AL557" s="4" t="n"/>
      <c r="AM557" s="4" t="n"/>
      <c r="AN557" s="4" t="n"/>
      <c r="AO557" s="4" t="n"/>
      <c r="AP557" s="4" t="n"/>
      <c r="AQ557" s="4" t="n"/>
      <c r="AR557" s="4" t="n"/>
      <c r="AS557" s="4" t="n"/>
      <c r="AT557" s="4" t="n"/>
      <c r="AU557" s="4" t="n"/>
      <c r="AV557" s="4" t="n"/>
      <c r="AW557" s="4" t="n"/>
      <c r="AX557" s="4" t="n"/>
      <c r="AY557" s="4" t="n"/>
      <c r="AZ557" s="4" t="n"/>
      <c r="BA557" s="4" t="n"/>
      <c r="BB557" s="4" t="n"/>
      <c r="BC557" s="4" t="n"/>
      <c r="BD557" s="4" t="n"/>
      <c r="BE557" s="4" t="n"/>
      <c r="BF557" s="4" t="n"/>
      <c r="BG557" s="4" t="n"/>
      <c r="BH557" s="4" t="n"/>
      <c r="BI557" s="4" t="n"/>
      <c r="BJ557" s="4" t="n"/>
      <c r="BK557" s="3" t="n"/>
      <c r="BL557" s="3" t="n"/>
      <c r="BM557" s="3" t="n"/>
      <c r="BN557" s="3" t="n"/>
      <c r="BO557" s="3" t="n"/>
      <c r="BP557" s="3" t="n"/>
      <c r="BQ557" s="2" t="n"/>
      <c r="BR557" s="2" t="n"/>
      <c r="BS557" s="2" t="n"/>
      <c r="BT557" s="2" t="n"/>
      <c r="BU557" s="2" t="n"/>
      <c r="BV557" s="2" t="n"/>
      <c r="BW557" s="2" t="n"/>
      <c r="BX557" s="2" t="n"/>
      <c r="BY557" s="2" t="n"/>
      <c r="BZ557" s="2" t="n"/>
      <c r="CA557" s="2" t="n"/>
      <c r="CB557" s="2" t="n"/>
      <c r="CC557" s="2" t="n"/>
    </row>
    <row r="558">
      <c r="A558" s="2" t="n"/>
      <c r="B558" s="2" t="n"/>
      <c r="C558" s="2" t="n"/>
      <c r="D558" s="2" t="n"/>
      <c r="E558" s="2" t="n"/>
      <c r="F558" s="2" t="n"/>
      <c r="G558" s="2" t="n"/>
      <c r="H558" s="2" t="n"/>
      <c r="I558" s="2" t="n"/>
      <c r="J558" s="2" t="n"/>
      <c r="K558" s="3" t="n"/>
      <c r="L558" s="3" t="n"/>
      <c r="M558" s="4" t="n"/>
      <c r="N558" s="4" t="n"/>
      <c r="O558" s="4" t="n"/>
      <c r="P558" s="4" t="n"/>
      <c r="Q558" s="4" t="n"/>
      <c r="R558" s="4" t="n"/>
      <c r="S558" s="4" t="n"/>
      <c r="T558" s="4" t="n"/>
      <c r="U558" s="4" t="n"/>
      <c r="V558" s="4" t="n"/>
      <c r="W558" s="4" t="n"/>
      <c r="X558" s="4" t="n"/>
      <c r="Y558" s="4" t="n"/>
      <c r="Z558" s="4" t="n"/>
      <c r="AA558" s="4" t="n"/>
      <c r="AB558" s="4" t="n"/>
      <c r="AC558" s="4" t="n"/>
      <c r="AD558" s="4" t="n"/>
      <c r="AE558" s="4" t="n"/>
      <c r="AF558" s="4" t="n"/>
      <c r="AG558" s="4" t="n"/>
      <c r="AH558" s="4" t="n"/>
      <c r="AI558" s="4" t="n"/>
      <c r="AJ558" s="4" t="n"/>
      <c r="AK558" s="4" t="n"/>
      <c r="AL558" s="4" t="n"/>
      <c r="AM558" s="4" t="n"/>
      <c r="AN558" s="4" t="n"/>
      <c r="AO558" s="4" t="n"/>
      <c r="AP558" s="4" t="n"/>
      <c r="AQ558" s="4" t="n"/>
      <c r="AR558" s="4" t="n"/>
      <c r="AS558" s="4" t="n"/>
      <c r="AT558" s="4" t="n"/>
      <c r="AU558" s="4" t="n"/>
      <c r="AV558" s="4" t="n"/>
      <c r="AW558" s="4" t="n"/>
      <c r="AX558" s="4" t="n"/>
      <c r="AY558" s="4" t="n"/>
      <c r="AZ558" s="4" t="n"/>
      <c r="BA558" s="4" t="n"/>
      <c r="BB558" s="4" t="n"/>
      <c r="BC558" s="4" t="n"/>
      <c r="BD558" s="4" t="n"/>
      <c r="BE558" s="4" t="n"/>
      <c r="BF558" s="4" t="n"/>
      <c r="BG558" s="4" t="n"/>
      <c r="BH558" s="4" t="n"/>
      <c r="BI558" s="4" t="n"/>
      <c r="BJ558" s="4" t="n"/>
      <c r="BK558" s="3" t="n"/>
      <c r="BL558" s="3" t="n"/>
      <c r="BM558" s="3" t="n"/>
      <c r="BN558" s="3" t="n"/>
      <c r="BO558" s="3" t="n"/>
      <c r="BP558" s="3" t="n"/>
      <c r="BQ558" s="2" t="n"/>
      <c r="BR558" s="2" t="n"/>
      <c r="BS558" s="2" t="n"/>
      <c r="BT558" s="2" t="n"/>
      <c r="BU558" s="2" t="n"/>
      <c r="BV558" s="2" t="n"/>
      <c r="BW558" s="2" t="n"/>
      <c r="BX558" s="2" t="n"/>
      <c r="BY558" s="2" t="n"/>
      <c r="BZ558" s="2" t="n"/>
      <c r="CA558" s="2" t="n"/>
      <c r="CB558" s="2" t="n"/>
      <c r="CC558" s="2" t="n"/>
    </row>
    <row r="559">
      <c r="A559" s="2" t="n"/>
      <c r="B559" s="2" t="n"/>
      <c r="C559" s="2" t="n"/>
      <c r="D559" s="2" t="n"/>
      <c r="E559" s="2" t="n"/>
      <c r="F559" s="2" t="n"/>
      <c r="G559" s="2" t="n"/>
      <c r="H559" s="2" t="n"/>
      <c r="I559" s="2" t="n"/>
      <c r="J559" s="2" t="n"/>
      <c r="K559" s="3" t="n"/>
      <c r="L559" s="3" t="n"/>
      <c r="M559" s="4" t="n"/>
      <c r="N559" s="4" t="n"/>
      <c r="O559" s="4" t="n"/>
      <c r="P559" s="4" t="n"/>
      <c r="Q559" s="4" t="n"/>
      <c r="R559" s="4" t="n"/>
      <c r="S559" s="4" t="n"/>
      <c r="T559" s="4" t="n"/>
      <c r="U559" s="4" t="n"/>
      <c r="V559" s="4" t="n"/>
      <c r="W559" s="4" t="n"/>
      <c r="X559" s="4" t="n"/>
      <c r="Y559" s="4" t="n"/>
      <c r="Z559" s="4" t="n"/>
      <c r="AA559" s="4" t="n"/>
      <c r="AB559" s="4" t="n"/>
      <c r="AC559" s="4" t="n"/>
      <c r="AD559" s="4" t="n"/>
      <c r="AE559" s="4" t="n"/>
      <c r="AF559" s="4" t="n"/>
      <c r="AG559" s="4" t="n"/>
      <c r="AH559" s="4" t="n"/>
      <c r="AI559" s="4" t="n"/>
      <c r="AJ559" s="4" t="n"/>
      <c r="AK559" s="4" t="n"/>
      <c r="AL559" s="4" t="n"/>
      <c r="AM559" s="4" t="n"/>
      <c r="AN559" s="4" t="n"/>
      <c r="AO559" s="4" t="n"/>
      <c r="AP559" s="4" t="n"/>
      <c r="AQ559" s="4" t="n"/>
      <c r="AR559" s="4" t="n"/>
      <c r="AS559" s="4" t="n"/>
      <c r="AT559" s="4" t="n"/>
      <c r="AU559" s="4" t="n"/>
      <c r="AV559" s="4" t="n"/>
      <c r="AW559" s="4" t="n"/>
      <c r="AX559" s="4" t="n"/>
      <c r="AY559" s="4" t="n"/>
      <c r="AZ559" s="4" t="n"/>
      <c r="BA559" s="4" t="n"/>
      <c r="BB559" s="4" t="n"/>
      <c r="BC559" s="4" t="n"/>
      <c r="BD559" s="4" t="n"/>
      <c r="BE559" s="4" t="n"/>
      <c r="BF559" s="4" t="n"/>
      <c r="BG559" s="4" t="n"/>
      <c r="BH559" s="4" t="n"/>
      <c r="BI559" s="4" t="n"/>
      <c r="BJ559" s="4" t="n"/>
      <c r="BK559" s="3" t="n"/>
      <c r="BL559" s="3" t="n"/>
      <c r="BM559" s="3" t="n"/>
      <c r="BN559" s="3" t="n"/>
      <c r="BO559" s="3" t="n"/>
      <c r="BP559" s="3" t="n"/>
      <c r="BQ559" s="2" t="n"/>
      <c r="BR559" s="2" t="n"/>
      <c r="BS559" s="2" t="n"/>
      <c r="BT559" s="2" t="n"/>
      <c r="BU559" s="2" t="n"/>
      <c r="BV559" s="2" t="n"/>
      <c r="BW559" s="2" t="n"/>
      <c r="BX559" s="2" t="n"/>
      <c r="BY559" s="2" t="n"/>
      <c r="BZ559" s="2" t="n"/>
      <c r="CA559" s="2" t="n"/>
      <c r="CB559" s="2" t="n"/>
      <c r="CC559" s="2" t="n"/>
    </row>
    <row r="560">
      <c r="A560" s="2" t="n"/>
      <c r="B560" s="2" t="n"/>
      <c r="C560" s="2" t="n"/>
      <c r="D560" s="2" t="n"/>
      <c r="E560" s="2" t="n"/>
      <c r="F560" s="2" t="n"/>
      <c r="G560" s="2" t="n"/>
      <c r="H560" s="2" t="n"/>
      <c r="I560" s="2" t="n"/>
      <c r="J560" s="2" t="n"/>
      <c r="K560" s="3" t="n"/>
      <c r="L560" s="3" t="n"/>
      <c r="M560" s="4" t="n"/>
      <c r="N560" s="4" t="n"/>
      <c r="O560" s="4" t="n"/>
      <c r="P560" s="4" t="n"/>
      <c r="Q560" s="4" t="n"/>
      <c r="R560" s="4" t="n"/>
      <c r="S560" s="4" t="n"/>
      <c r="T560" s="4" t="n"/>
      <c r="U560" s="4" t="n"/>
      <c r="V560" s="4" t="n"/>
      <c r="W560" s="4" t="n"/>
      <c r="X560" s="4" t="n"/>
      <c r="Y560" s="4" t="n"/>
      <c r="Z560" s="4" t="n"/>
      <c r="AA560" s="4" t="n"/>
      <c r="AB560" s="4" t="n"/>
      <c r="AC560" s="4" t="n"/>
      <c r="AD560" s="4" t="n"/>
      <c r="AE560" s="4" t="n"/>
      <c r="AF560" s="4" t="n"/>
      <c r="AG560" s="4" t="n"/>
      <c r="AH560" s="4" t="n"/>
      <c r="AI560" s="4" t="n"/>
      <c r="AJ560" s="4" t="n"/>
      <c r="AK560" s="4" t="n"/>
      <c r="AL560" s="4" t="n"/>
      <c r="AM560" s="4" t="n"/>
      <c r="AN560" s="4" t="n"/>
      <c r="AO560" s="4" t="n"/>
      <c r="AP560" s="4" t="n"/>
      <c r="AQ560" s="4" t="n"/>
      <c r="AR560" s="4" t="n"/>
      <c r="AS560" s="4" t="n"/>
      <c r="AT560" s="4" t="n"/>
      <c r="AU560" s="4" t="n"/>
      <c r="AV560" s="4" t="n"/>
      <c r="AW560" s="4" t="n"/>
      <c r="AX560" s="4" t="n"/>
      <c r="AY560" s="4" t="n"/>
      <c r="AZ560" s="4" t="n"/>
      <c r="BA560" s="4" t="n"/>
      <c r="BB560" s="4" t="n"/>
      <c r="BC560" s="4" t="n"/>
      <c r="BD560" s="4" t="n"/>
      <c r="BE560" s="4" t="n"/>
      <c r="BF560" s="4" t="n"/>
      <c r="BG560" s="4" t="n"/>
      <c r="BH560" s="4" t="n"/>
      <c r="BI560" s="4" t="n"/>
      <c r="BJ560" s="4" t="n"/>
      <c r="BK560" s="3" t="n"/>
      <c r="BL560" s="3" t="n"/>
      <c r="BM560" s="3" t="n"/>
      <c r="BN560" s="3" t="n"/>
      <c r="BO560" s="3" t="n"/>
      <c r="BP560" s="3" t="n"/>
      <c r="BQ560" s="2" t="n"/>
      <c r="BR560" s="2" t="n"/>
      <c r="BS560" s="2" t="n"/>
      <c r="BT560" s="2" t="n"/>
      <c r="BU560" s="2" t="n"/>
      <c r="BV560" s="2" t="n"/>
      <c r="BW560" s="2" t="n"/>
      <c r="BX560" s="2" t="n"/>
      <c r="BY560" s="2" t="n"/>
      <c r="BZ560" s="2" t="n"/>
      <c r="CA560" s="2" t="n"/>
      <c r="CB560" s="2" t="n"/>
      <c r="CC560" s="2" t="n"/>
    </row>
    <row r="561">
      <c r="A561" s="2" t="n"/>
      <c r="B561" s="2" t="n"/>
      <c r="C561" s="2" t="n"/>
      <c r="D561" s="2" t="n"/>
      <c r="E561" s="2" t="n"/>
      <c r="F561" s="2" t="n"/>
      <c r="G561" s="2" t="n"/>
      <c r="H561" s="2" t="n"/>
      <c r="I561" s="2" t="n"/>
      <c r="J561" s="2" t="n"/>
      <c r="K561" s="3" t="n"/>
      <c r="L561" s="3" t="n"/>
      <c r="M561" s="4" t="n"/>
      <c r="N561" s="4" t="n"/>
      <c r="O561" s="4" t="n"/>
      <c r="P561" s="4" t="n"/>
      <c r="Q561" s="4" t="n"/>
      <c r="R561" s="4" t="n"/>
      <c r="S561" s="4" t="n"/>
      <c r="T561" s="4" t="n"/>
      <c r="U561" s="4" t="n"/>
      <c r="V561" s="4" t="n"/>
      <c r="W561" s="4" t="n"/>
      <c r="X561" s="4" t="n"/>
      <c r="Y561" s="4" t="n"/>
      <c r="Z561" s="4" t="n"/>
      <c r="AA561" s="4" t="n"/>
      <c r="AB561" s="4" t="n"/>
      <c r="AC561" s="4" t="n"/>
      <c r="AD561" s="4" t="n"/>
      <c r="AE561" s="4" t="n"/>
      <c r="AF561" s="4" t="n"/>
      <c r="AG561" s="4" t="n"/>
      <c r="AH561" s="4" t="n"/>
      <c r="AI561" s="4" t="n"/>
      <c r="AJ561" s="4" t="n"/>
      <c r="AK561" s="4" t="n"/>
      <c r="AL561" s="4" t="n"/>
      <c r="AM561" s="4" t="n"/>
      <c r="AN561" s="4" t="n"/>
      <c r="AO561" s="4" t="n"/>
      <c r="AP561" s="4" t="n"/>
      <c r="AQ561" s="4" t="n"/>
      <c r="AR561" s="4" t="n"/>
      <c r="AS561" s="4" t="n"/>
      <c r="AT561" s="4" t="n"/>
      <c r="AU561" s="4" t="n"/>
      <c r="AV561" s="4" t="n"/>
      <c r="AW561" s="4" t="n"/>
      <c r="AX561" s="4" t="n"/>
      <c r="AY561" s="4" t="n"/>
      <c r="AZ561" s="4" t="n"/>
      <c r="BA561" s="4" t="n"/>
      <c r="BB561" s="4" t="n"/>
      <c r="BC561" s="4" t="n"/>
      <c r="BD561" s="4" t="n"/>
      <c r="BE561" s="4" t="n"/>
      <c r="BF561" s="4" t="n"/>
      <c r="BG561" s="4" t="n"/>
      <c r="BH561" s="4" t="n"/>
      <c r="BI561" s="4" t="n"/>
      <c r="BJ561" s="4" t="n"/>
      <c r="BK561" s="3" t="n"/>
      <c r="BL561" s="3" t="n"/>
      <c r="BM561" s="3" t="n"/>
      <c r="BN561" s="3" t="n"/>
      <c r="BO561" s="3" t="n"/>
      <c r="BP561" s="3" t="n"/>
      <c r="BQ561" s="2" t="n"/>
      <c r="BR561" s="2" t="n"/>
      <c r="BS561" s="2" t="n"/>
      <c r="BT561" s="2" t="n"/>
      <c r="BU561" s="2" t="n"/>
      <c r="BV561" s="2" t="n"/>
      <c r="BW561" s="2" t="n"/>
      <c r="BX561" s="2" t="n"/>
      <c r="BY561" s="2" t="n"/>
      <c r="BZ561" s="2" t="n"/>
      <c r="CA561" s="2" t="n"/>
      <c r="CB561" s="2" t="n"/>
      <c r="CC561" s="2" t="n"/>
    </row>
    <row r="562">
      <c r="A562" s="2" t="n"/>
      <c r="B562" s="2" t="n"/>
      <c r="C562" s="2" t="n"/>
      <c r="D562" s="2" t="n"/>
      <c r="E562" s="2" t="n"/>
      <c r="F562" s="2" t="n"/>
      <c r="G562" s="2" t="n"/>
      <c r="H562" s="2" t="n"/>
      <c r="I562" s="2" t="n"/>
      <c r="J562" s="2" t="n"/>
      <c r="K562" s="3" t="n"/>
      <c r="L562" s="3" t="n"/>
      <c r="M562" s="4" t="n"/>
      <c r="N562" s="4" t="n"/>
      <c r="O562" s="4" t="n"/>
      <c r="P562" s="4" t="n"/>
      <c r="Q562" s="4" t="n"/>
      <c r="R562" s="4" t="n"/>
      <c r="S562" s="4" t="n"/>
      <c r="T562" s="4" t="n"/>
      <c r="U562" s="4" t="n"/>
      <c r="V562" s="4" t="n"/>
      <c r="W562" s="4" t="n"/>
      <c r="X562" s="4" t="n"/>
      <c r="Y562" s="4" t="n"/>
      <c r="Z562" s="4" t="n"/>
      <c r="AA562" s="4" t="n"/>
      <c r="AB562" s="4" t="n"/>
      <c r="AC562" s="4" t="n"/>
      <c r="AD562" s="4" t="n"/>
      <c r="AE562" s="4" t="n"/>
      <c r="AF562" s="4" t="n"/>
      <c r="AG562" s="4" t="n"/>
      <c r="AH562" s="4" t="n"/>
      <c r="AI562" s="4" t="n"/>
      <c r="AJ562" s="4" t="n"/>
      <c r="AK562" s="4" t="n"/>
      <c r="AL562" s="4" t="n"/>
      <c r="AM562" s="4" t="n"/>
      <c r="AN562" s="4" t="n"/>
      <c r="AO562" s="4" t="n"/>
      <c r="AP562" s="4" t="n"/>
      <c r="AQ562" s="4" t="n"/>
      <c r="AR562" s="4" t="n"/>
      <c r="AS562" s="4" t="n"/>
      <c r="AT562" s="4" t="n"/>
      <c r="AU562" s="4" t="n"/>
      <c r="AV562" s="4" t="n"/>
      <c r="AW562" s="4" t="n"/>
      <c r="AX562" s="4" t="n"/>
      <c r="AY562" s="4" t="n"/>
      <c r="AZ562" s="4" t="n"/>
      <c r="BA562" s="4" t="n"/>
      <c r="BB562" s="4" t="n"/>
      <c r="BC562" s="4" t="n"/>
      <c r="BD562" s="4" t="n"/>
      <c r="BE562" s="4" t="n"/>
      <c r="BF562" s="4" t="n"/>
      <c r="BG562" s="4" t="n"/>
      <c r="BH562" s="4" t="n"/>
      <c r="BI562" s="4" t="n"/>
      <c r="BJ562" s="4" t="n"/>
      <c r="BK562" s="3" t="n"/>
      <c r="BL562" s="3" t="n"/>
      <c r="BM562" s="3" t="n"/>
      <c r="BN562" s="3" t="n"/>
      <c r="BO562" s="3" t="n"/>
      <c r="BP562" s="3" t="n"/>
      <c r="BQ562" s="2" t="n"/>
      <c r="BR562" s="2" t="n"/>
      <c r="BS562" s="2" t="n"/>
      <c r="BT562" s="2" t="n"/>
      <c r="BU562" s="2" t="n"/>
      <c r="BV562" s="2" t="n"/>
      <c r="BW562" s="2" t="n"/>
      <c r="BX562" s="2" t="n"/>
      <c r="BY562" s="2" t="n"/>
      <c r="BZ562" s="2" t="n"/>
      <c r="CA562" s="2" t="n"/>
      <c r="CB562" s="2" t="n"/>
      <c r="CC562" s="2" t="n"/>
    </row>
    <row r="563">
      <c r="A563" s="2" t="n"/>
      <c r="B563" s="2" t="n"/>
      <c r="C563" s="2" t="n"/>
      <c r="D563" s="2" t="n"/>
      <c r="E563" s="2" t="n"/>
      <c r="F563" s="2" t="n"/>
      <c r="G563" s="2" t="n"/>
      <c r="H563" s="2" t="n"/>
      <c r="I563" s="2" t="n"/>
      <c r="J563" s="2" t="n"/>
      <c r="K563" s="3" t="n"/>
      <c r="L563" s="3" t="n"/>
      <c r="M563" s="4" t="n"/>
      <c r="N563" s="4" t="n"/>
      <c r="O563" s="4" t="n"/>
      <c r="P563" s="4" t="n"/>
      <c r="Q563" s="4" t="n"/>
      <c r="R563" s="4" t="n"/>
      <c r="S563" s="4" t="n"/>
      <c r="T563" s="4" t="n"/>
      <c r="U563" s="4" t="n"/>
      <c r="V563" s="4" t="n"/>
      <c r="W563" s="4" t="n"/>
      <c r="X563" s="4" t="n"/>
      <c r="Y563" s="4" t="n"/>
      <c r="Z563" s="4" t="n"/>
      <c r="AA563" s="4" t="n"/>
      <c r="AB563" s="4" t="n"/>
      <c r="AC563" s="4" t="n"/>
      <c r="AD563" s="4" t="n"/>
      <c r="AE563" s="4" t="n"/>
      <c r="AF563" s="4" t="n"/>
      <c r="AG563" s="4" t="n"/>
      <c r="AH563" s="4" t="n"/>
      <c r="AI563" s="4" t="n"/>
      <c r="AJ563" s="4" t="n"/>
      <c r="AK563" s="4" t="n"/>
      <c r="AL563" s="4" t="n"/>
      <c r="AM563" s="4" t="n"/>
      <c r="AN563" s="4" t="n"/>
      <c r="AO563" s="4" t="n"/>
      <c r="AP563" s="4" t="n"/>
      <c r="AQ563" s="4" t="n"/>
      <c r="AR563" s="4" t="n"/>
      <c r="AS563" s="4" t="n"/>
      <c r="AT563" s="4" t="n"/>
      <c r="AU563" s="4" t="n"/>
      <c r="AV563" s="4" t="n"/>
      <c r="AW563" s="4" t="n"/>
      <c r="AX563" s="4" t="n"/>
      <c r="AY563" s="4" t="n"/>
      <c r="AZ563" s="4" t="n"/>
      <c r="BA563" s="4" t="n"/>
      <c r="BB563" s="4" t="n"/>
      <c r="BC563" s="4" t="n"/>
      <c r="BD563" s="4" t="n"/>
      <c r="BE563" s="4" t="n"/>
      <c r="BF563" s="4" t="n"/>
      <c r="BG563" s="4" t="n"/>
      <c r="BH563" s="4" t="n"/>
      <c r="BI563" s="4" t="n"/>
      <c r="BJ563" s="4" t="n"/>
      <c r="BK563" s="3" t="n"/>
      <c r="BL563" s="3" t="n"/>
      <c r="BM563" s="3" t="n"/>
      <c r="BN563" s="3" t="n"/>
      <c r="BO563" s="3" t="n"/>
      <c r="BP563" s="3" t="n"/>
      <c r="BQ563" s="2" t="n"/>
      <c r="BR563" s="2" t="n"/>
      <c r="BS563" s="2" t="n"/>
      <c r="BT563" s="2" t="n"/>
      <c r="BU563" s="2" t="n"/>
      <c r="BV563" s="2" t="n"/>
      <c r="BW563" s="2" t="n"/>
      <c r="BX563" s="2" t="n"/>
      <c r="BY563" s="2" t="n"/>
      <c r="BZ563" s="2" t="n"/>
      <c r="CA563" s="2" t="n"/>
      <c r="CB563" s="2" t="n"/>
      <c r="CC563" s="2" t="n"/>
    </row>
    <row r="564">
      <c r="A564" s="2" t="n"/>
      <c r="B564" s="2" t="n"/>
      <c r="C564" s="2" t="n"/>
      <c r="D564" s="2" t="n"/>
      <c r="E564" s="2" t="n"/>
      <c r="F564" s="2" t="n"/>
      <c r="G564" s="2" t="n"/>
      <c r="H564" s="2" t="n"/>
      <c r="I564" s="2" t="n"/>
      <c r="J564" s="2" t="n"/>
      <c r="K564" s="3" t="n"/>
      <c r="L564" s="3" t="n"/>
      <c r="M564" s="4" t="n"/>
      <c r="N564" s="4" t="n"/>
      <c r="O564" s="4" t="n"/>
      <c r="P564" s="4" t="n"/>
      <c r="Q564" s="4" t="n"/>
      <c r="R564" s="4" t="n"/>
      <c r="S564" s="4" t="n"/>
      <c r="T564" s="4" t="n"/>
      <c r="U564" s="4" t="n"/>
      <c r="V564" s="4" t="n"/>
      <c r="W564" s="4" t="n"/>
      <c r="X564" s="4" t="n"/>
      <c r="Y564" s="4" t="n"/>
      <c r="Z564" s="4" t="n"/>
      <c r="AA564" s="4" t="n"/>
      <c r="AB564" s="4" t="n"/>
      <c r="AC564" s="4" t="n"/>
      <c r="AD564" s="4" t="n"/>
      <c r="AE564" s="4" t="n"/>
      <c r="AF564" s="4" t="n"/>
      <c r="AG564" s="4" t="n"/>
      <c r="AH564" s="4" t="n"/>
      <c r="AI564" s="4" t="n"/>
      <c r="AJ564" s="4" t="n"/>
      <c r="AK564" s="4" t="n"/>
      <c r="AL564" s="4" t="n"/>
      <c r="AM564" s="4" t="n"/>
      <c r="AN564" s="4" t="n"/>
      <c r="AO564" s="4" t="n"/>
      <c r="AP564" s="4" t="n"/>
      <c r="AQ564" s="4" t="n"/>
      <c r="AR564" s="4" t="n"/>
      <c r="AS564" s="4" t="n"/>
      <c r="AT564" s="4" t="n"/>
      <c r="AU564" s="4" t="n"/>
      <c r="AV564" s="4" t="n"/>
      <c r="AW564" s="4" t="n"/>
      <c r="AX564" s="4" t="n"/>
      <c r="AY564" s="4" t="n"/>
      <c r="AZ564" s="4" t="n"/>
      <c r="BA564" s="4" t="n"/>
      <c r="BB564" s="4" t="n"/>
      <c r="BC564" s="4" t="n"/>
      <c r="BD564" s="4" t="n"/>
      <c r="BE564" s="4" t="n"/>
      <c r="BF564" s="4" t="n"/>
      <c r="BG564" s="4" t="n"/>
      <c r="BH564" s="4" t="n"/>
      <c r="BI564" s="4" t="n"/>
      <c r="BJ564" s="4" t="n"/>
      <c r="BK564" s="3" t="n"/>
      <c r="BL564" s="3" t="n"/>
      <c r="BM564" s="3" t="n"/>
      <c r="BN564" s="3" t="n"/>
      <c r="BO564" s="3" t="n"/>
      <c r="BP564" s="3" t="n"/>
      <c r="BQ564" s="2" t="n"/>
      <c r="BR564" s="2" t="n"/>
      <c r="BS564" s="2" t="n"/>
      <c r="BT564" s="2" t="n"/>
      <c r="BU564" s="2" t="n"/>
      <c r="BV564" s="2" t="n"/>
      <c r="BW564" s="2" t="n"/>
      <c r="BX564" s="2" t="n"/>
      <c r="BY564" s="2" t="n"/>
      <c r="BZ564" s="2" t="n"/>
      <c r="CA564" s="2" t="n"/>
      <c r="CB564" s="2" t="n"/>
      <c r="CC564" s="2" t="n"/>
    </row>
    <row r="565">
      <c r="A565" s="2" t="n"/>
      <c r="B565" s="2" t="n"/>
      <c r="C565" s="2" t="n"/>
      <c r="D565" s="2" t="n"/>
      <c r="E565" s="2" t="n"/>
      <c r="F565" s="2" t="n"/>
      <c r="G565" s="2" t="n"/>
      <c r="H565" s="2" t="n"/>
      <c r="I565" s="2" t="n"/>
      <c r="J565" s="2" t="n"/>
      <c r="K565" s="3" t="n"/>
      <c r="L565" s="3" t="n"/>
      <c r="M565" s="4" t="n"/>
      <c r="N565" s="4" t="n"/>
      <c r="O565" s="4" t="n"/>
      <c r="P565" s="4" t="n"/>
      <c r="Q565" s="4" t="n"/>
      <c r="R565" s="4" t="n"/>
      <c r="S565" s="4" t="n"/>
      <c r="T565" s="4" t="n"/>
      <c r="U565" s="4" t="n"/>
      <c r="V565" s="4" t="n"/>
      <c r="W565" s="4" t="n"/>
      <c r="X565" s="4" t="n"/>
      <c r="Y565" s="4" t="n"/>
      <c r="Z565" s="4" t="n"/>
      <c r="AA565" s="4" t="n"/>
      <c r="AB565" s="4" t="n"/>
      <c r="AC565" s="4" t="n"/>
      <c r="AD565" s="4" t="n"/>
      <c r="AE565" s="4" t="n"/>
      <c r="AF565" s="4" t="n"/>
      <c r="AG565" s="4" t="n"/>
      <c r="AH565" s="4" t="n"/>
      <c r="AI565" s="4" t="n"/>
      <c r="AJ565" s="4" t="n"/>
      <c r="AK565" s="4" t="n"/>
      <c r="AL565" s="4" t="n"/>
      <c r="AM565" s="4" t="n"/>
      <c r="AN565" s="4" t="n"/>
      <c r="AO565" s="4" t="n"/>
      <c r="AP565" s="4" t="n"/>
      <c r="AQ565" s="4" t="n"/>
      <c r="AR565" s="4" t="n"/>
      <c r="AS565" s="4" t="n"/>
      <c r="AT565" s="4" t="n"/>
      <c r="AU565" s="4" t="n"/>
      <c r="AV565" s="4" t="n"/>
      <c r="AW565" s="4" t="n"/>
      <c r="AX565" s="4" t="n"/>
      <c r="AY565" s="4" t="n"/>
      <c r="AZ565" s="4" t="n"/>
      <c r="BA565" s="4" t="n"/>
      <c r="BB565" s="4" t="n"/>
      <c r="BC565" s="4" t="n"/>
      <c r="BD565" s="4" t="n"/>
      <c r="BE565" s="4" t="n"/>
      <c r="BF565" s="4" t="n"/>
      <c r="BG565" s="4" t="n"/>
      <c r="BH565" s="4" t="n"/>
      <c r="BI565" s="4" t="n"/>
      <c r="BJ565" s="4" t="n"/>
      <c r="BK565" s="3" t="n"/>
      <c r="BL565" s="3" t="n"/>
      <c r="BM565" s="3" t="n"/>
      <c r="BN565" s="3" t="n"/>
      <c r="BO565" s="3" t="n"/>
      <c r="BP565" s="3" t="n"/>
      <c r="BQ565" s="2" t="n"/>
      <c r="BR565" s="2" t="n"/>
      <c r="BS565" s="2" t="n"/>
      <c r="BT565" s="2" t="n"/>
      <c r="BU565" s="2" t="n"/>
      <c r="BV565" s="2" t="n"/>
      <c r="BW565" s="2" t="n"/>
      <c r="BX565" s="2" t="n"/>
      <c r="BY565" s="2" t="n"/>
      <c r="BZ565" s="2" t="n"/>
      <c r="CA565" s="2" t="n"/>
      <c r="CB565" s="2" t="n"/>
      <c r="CC565" s="2" t="n"/>
    </row>
    <row r="566">
      <c r="A566" s="2" t="n"/>
      <c r="B566" s="2" t="n"/>
      <c r="C566" s="2" t="n"/>
      <c r="D566" s="2" t="n"/>
      <c r="E566" s="2" t="n"/>
      <c r="F566" s="2" t="n"/>
      <c r="G566" s="2" t="n"/>
      <c r="H566" s="2" t="n"/>
      <c r="I566" s="2" t="n"/>
      <c r="J566" s="2" t="n"/>
      <c r="K566" s="3" t="n"/>
      <c r="L566" s="3" t="n"/>
      <c r="M566" s="4" t="n"/>
      <c r="N566" s="4" t="n"/>
      <c r="O566" s="4" t="n"/>
      <c r="P566" s="4" t="n"/>
      <c r="Q566" s="4" t="n"/>
      <c r="R566" s="4" t="n"/>
      <c r="S566" s="4" t="n"/>
      <c r="T566" s="4" t="n"/>
      <c r="U566" s="4" t="n"/>
      <c r="V566" s="4" t="n"/>
      <c r="W566" s="4" t="n"/>
      <c r="X566" s="4" t="n"/>
      <c r="Y566" s="4" t="n"/>
      <c r="Z566" s="4" t="n"/>
      <c r="AA566" s="4" t="n"/>
      <c r="AB566" s="4" t="n"/>
      <c r="AC566" s="4" t="n"/>
      <c r="AD566" s="4" t="n"/>
      <c r="AE566" s="4" t="n"/>
      <c r="AF566" s="4" t="n"/>
      <c r="AG566" s="4" t="n"/>
      <c r="AH566" s="4" t="n"/>
      <c r="AI566" s="4" t="n"/>
      <c r="AJ566" s="4" t="n"/>
      <c r="AK566" s="4" t="n"/>
      <c r="AL566" s="4" t="n"/>
      <c r="AM566" s="4" t="n"/>
      <c r="AN566" s="4" t="n"/>
      <c r="AO566" s="4" t="n"/>
      <c r="AP566" s="4" t="n"/>
      <c r="AQ566" s="4" t="n"/>
      <c r="AR566" s="4" t="n"/>
      <c r="AS566" s="4" t="n"/>
      <c r="AT566" s="4" t="n"/>
      <c r="AU566" s="4" t="n"/>
      <c r="AV566" s="4" t="n"/>
      <c r="AW566" s="4" t="n"/>
      <c r="AX566" s="4" t="n"/>
      <c r="AY566" s="4" t="n"/>
      <c r="AZ566" s="4" t="n"/>
      <c r="BA566" s="4" t="n"/>
      <c r="BB566" s="4" t="n"/>
      <c r="BC566" s="4" t="n"/>
      <c r="BD566" s="4" t="n"/>
      <c r="BE566" s="4" t="n"/>
      <c r="BF566" s="4" t="n"/>
      <c r="BG566" s="4" t="n"/>
      <c r="BH566" s="4" t="n"/>
      <c r="BI566" s="4" t="n"/>
      <c r="BJ566" s="4" t="n"/>
      <c r="BK566" s="3" t="n"/>
      <c r="BL566" s="3" t="n"/>
      <c r="BM566" s="3" t="n"/>
      <c r="BN566" s="3" t="n"/>
      <c r="BO566" s="3" t="n"/>
      <c r="BP566" s="3" t="n"/>
      <c r="BQ566" s="2" t="n"/>
      <c r="BR566" s="2" t="n"/>
      <c r="BS566" s="2" t="n"/>
      <c r="BT566" s="2" t="n"/>
      <c r="BU566" s="2" t="n"/>
      <c r="BV566" s="2" t="n"/>
      <c r="BW566" s="2" t="n"/>
      <c r="BX566" s="2" t="n"/>
      <c r="BY566" s="2" t="n"/>
      <c r="BZ566" s="2" t="n"/>
      <c r="CA566" s="2" t="n"/>
      <c r="CB566" s="2" t="n"/>
      <c r="CC566" s="2" t="n"/>
    </row>
    <row r="567">
      <c r="A567" s="2" t="n"/>
      <c r="B567" s="2" t="n"/>
      <c r="C567" s="2" t="n"/>
      <c r="D567" s="2" t="n"/>
      <c r="E567" s="2" t="n"/>
      <c r="F567" s="2" t="n"/>
      <c r="G567" s="2" t="n"/>
      <c r="H567" s="2" t="n"/>
      <c r="I567" s="2" t="n"/>
      <c r="J567" s="2" t="n"/>
      <c r="K567" s="3" t="n"/>
      <c r="L567" s="3" t="n"/>
      <c r="M567" s="4" t="n"/>
      <c r="N567" s="4" t="n"/>
      <c r="O567" s="4" t="n"/>
      <c r="P567" s="4" t="n"/>
      <c r="Q567" s="4" t="n"/>
      <c r="R567" s="4" t="n"/>
      <c r="S567" s="4" t="n"/>
      <c r="T567" s="4" t="n"/>
      <c r="U567" s="4" t="n"/>
      <c r="V567" s="4" t="n"/>
      <c r="W567" s="4" t="n"/>
      <c r="X567" s="4" t="n"/>
      <c r="Y567" s="4" t="n"/>
      <c r="Z567" s="4" t="n"/>
      <c r="AA567" s="4" t="n"/>
      <c r="AB567" s="4" t="n"/>
      <c r="AC567" s="4" t="n"/>
      <c r="AD567" s="4" t="n"/>
      <c r="AE567" s="4" t="n"/>
      <c r="AF567" s="4" t="n"/>
      <c r="AG567" s="4" t="n"/>
      <c r="AH567" s="4" t="n"/>
      <c r="AI567" s="4" t="n"/>
      <c r="AJ567" s="4" t="n"/>
      <c r="AK567" s="4" t="n"/>
      <c r="AL567" s="4" t="n"/>
      <c r="AM567" s="4" t="n"/>
      <c r="AN567" s="4" t="n"/>
      <c r="AO567" s="4" t="n"/>
      <c r="AP567" s="4" t="n"/>
      <c r="AQ567" s="4" t="n"/>
      <c r="AR567" s="4" t="n"/>
      <c r="AS567" s="4" t="n"/>
      <c r="AT567" s="4" t="n"/>
      <c r="AU567" s="4" t="n"/>
      <c r="AV567" s="4" t="n"/>
      <c r="AW567" s="4" t="n"/>
      <c r="AX567" s="4" t="n"/>
      <c r="AY567" s="4" t="n"/>
      <c r="AZ567" s="4" t="n"/>
      <c r="BA567" s="4" t="n"/>
      <c r="BB567" s="4" t="n"/>
      <c r="BC567" s="4" t="n"/>
      <c r="BD567" s="4" t="n"/>
      <c r="BE567" s="4" t="n"/>
      <c r="BF567" s="4" t="n"/>
      <c r="BG567" s="4" t="n"/>
      <c r="BH567" s="4" t="n"/>
      <c r="BI567" s="4" t="n"/>
      <c r="BJ567" s="4" t="n"/>
      <c r="BK567" s="3" t="n"/>
      <c r="BL567" s="3" t="n"/>
      <c r="BM567" s="3" t="n"/>
      <c r="BN567" s="3" t="n"/>
      <c r="BO567" s="3" t="n"/>
      <c r="BP567" s="3" t="n"/>
      <c r="BQ567" s="2" t="n"/>
      <c r="BR567" s="2" t="n"/>
      <c r="BS567" s="2" t="n"/>
      <c r="BT567" s="2" t="n"/>
      <c r="BU567" s="2" t="n"/>
      <c r="BV567" s="2" t="n"/>
      <c r="BW567" s="2" t="n"/>
      <c r="BX567" s="2" t="n"/>
      <c r="BY567" s="2" t="n"/>
      <c r="BZ567" s="2" t="n"/>
      <c r="CA567" s="2" t="n"/>
      <c r="CB567" s="2" t="n"/>
      <c r="CC567" s="2" t="n"/>
    </row>
    <row r="568">
      <c r="A568" s="2" t="n"/>
      <c r="B568" s="2" t="n"/>
      <c r="C568" s="2" t="n"/>
      <c r="D568" s="2" t="n"/>
      <c r="E568" s="2" t="n"/>
      <c r="F568" s="2" t="n"/>
      <c r="G568" s="2" t="n"/>
      <c r="H568" s="2" t="n"/>
      <c r="I568" s="2" t="n"/>
      <c r="J568" s="2" t="n"/>
      <c r="K568" s="3" t="n"/>
      <c r="L568" s="3" t="n"/>
      <c r="M568" s="4" t="n"/>
      <c r="N568" s="4" t="n"/>
      <c r="O568" s="4" t="n"/>
      <c r="P568" s="4" t="n"/>
      <c r="Q568" s="4" t="n"/>
      <c r="R568" s="4" t="n"/>
      <c r="S568" s="4" t="n"/>
      <c r="T568" s="4" t="n"/>
      <c r="U568" s="4" t="n"/>
      <c r="V568" s="4" t="n"/>
      <c r="W568" s="4" t="n"/>
      <c r="X568" s="4" t="n"/>
      <c r="Y568" s="4" t="n"/>
      <c r="Z568" s="4" t="n"/>
      <c r="AA568" s="4" t="n"/>
      <c r="AB568" s="4" t="n"/>
      <c r="AC568" s="4" t="n"/>
      <c r="AD568" s="4" t="n"/>
      <c r="AE568" s="4" t="n"/>
      <c r="AF568" s="4" t="n"/>
      <c r="AG568" s="4" t="n"/>
      <c r="AH568" s="4" t="n"/>
      <c r="AI568" s="4" t="n"/>
      <c r="AJ568" s="4" t="n"/>
      <c r="AK568" s="4" t="n"/>
      <c r="AL568" s="4" t="n"/>
      <c r="AM568" s="4" t="n"/>
      <c r="AN568" s="4" t="n"/>
      <c r="AO568" s="4" t="n"/>
      <c r="AP568" s="4" t="n"/>
      <c r="AQ568" s="4" t="n"/>
      <c r="AR568" s="4" t="n"/>
      <c r="AS568" s="4" t="n"/>
      <c r="AT568" s="4" t="n"/>
      <c r="AU568" s="4" t="n"/>
      <c r="AV568" s="4" t="n"/>
      <c r="AW568" s="4" t="n"/>
      <c r="AX568" s="4" t="n"/>
      <c r="AY568" s="4" t="n"/>
      <c r="AZ568" s="4" t="n"/>
      <c r="BA568" s="4" t="n"/>
      <c r="BB568" s="4" t="n"/>
      <c r="BC568" s="4" t="n"/>
      <c r="BD568" s="4" t="n"/>
      <c r="BE568" s="4" t="n"/>
      <c r="BF568" s="4" t="n"/>
      <c r="BG568" s="4" t="n"/>
      <c r="BH568" s="4" t="n"/>
      <c r="BI568" s="4" t="n"/>
      <c r="BJ568" s="4" t="n"/>
      <c r="BK568" s="3" t="n"/>
      <c r="BL568" s="3" t="n"/>
      <c r="BM568" s="3" t="n"/>
      <c r="BN568" s="3" t="n"/>
      <c r="BO568" s="3" t="n"/>
      <c r="BP568" s="3" t="n"/>
      <c r="BQ568" s="2" t="n"/>
      <c r="BR568" s="2" t="n"/>
      <c r="BS568" s="2" t="n"/>
      <c r="BT568" s="2" t="n"/>
      <c r="BU568" s="2" t="n"/>
      <c r="BV568" s="2" t="n"/>
      <c r="BW568" s="2" t="n"/>
      <c r="BX568" s="2" t="n"/>
      <c r="BY568" s="2" t="n"/>
      <c r="BZ568" s="2" t="n"/>
      <c r="CA568" s="2" t="n"/>
      <c r="CB568" s="2" t="n"/>
      <c r="CC568" s="2" t="n"/>
    </row>
    <row r="569">
      <c r="A569" s="2" t="n"/>
      <c r="B569" s="2" t="n"/>
      <c r="C569" s="2" t="n"/>
      <c r="D569" s="2" t="n"/>
      <c r="E569" s="2" t="n"/>
      <c r="F569" s="2" t="n"/>
      <c r="G569" s="2" t="n"/>
      <c r="H569" s="2" t="n"/>
      <c r="I569" s="2" t="n"/>
      <c r="J569" s="2" t="n"/>
      <c r="K569" s="3" t="n"/>
      <c r="L569" s="3" t="n"/>
      <c r="M569" s="4" t="n"/>
      <c r="N569" s="4" t="n"/>
      <c r="O569" s="4" t="n"/>
      <c r="P569" s="4" t="n"/>
      <c r="Q569" s="4" t="n"/>
      <c r="R569" s="4" t="n"/>
      <c r="S569" s="4" t="n"/>
      <c r="T569" s="4" t="n"/>
      <c r="U569" s="4" t="n"/>
      <c r="V569" s="4" t="n"/>
      <c r="W569" s="4" t="n"/>
      <c r="X569" s="4" t="n"/>
      <c r="Y569" s="4" t="n"/>
      <c r="Z569" s="4" t="n"/>
      <c r="AA569" s="4" t="n"/>
      <c r="AB569" s="4" t="n"/>
      <c r="AC569" s="4" t="n"/>
      <c r="AD569" s="4" t="n"/>
      <c r="AE569" s="4" t="n"/>
      <c r="AF569" s="4" t="n"/>
      <c r="AG569" s="4" t="n"/>
      <c r="AH569" s="4" t="n"/>
      <c r="AI569" s="4" t="n"/>
      <c r="AJ569" s="4" t="n"/>
      <c r="AK569" s="4" t="n"/>
      <c r="AL569" s="4" t="n"/>
      <c r="AM569" s="4" t="n"/>
      <c r="AN569" s="4" t="n"/>
      <c r="AO569" s="4" t="n"/>
      <c r="AP569" s="4" t="n"/>
      <c r="AQ569" s="4" t="n"/>
      <c r="AR569" s="4" t="n"/>
      <c r="AS569" s="4" t="n"/>
      <c r="AT569" s="4" t="n"/>
      <c r="AU569" s="4" t="n"/>
      <c r="AV569" s="4" t="n"/>
      <c r="AW569" s="4" t="n"/>
      <c r="AX569" s="4" t="n"/>
      <c r="AY569" s="4" t="n"/>
      <c r="AZ569" s="4" t="n"/>
      <c r="BA569" s="4" t="n"/>
      <c r="BB569" s="4" t="n"/>
      <c r="BC569" s="4" t="n"/>
      <c r="BD569" s="4" t="n"/>
      <c r="BE569" s="4" t="n"/>
      <c r="BF569" s="4" t="n"/>
      <c r="BG569" s="4" t="n"/>
      <c r="BH569" s="4" t="n"/>
      <c r="BI569" s="4" t="n"/>
      <c r="BJ569" s="4" t="n"/>
      <c r="BK569" s="3" t="n"/>
      <c r="BL569" s="3" t="n"/>
      <c r="BM569" s="3" t="n"/>
      <c r="BN569" s="3" t="n"/>
      <c r="BO569" s="3" t="n"/>
      <c r="BP569" s="3" t="n"/>
      <c r="BQ569" s="2" t="n"/>
      <c r="BR569" s="2" t="n"/>
      <c r="BS569" s="2" t="n"/>
      <c r="BT569" s="2" t="n"/>
      <c r="BU569" s="2" t="n"/>
      <c r="BV569" s="2" t="n"/>
      <c r="BW569" s="2" t="n"/>
      <c r="BX569" s="2" t="n"/>
      <c r="BY569" s="2" t="n"/>
      <c r="BZ569" s="2" t="n"/>
      <c r="CA569" s="2" t="n"/>
      <c r="CB569" s="2" t="n"/>
      <c r="CC569" s="2" t="n"/>
    </row>
    <row r="570">
      <c r="A570" s="2" t="n"/>
      <c r="B570" s="2" t="n"/>
      <c r="C570" s="2" t="n"/>
      <c r="D570" s="2" t="n"/>
      <c r="E570" s="2" t="n"/>
      <c r="F570" s="2" t="n"/>
      <c r="G570" s="2" t="n"/>
      <c r="H570" s="2" t="n"/>
      <c r="I570" s="2" t="n"/>
      <c r="J570" s="2" t="n"/>
      <c r="K570" s="3" t="n"/>
      <c r="L570" s="3" t="n"/>
      <c r="M570" s="4" t="n"/>
      <c r="N570" s="4" t="n"/>
      <c r="O570" s="4" t="n"/>
      <c r="P570" s="4" t="n"/>
      <c r="Q570" s="4" t="n"/>
      <c r="R570" s="4" t="n"/>
      <c r="S570" s="4" t="n"/>
      <c r="T570" s="4" t="n"/>
      <c r="U570" s="4" t="n"/>
      <c r="V570" s="4" t="n"/>
      <c r="W570" s="4" t="n"/>
      <c r="X570" s="4" t="n"/>
      <c r="Y570" s="4" t="n"/>
      <c r="Z570" s="4" t="n"/>
      <c r="AA570" s="4" t="n"/>
      <c r="AB570" s="4" t="n"/>
      <c r="AC570" s="4" t="n"/>
      <c r="AD570" s="4" t="n"/>
      <c r="AE570" s="4" t="n"/>
      <c r="AF570" s="4" t="n"/>
      <c r="AG570" s="4" t="n"/>
      <c r="AH570" s="4" t="n"/>
      <c r="AI570" s="4" t="n"/>
      <c r="AJ570" s="4" t="n"/>
      <c r="AK570" s="4" t="n"/>
      <c r="AL570" s="4" t="n"/>
      <c r="AM570" s="4" t="n"/>
      <c r="AN570" s="4" t="n"/>
      <c r="AO570" s="4" t="n"/>
      <c r="AP570" s="4" t="n"/>
      <c r="AQ570" s="4" t="n"/>
      <c r="AR570" s="4" t="n"/>
      <c r="AS570" s="4" t="n"/>
      <c r="AT570" s="4" t="n"/>
      <c r="AU570" s="4" t="n"/>
      <c r="AV570" s="4" t="n"/>
      <c r="AW570" s="4" t="n"/>
      <c r="AX570" s="4" t="n"/>
      <c r="AY570" s="4" t="n"/>
      <c r="AZ570" s="4" t="n"/>
      <c r="BA570" s="4" t="n"/>
      <c r="BB570" s="4" t="n"/>
      <c r="BC570" s="4" t="n"/>
      <c r="BD570" s="4" t="n"/>
      <c r="BE570" s="4" t="n"/>
      <c r="BF570" s="4" t="n"/>
      <c r="BG570" s="4" t="n"/>
      <c r="BH570" s="4" t="n"/>
      <c r="BI570" s="4" t="n"/>
      <c r="BJ570" s="4" t="n"/>
      <c r="BK570" s="3" t="n"/>
      <c r="BL570" s="3" t="n"/>
      <c r="BM570" s="3" t="n"/>
      <c r="BN570" s="3" t="n"/>
      <c r="BO570" s="3" t="n"/>
      <c r="BP570" s="3" t="n"/>
      <c r="BQ570" s="2" t="n"/>
      <c r="BR570" s="2" t="n"/>
      <c r="BS570" s="2" t="n"/>
      <c r="BT570" s="2" t="n"/>
      <c r="BU570" s="2" t="n"/>
      <c r="BV570" s="2" t="n"/>
      <c r="BW570" s="2" t="n"/>
      <c r="BX570" s="2" t="n"/>
      <c r="BY570" s="2" t="n"/>
      <c r="BZ570" s="2" t="n"/>
      <c r="CA570" s="2" t="n"/>
      <c r="CB570" s="2" t="n"/>
      <c r="CC570" s="2" t="n"/>
    </row>
    <row r="571">
      <c r="A571" s="2" t="n"/>
      <c r="B571" s="2" t="n"/>
      <c r="C571" s="2" t="n"/>
      <c r="D571" s="2" t="n"/>
      <c r="E571" s="2" t="n"/>
      <c r="F571" s="2" t="n"/>
      <c r="G571" s="2" t="n"/>
      <c r="H571" s="2" t="n"/>
      <c r="I571" s="2" t="n"/>
      <c r="J571" s="2" t="n"/>
      <c r="K571" s="3" t="n"/>
      <c r="L571" s="3" t="n"/>
      <c r="M571" s="4" t="n"/>
      <c r="N571" s="4" t="n"/>
      <c r="O571" s="4" t="n"/>
      <c r="P571" s="4" t="n"/>
      <c r="Q571" s="4" t="n"/>
      <c r="R571" s="4" t="n"/>
      <c r="S571" s="4" t="n"/>
      <c r="T571" s="4" t="n"/>
      <c r="U571" s="4" t="n"/>
      <c r="V571" s="4" t="n"/>
      <c r="W571" s="4" t="n"/>
      <c r="X571" s="4" t="n"/>
      <c r="Y571" s="4" t="n"/>
      <c r="Z571" s="4" t="n"/>
      <c r="AA571" s="4" t="n"/>
      <c r="AB571" s="4" t="n"/>
      <c r="AC571" s="4" t="n"/>
      <c r="AD571" s="4" t="n"/>
      <c r="AE571" s="4" t="n"/>
      <c r="AF571" s="4" t="n"/>
      <c r="AG571" s="4" t="n"/>
      <c r="AH571" s="4" t="n"/>
      <c r="AI571" s="4" t="n"/>
      <c r="AJ571" s="4" t="n"/>
      <c r="AK571" s="4" t="n"/>
      <c r="AL571" s="4" t="n"/>
      <c r="AM571" s="4" t="n"/>
      <c r="AN571" s="4" t="n"/>
      <c r="AO571" s="4" t="n"/>
      <c r="AP571" s="4" t="n"/>
      <c r="AQ571" s="4" t="n"/>
      <c r="AR571" s="4" t="n"/>
      <c r="AS571" s="4" t="n"/>
      <c r="AT571" s="4" t="n"/>
      <c r="AU571" s="4" t="n"/>
      <c r="AV571" s="4" t="n"/>
      <c r="AW571" s="4" t="n"/>
      <c r="AX571" s="4" t="n"/>
      <c r="AY571" s="4" t="n"/>
      <c r="AZ571" s="4" t="n"/>
      <c r="BA571" s="4" t="n"/>
      <c r="BB571" s="4" t="n"/>
      <c r="BC571" s="4" t="n"/>
      <c r="BD571" s="4" t="n"/>
      <c r="BE571" s="4" t="n"/>
      <c r="BF571" s="4" t="n"/>
      <c r="BG571" s="4" t="n"/>
      <c r="BH571" s="4" t="n"/>
      <c r="BI571" s="4" t="n"/>
      <c r="BJ571" s="4" t="n"/>
      <c r="BK571" s="3" t="n"/>
      <c r="BL571" s="3" t="n"/>
      <c r="BM571" s="3" t="n"/>
      <c r="BN571" s="3" t="n"/>
      <c r="BO571" s="3" t="n"/>
      <c r="BP571" s="3" t="n"/>
      <c r="BQ571" s="2" t="n"/>
      <c r="BR571" s="2" t="n"/>
      <c r="BS571" s="2" t="n"/>
      <c r="BT571" s="2" t="n"/>
      <c r="BU571" s="2" t="n"/>
      <c r="BV571" s="2" t="n"/>
      <c r="BW571" s="2" t="n"/>
      <c r="BX571" s="2" t="n"/>
      <c r="BY571" s="2" t="n"/>
      <c r="BZ571" s="2" t="n"/>
      <c r="CA571" s="2" t="n"/>
      <c r="CB571" s="2" t="n"/>
      <c r="CC571" s="2" t="n"/>
    </row>
    <row r="572">
      <c r="A572" s="2" t="n"/>
      <c r="B572" s="2" t="n"/>
      <c r="C572" s="2" t="n"/>
      <c r="D572" s="2" t="n"/>
      <c r="E572" s="2" t="n"/>
      <c r="F572" s="2" t="n"/>
      <c r="G572" s="2" t="n"/>
      <c r="H572" s="2" t="n"/>
      <c r="I572" s="2" t="n"/>
      <c r="J572" s="2" t="n"/>
      <c r="K572" s="3" t="n"/>
      <c r="L572" s="3" t="n"/>
      <c r="M572" s="4" t="n"/>
      <c r="N572" s="4" t="n"/>
      <c r="O572" s="4" t="n"/>
      <c r="P572" s="4" t="n"/>
      <c r="Q572" s="4" t="n"/>
      <c r="R572" s="4" t="n"/>
      <c r="S572" s="4" t="n"/>
      <c r="T572" s="4" t="n"/>
      <c r="U572" s="4" t="n"/>
      <c r="V572" s="4" t="n"/>
      <c r="W572" s="4" t="n"/>
      <c r="X572" s="4" t="n"/>
      <c r="Y572" s="4" t="n"/>
      <c r="Z572" s="4" t="n"/>
      <c r="AA572" s="4" t="n"/>
      <c r="AB572" s="4" t="n"/>
      <c r="AC572" s="4" t="n"/>
      <c r="AD572" s="4" t="n"/>
      <c r="AE572" s="4" t="n"/>
      <c r="AF572" s="4" t="n"/>
      <c r="AG572" s="4" t="n"/>
      <c r="AH572" s="4" t="n"/>
      <c r="AI572" s="4" t="n"/>
      <c r="AJ572" s="4" t="n"/>
      <c r="AK572" s="4" t="n"/>
      <c r="AL572" s="4" t="n"/>
      <c r="AM572" s="4" t="n"/>
      <c r="AN572" s="4" t="n"/>
      <c r="AO572" s="4" t="n"/>
      <c r="AP572" s="4" t="n"/>
      <c r="AQ572" s="4" t="n"/>
      <c r="AR572" s="4" t="n"/>
      <c r="AS572" s="4" t="n"/>
      <c r="AT572" s="4" t="n"/>
      <c r="AU572" s="4" t="n"/>
      <c r="AV572" s="4" t="n"/>
      <c r="AW572" s="4" t="n"/>
      <c r="AX572" s="4" t="n"/>
      <c r="AY572" s="4" t="n"/>
      <c r="AZ572" s="4" t="n"/>
      <c r="BA572" s="4" t="n"/>
      <c r="BB572" s="4" t="n"/>
      <c r="BC572" s="4" t="n"/>
      <c r="BD572" s="4" t="n"/>
      <c r="BE572" s="4" t="n"/>
      <c r="BF572" s="4" t="n"/>
      <c r="BG572" s="4" t="n"/>
      <c r="BH572" s="4" t="n"/>
      <c r="BI572" s="4" t="n"/>
      <c r="BJ572" s="4" t="n"/>
      <c r="BK572" s="3" t="n"/>
      <c r="BL572" s="3" t="n"/>
      <c r="BM572" s="3" t="n"/>
      <c r="BN572" s="3" t="n"/>
      <c r="BO572" s="3" t="n"/>
      <c r="BP572" s="3" t="n"/>
      <c r="BQ572" s="2" t="n"/>
      <c r="BR572" s="2" t="n"/>
      <c r="BS572" s="2" t="n"/>
      <c r="BT572" s="2" t="n"/>
      <c r="BU572" s="2" t="n"/>
      <c r="BV572" s="2" t="n"/>
      <c r="BW572" s="2" t="n"/>
      <c r="BX572" s="2" t="n"/>
      <c r="BY572" s="2" t="n"/>
      <c r="BZ572" s="2" t="n"/>
      <c r="CA572" s="2" t="n"/>
      <c r="CB572" s="2" t="n"/>
      <c r="CC572" s="2" t="n"/>
    </row>
    <row r="573">
      <c r="A573" s="2" t="n"/>
      <c r="B573" s="2" t="n"/>
      <c r="C573" s="2" t="n"/>
      <c r="D573" s="2" t="n"/>
      <c r="E573" s="2" t="n"/>
      <c r="F573" s="2" t="n"/>
      <c r="G573" s="2" t="n"/>
      <c r="H573" s="2" t="n"/>
      <c r="I573" s="2" t="n"/>
      <c r="J573" s="2" t="n"/>
      <c r="K573" s="3" t="n"/>
      <c r="L573" s="3" t="n"/>
      <c r="M573" s="4" t="n"/>
      <c r="N573" s="4" t="n"/>
      <c r="O573" s="4" t="n"/>
      <c r="P573" s="4" t="n"/>
      <c r="Q573" s="4" t="n"/>
      <c r="R573" s="4" t="n"/>
      <c r="S573" s="4" t="n"/>
      <c r="T573" s="4" t="n"/>
      <c r="U573" s="4" t="n"/>
      <c r="V573" s="4" t="n"/>
      <c r="W573" s="4" t="n"/>
      <c r="X573" s="4" t="n"/>
      <c r="Y573" s="4" t="n"/>
      <c r="Z573" s="4" t="n"/>
      <c r="AA573" s="4" t="n"/>
      <c r="AB573" s="4" t="n"/>
      <c r="AC573" s="4" t="n"/>
      <c r="AD573" s="4" t="n"/>
      <c r="AE573" s="4" t="n"/>
      <c r="AF573" s="4" t="n"/>
      <c r="AG573" s="4" t="n"/>
      <c r="AH573" s="4" t="n"/>
      <c r="AI573" s="4" t="n"/>
      <c r="AJ573" s="4" t="n"/>
      <c r="AK573" s="4" t="n"/>
      <c r="AL573" s="4" t="n"/>
      <c r="AM573" s="4" t="n"/>
      <c r="AN573" s="4" t="n"/>
      <c r="AO573" s="4" t="n"/>
      <c r="AP573" s="4" t="n"/>
      <c r="AQ573" s="4" t="n"/>
      <c r="AR573" s="4" t="n"/>
      <c r="AS573" s="4" t="n"/>
      <c r="AT573" s="4" t="n"/>
      <c r="AU573" s="4" t="n"/>
      <c r="AV573" s="4" t="n"/>
      <c r="AW573" s="4" t="n"/>
      <c r="AX573" s="4" t="n"/>
      <c r="AY573" s="4" t="n"/>
      <c r="AZ573" s="4" t="n"/>
      <c r="BA573" s="4" t="n"/>
      <c r="BB573" s="4" t="n"/>
      <c r="BC573" s="4" t="n"/>
      <c r="BD573" s="4" t="n"/>
      <c r="BE573" s="4" t="n"/>
      <c r="BF573" s="4" t="n"/>
      <c r="BG573" s="4" t="n"/>
      <c r="BH573" s="4" t="n"/>
      <c r="BI573" s="4" t="n"/>
      <c r="BJ573" s="4" t="n"/>
      <c r="BK573" s="3" t="n"/>
      <c r="BL573" s="3" t="n"/>
      <c r="BM573" s="3" t="n"/>
      <c r="BN573" s="3" t="n"/>
      <c r="BO573" s="3" t="n"/>
      <c r="BP573" s="3" t="n"/>
      <c r="BQ573" s="2" t="n"/>
      <c r="BR573" s="2" t="n"/>
      <c r="BS573" s="2" t="n"/>
      <c r="BT573" s="2" t="n"/>
      <c r="BU573" s="2" t="n"/>
      <c r="BV573" s="2" t="n"/>
      <c r="BW573" s="2" t="n"/>
      <c r="BX573" s="2" t="n"/>
      <c r="BY573" s="2" t="n"/>
      <c r="BZ573" s="2" t="n"/>
      <c r="CA573" s="2" t="n"/>
      <c r="CB573" s="2" t="n"/>
      <c r="CC573" s="2" t="n"/>
    </row>
    <row r="574">
      <c r="A574" s="2" t="n"/>
      <c r="B574" s="2" t="n"/>
      <c r="C574" s="2" t="n"/>
      <c r="D574" s="2" t="n"/>
      <c r="E574" s="2" t="n"/>
      <c r="F574" s="2" t="n"/>
      <c r="G574" s="2" t="n"/>
      <c r="H574" s="2" t="n"/>
      <c r="I574" s="2" t="n"/>
      <c r="J574" s="2" t="n"/>
      <c r="K574" s="3" t="n"/>
      <c r="L574" s="3" t="n"/>
      <c r="M574" s="4" t="n"/>
      <c r="N574" s="4" t="n"/>
      <c r="O574" s="4" t="n"/>
      <c r="P574" s="4" t="n"/>
      <c r="Q574" s="4" t="n"/>
      <c r="R574" s="4" t="n"/>
      <c r="S574" s="4" t="n"/>
      <c r="T574" s="4" t="n"/>
      <c r="U574" s="4" t="n"/>
      <c r="V574" s="4" t="n"/>
      <c r="W574" s="4" t="n"/>
      <c r="X574" s="4" t="n"/>
      <c r="Y574" s="4" t="n"/>
      <c r="Z574" s="4" t="n"/>
      <c r="AA574" s="4" t="n"/>
      <c r="AB574" s="4" t="n"/>
      <c r="AC574" s="4" t="n"/>
      <c r="AD574" s="4" t="n"/>
      <c r="AE574" s="4" t="n"/>
      <c r="AF574" s="4" t="n"/>
      <c r="AG574" s="4" t="n"/>
      <c r="AH574" s="4" t="n"/>
      <c r="AI574" s="4" t="n"/>
      <c r="AJ574" s="4" t="n"/>
      <c r="AK574" s="4" t="n"/>
      <c r="AL574" s="4" t="n"/>
      <c r="AM574" s="4" t="n"/>
      <c r="AN574" s="4" t="n"/>
      <c r="AO574" s="4" t="n"/>
      <c r="AP574" s="4" t="n"/>
      <c r="AQ574" s="4" t="n"/>
      <c r="AR574" s="4" t="n"/>
      <c r="AS574" s="4" t="n"/>
      <c r="AT574" s="4" t="n"/>
      <c r="AU574" s="4" t="n"/>
      <c r="AV574" s="4" t="n"/>
      <c r="AW574" s="4" t="n"/>
      <c r="AX574" s="4" t="n"/>
      <c r="AY574" s="4" t="n"/>
      <c r="AZ574" s="4" t="n"/>
      <c r="BA574" s="4" t="n"/>
      <c r="BB574" s="4" t="n"/>
      <c r="BC574" s="4" t="n"/>
      <c r="BD574" s="4" t="n"/>
      <c r="BE574" s="4" t="n"/>
      <c r="BF574" s="4" t="n"/>
      <c r="BG574" s="4" t="n"/>
      <c r="BH574" s="4" t="n"/>
      <c r="BI574" s="4" t="n"/>
      <c r="BJ574" s="4" t="n"/>
      <c r="BK574" s="3" t="n"/>
      <c r="BL574" s="3" t="n"/>
      <c r="BM574" s="3" t="n"/>
      <c r="BN574" s="3" t="n"/>
      <c r="BO574" s="3" t="n"/>
      <c r="BP574" s="3" t="n"/>
      <c r="BQ574" s="2" t="n"/>
      <c r="BR574" s="2" t="n"/>
      <c r="BS574" s="2" t="n"/>
      <c r="BT574" s="2" t="n"/>
      <c r="BU574" s="2" t="n"/>
      <c r="BV574" s="2" t="n"/>
      <c r="BW574" s="2" t="n"/>
      <c r="BX574" s="2" t="n"/>
      <c r="BY574" s="2" t="n"/>
      <c r="BZ574" s="2" t="n"/>
      <c r="CA574" s="2" t="n"/>
      <c r="CB574" s="2" t="n"/>
      <c r="CC574" s="2" t="n"/>
    </row>
    <row r="575">
      <c r="A575" s="2" t="n"/>
      <c r="B575" s="2" t="n"/>
      <c r="C575" s="2" t="n"/>
      <c r="D575" s="2" t="n"/>
      <c r="E575" s="2" t="n"/>
      <c r="F575" s="2" t="n"/>
      <c r="G575" s="2" t="n"/>
      <c r="H575" s="2" t="n"/>
      <c r="I575" s="2" t="n"/>
      <c r="J575" s="2" t="n"/>
      <c r="K575" s="3" t="n"/>
      <c r="L575" s="3" t="n"/>
      <c r="M575" s="4" t="n"/>
      <c r="N575" s="4" t="n"/>
      <c r="O575" s="4" t="n"/>
      <c r="P575" s="4" t="n"/>
      <c r="Q575" s="4" t="n"/>
      <c r="R575" s="4" t="n"/>
      <c r="S575" s="4" t="n"/>
      <c r="T575" s="4" t="n"/>
      <c r="U575" s="4" t="n"/>
      <c r="V575" s="4" t="n"/>
      <c r="W575" s="4" t="n"/>
      <c r="X575" s="4" t="n"/>
      <c r="Y575" s="4" t="n"/>
      <c r="Z575" s="4" t="n"/>
      <c r="AA575" s="4" t="n"/>
      <c r="AB575" s="4" t="n"/>
      <c r="AC575" s="4" t="n"/>
      <c r="AD575" s="4" t="n"/>
      <c r="AE575" s="4" t="n"/>
      <c r="AF575" s="4" t="n"/>
      <c r="AG575" s="4" t="n"/>
      <c r="AH575" s="4" t="n"/>
      <c r="AI575" s="4" t="n"/>
      <c r="AJ575" s="4" t="n"/>
      <c r="AK575" s="4" t="n"/>
      <c r="AL575" s="4" t="n"/>
      <c r="AM575" s="4" t="n"/>
      <c r="AN575" s="4" t="n"/>
      <c r="AO575" s="4" t="n"/>
      <c r="AP575" s="4" t="n"/>
      <c r="AQ575" s="4" t="n"/>
      <c r="AR575" s="4" t="n"/>
      <c r="AS575" s="4" t="n"/>
      <c r="AT575" s="4" t="n"/>
      <c r="AU575" s="4" t="n"/>
      <c r="AV575" s="4" t="n"/>
      <c r="AW575" s="4" t="n"/>
      <c r="AX575" s="4" t="n"/>
      <c r="AY575" s="4" t="n"/>
      <c r="AZ575" s="4" t="n"/>
      <c r="BA575" s="4" t="n"/>
      <c r="BB575" s="4" t="n"/>
      <c r="BC575" s="4" t="n"/>
      <c r="BD575" s="4" t="n"/>
      <c r="BE575" s="4" t="n"/>
      <c r="BF575" s="4" t="n"/>
      <c r="BG575" s="4" t="n"/>
      <c r="BH575" s="4" t="n"/>
      <c r="BI575" s="4" t="n"/>
      <c r="BJ575" s="4" t="n"/>
      <c r="BK575" s="3" t="n"/>
      <c r="BL575" s="3" t="n"/>
      <c r="BM575" s="3" t="n"/>
      <c r="BN575" s="3" t="n"/>
      <c r="BO575" s="3" t="n"/>
      <c r="BP575" s="3" t="n"/>
      <c r="BQ575" s="2" t="n"/>
      <c r="BR575" s="2" t="n"/>
      <c r="BS575" s="2" t="n"/>
      <c r="BT575" s="2" t="n"/>
      <c r="BU575" s="2" t="n"/>
      <c r="BV575" s="2" t="n"/>
      <c r="BW575" s="2" t="n"/>
      <c r="BX575" s="2" t="n"/>
      <c r="BY575" s="2" t="n"/>
      <c r="BZ575" s="2" t="n"/>
      <c r="CA575" s="2" t="n"/>
      <c r="CB575" s="2" t="n"/>
      <c r="CC575" s="2" t="n"/>
    </row>
    <row r="576">
      <c r="A576" s="2" t="n"/>
      <c r="B576" s="2" t="n"/>
      <c r="C576" s="2" t="n"/>
      <c r="D576" s="2" t="n"/>
      <c r="E576" s="2" t="n"/>
      <c r="F576" s="2" t="n"/>
      <c r="G576" s="2" t="n"/>
      <c r="H576" s="2" t="n"/>
      <c r="I576" s="2" t="n"/>
      <c r="J576" s="2" t="n"/>
      <c r="K576" s="3" t="n"/>
      <c r="L576" s="3" t="n"/>
      <c r="M576" s="4" t="n"/>
      <c r="N576" s="4" t="n"/>
      <c r="O576" s="4" t="n"/>
      <c r="P576" s="4" t="n"/>
      <c r="Q576" s="4" t="n"/>
      <c r="R576" s="4" t="n"/>
      <c r="S576" s="4" t="n"/>
      <c r="T576" s="4" t="n"/>
      <c r="U576" s="4" t="n"/>
      <c r="V576" s="4" t="n"/>
      <c r="W576" s="4" t="n"/>
      <c r="X576" s="4" t="n"/>
      <c r="Y576" s="4" t="n"/>
      <c r="Z576" s="4" t="n"/>
      <c r="AA576" s="4" t="n"/>
      <c r="AB576" s="4" t="n"/>
      <c r="AC576" s="4" t="n"/>
      <c r="AD576" s="4" t="n"/>
      <c r="AE576" s="4" t="n"/>
      <c r="AF576" s="4" t="n"/>
      <c r="AG576" s="4" t="n"/>
      <c r="AH576" s="4" t="n"/>
      <c r="AI576" s="4" t="n"/>
      <c r="AJ576" s="4" t="n"/>
      <c r="AK576" s="4" t="n"/>
      <c r="AL576" s="4" t="n"/>
      <c r="AM576" s="4" t="n"/>
      <c r="AN576" s="4" t="n"/>
      <c r="AO576" s="4" t="n"/>
      <c r="AP576" s="4" t="n"/>
      <c r="AQ576" s="4" t="n"/>
      <c r="AR576" s="4" t="n"/>
      <c r="AS576" s="4" t="n"/>
      <c r="AT576" s="4" t="n"/>
      <c r="AU576" s="4" t="n"/>
      <c r="AV576" s="4" t="n"/>
      <c r="AW576" s="4" t="n"/>
      <c r="AX576" s="4" t="n"/>
      <c r="AY576" s="4" t="n"/>
      <c r="AZ576" s="4" t="n"/>
      <c r="BA576" s="4" t="n"/>
      <c r="BB576" s="4" t="n"/>
      <c r="BC576" s="4" t="n"/>
      <c r="BD576" s="4" t="n"/>
      <c r="BE576" s="4" t="n"/>
      <c r="BF576" s="4" t="n"/>
      <c r="BG576" s="4" t="n"/>
      <c r="BH576" s="4" t="n"/>
      <c r="BI576" s="4" t="n"/>
      <c r="BJ576" s="4" t="n"/>
      <c r="BK576" s="3" t="n"/>
      <c r="BL576" s="3" t="n"/>
      <c r="BM576" s="3" t="n"/>
      <c r="BN576" s="3" t="n"/>
      <c r="BO576" s="3" t="n"/>
      <c r="BP576" s="3" t="n"/>
      <c r="BQ576" s="2" t="n"/>
      <c r="BR576" s="2" t="n"/>
      <c r="BS576" s="2" t="n"/>
      <c r="BT576" s="2" t="n"/>
      <c r="BU576" s="2" t="n"/>
      <c r="BV576" s="2" t="n"/>
      <c r="BW576" s="2" t="n"/>
      <c r="BX576" s="2" t="n"/>
      <c r="BY576" s="2" t="n"/>
      <c r="BZ576" s="2" t="n"/>
      <c r="CA576" s="2" t="n"/>
      <c r="CB576" s="2" t="n"/>
      <c r="CC576" s="2" t="n"/>
    </row>
    <row r="577">
      <c r="A577" s="2" t="n"/>
      <c r="B577" s="2" t="n"/>
      <c r="C577" s="2" t="n"/>
      <c r="D577" s="2" t="n"/>
      <c r="E577" s="2" t="n"/>
      <c r="F577" s="2" t="n"/>
      <c r="G577" s="2" t="n"/>
      <c r="H577" s="2" t="n"/>
      <c r="I577" s="2" t="n"/>
      <c r="J577" s="2" t="n"/>
      <c r="K577" s="3" t="n"/>
      <c r="L577" s="3" t="n"/>
      <c r="M577" s="4" t="n"/>
      <c r="N577" s="4" t="n"/>
      <c r="O577" s="4" t="n"/>
      <c r="P577" s="4" t="n"/>
      <c r="Q577" s="4" t="n"/>
      <c r="R577" s="4" t="n"/>
      <c r="S577" s="4" t="n"/>
      <c r="T577" s="4" t="n"/>
      <c r="U577" s="4" t="n"/>
      <c r="V577" s="4" t="n"/>
      <c r="W577" s="4" t="n"/>
      <c r="X577" s="4" t="n"/>
      <c r="Y577" s="4" t="n"/>
      <c r="Z577" s="4" t="n"/>
      <c r="AA577" s="4" t="n"/>
      <c r="AB577" s="4" t="n"/>
      <c r="AC577" s="4" t="n"/>
      <c r="AD577" s="4" t="n"/>
      <c r="AE577" s="4" t="n"/>
      <c r="AF577" s="4" t="n"/>
      <c r="AG577" s="4" t="n"/>
      <c r="AH577" s="4" t="n"/>
      <c r="AI577" s="4" t="n"/>
      <c r="AJ577" s="4" t="n"/>
      <c r="AK577" s="4" t="n"/>
      <c r="AL577" s="4" t="n"/>
      <c r="AM577" s="4" t="n"/>
      <c r="AN577" s="4" t="n"/>
      <c r="AO577" s="4" t="n"/>
      <c r="AP577" s="4" t="n"/>
      <c r="AQ577" s="4" t="n"/>
      <c r="AR577" s="4" t="n"/>
      <c r="AS577" s="4" t="n"/>
      <c r="AT577" s="4" t="n"/>
      <c r="AU577" s="4" t="n"/>
      <c r="AV577" s="4" t="n"/>
      <c r="AW577" s="4" t="n"/>
      <c r="AX577" s="4" t="n"/>
      <c r="AY577" s="4" t="n"/>
      <c r="AZ577" s="4" t="n"/>
      <c r="BA577" s="4" t="n"/>
      <c r="BB577" s="4" t="n"/>
      <c r="BC577" s="4" t="n"/>
      <c r="BD577" s="4" t="n"/>
      <c r="BE577" s="4" t="n"/>
      <c r="BF577" s="4" t="n"/>
      <c r="BG577" s="4" t="n"/>
      <c r="BH577" s="4" t="n"/>
      <c r="BI577" s="4" t="n"/>
      <c r="BJ577" s="4" t="n"/>
      <c r="BK577" s="3" t="n"/>
      <c r="BL577" s="3" t="n"/>
      <c r="BM577" s="3" t="n"/>
      <c r="BN577" s="3" t="n"/>
      <c r="BO577" s="3" t="n"/>
      <c r="BP577" s="3" t="n"/>
      <c r="BQ577" s="2" t="n"/>
      <c r="BR577" s="2" t="n"/>
      <c r="BS577" s="2" t="n"/>
      <c r="BT577" s="2" t="n"/>
      <c r="BU577" s="2" t="n"/>
      <c r="BV577" s="2" t="n"/>
      <c r="BW577" s="2" t="n"/>
      <c r="BX577" s="2" t="n"/>
      <c r="BY577" s="2" t="n"/>
      <c r="BZ577" s="2" t="n"/>
      <c r="CA577" s="2" t="n"/>
      <c r="CB577" s="2" t="n"/>
      <c r="CC577" s="2" t="n"/>
    </row>
    <row r="578">
      <c r="A578" s="2" t="n"/>
      <c r="B578" s="2" t="n"/>
      <c r="C578" s="2" t="n"/>
      <c r="D578" s="2" t="n"/>
      <c r="E578" s="2" t="n"/>
      <c r="F578" s="2" t="n"/>
      <c r="G578" s="2" t="n"/>
      <c r="H578" s="2" t="n"/>
      <c r="I578" s="2" t="n"/>
      <c r="J578" s="2" t="n"/>
      <c r="K578" s="3" t="n"/>
      <c r="L578" s="3" t="n"/>
      <c r="M578" s="4" t="n"/>
      <c r="N578" s="4" t="n"/>
      <c r="O578" s="4" t="n"/>
      <c r="P578" s="4" t="n"/>
      <c r="Q578" s="4" t="n"/>
      <c r="R578" s="4" t="n"/>
      <c r="S578" s="4" t="n"/>
      <c r="T578" s="4" t="n"/>
      <c r="U578" s="4" t="n"/>
      <c r="V578" s="4" t="n"/>
      <c r="W578" s="4" t="n"/>
      <c r="X578" s="4" t="n"/>
      <c r="Y578" s="4" t="n"/>
      <c r="Z578" s="4" t="n"/>
      <c r="AA578" s="4" t="n"/>
      <c r="AB578" s="4" t="n"/>
      <c r="AC578" s="4" t="n"/>
      <c r="AD578" s="4" t="n"/>
      <c r="AE578" s="4" t="n"/>
      <c r="AF578" s="4" t="n"/>
      <c r="AG578" s="4" t="n"/>
      <c r="AH578" s="4" t="n"/>
      <c r="AI578" s="4" t="n"/>
      <c r="AJ578" s="4" t="n"/>
      <c r="AK578" s="4" t="n"/>
      <c r="AL578" s="4" t="n"/>
      <c r="AM578" s="4" t="n"/>
      <c r="AN578" s="4" t="n"/>
      <c r="AO578" s="4" t="n"/>
      <c r="AP578" s="4" t="n"/>
      <c r="AQ578" s="4" t="n"/>
      <c r="AR578" s="4" t="n"/>
      <c r="AS578" s="4" t="n"/>
      <c r="AT578" s="4" t="n"/>
      <c r="AU578" s="4" t="n"/>
      <c r="AV578" s="4" t="n"/>
      <c r="AW578" s="4" t="n"/>
      <c r="AX578" s="4" t="n"/>
      <c r="AY578" s="4" t="n"/>
      <c r="AZ578" s="4" t="n"/>
      <c r="BA578" s="4" t="n"/>
      <c r="BB578" s="4" t="n"/>
      <c r="BC578" s="4" t="n"/>
      <c r="BD578" s="4" t="n"/>
      <c r="BE578" s="4" t="n"/>
      <c r="BF578" s="4" t="n"/>
      <c r="BG578" s="4" t="n"/>
      <c r="BH578" s="4" t="n"/>
      <c r="BI578" s="4" t="n"/>
      <c r="BJ578" s="4" t="n"/>
      <c r="BK578" s="3" t="n"/>
      <c r="BL578" s="3" t="n"/>
      <c r="BM578" s="3" t="n"/>
      <c r="BN578" s="3" t="n"/>
      <c r="BO578" s="3" t="n"/>
      <c r="BP578" s="3" t="n"/>
      <c r="BQ578" s="2" t="n"/>
      <c r="BR578" s="2" t="n"/>
      <c r="BS578" s="2" t="n"/>
      <c r="BT578" s="2" t="n"/>
      <c r="BU578" s="2" t="n"/>
      <c r="BV578" s="2" t="n"/>
      <c r="BW578" s="2" t="n"/>
      <c r="BX578" s="2" t="n"/>
      <c r="BY578" s="2" t="n"/>
      <c r="BZ578" s="2" t="n"/>
      <c r="CA578" s="2" t="n"/>
      <c r="CB578" s="2" t="n"/>
      <c r="CC578" s="2" t="n"/>
    </row>
    <row r="579">
      <c r="A579" s="2" t="n"/>
      <c r="B579" s="2" t="n"/>
      <c r="C579" s="2" t="n"/>
      <c r="D579" s="2" t="n"/>
      <c r="E579" s="2" t="n"/>
      <c r="F579" s="2" t="n"/>
      <c r="G579" s="2" t="n"/>
      <c r="H579" s="2" t="n"/>
      <c r="I579" s="2" t="n"/>
      <c r="J579" s="2" t="n"/>
      <c r="K579" s="3" t="n"/>
      <c r="L579" s="3" t="n"/>
      <c r="M579" s="4" t="n"/>
      <c r="N579" s="4" t="n"/>
      <c r="O579" s="4" t="n"/>
      <c r="P579" s="4" t="n"/>
      <c r="Q579" s="4" t="n"/>
      <c r="R579" s="4" t="n"/>
      <c r="S579" s="4" t="n"/>
      <c r="T579" s="4" t="n"/>
      <c r="U579" s="4" t="n"/>
      <c r="V579" s="4" t="n"/>
      <c r="W579" s="4" t="n"/>
      <c r="X579" s="4" t="n"/>
      <c r="Y579" s="4" t="n"/>
      <c r="Z579" s="4" t="n"/>
      <c r="AA579" s="4" t="n"/>
      <c r="AB579" s="4" t="n"/>
      <c r="AC579" s="4" t="n"/>
      <c r="AD579" s="4" t="n"/>
      <c r="AE579" s="4" t="n"/>
      <c r="AF579" s="4" t="n"/>
      <c r="AG579" s="4" t="n"/>
      <c r="AH579" s="4" t="n"/>
      <c r="AI579" s="4" t="n"/>
      <c r="AJ579" s="4" t="n"/>
      <c r="AK579" s="4" t="n"/>
      <c r="AL579" s="4" t="n"/>
      <c r="AM579" s="4" t="n"/>
      <c r="AN579" s="4" t="n"/>
      <c r="AO579" s="4" t="n"/>
      <c r="AP579" s="4" t="n"/>
      <c r="AQ579" s="4" t="n"/>
      <c r="AR579" s="4" t="n"/>
      <c r="AS579" s="4" t="n"/>
      <c r="AT579" s="4" t="n"/>
      <c r="AU579" s="4" t="n"/>
      <c r="AV579" s="4" t="n"/>
      <c r="AW579" s="4" t="n"/>
      <c r="AX579" s="4" t="n"/>
      <c r="AY579" s="4" t="n"/>
      <c r="AZ579" s="4" t="n"/>
      <c r="BA579" s="4" t="n"/>
      <c r="BB579" s="4" t="n"/>
      <c r="BC579" s="4" t="n"/>
      <c r="BD579" s="4" t="n"/>
      <c r="BE579" s="4" t="n"/>
      <c r="BF579" s="4" t="n"/>
      <c r="BG579" s="4" t="n"/>
      <c r="BH579" s="4" t="n"/>
      <c r="BI579" s="4" t="n"/>
      <c r="BJ579" s="4" t="n"/>
      <c r="BK579" s="3" t="n"/>
      <c r="BL579" s="3" t="n"/>
      <c r="BM579" s="3" t="n"/>
      <c r="BN579" s="3" t="n"/>
      <c r="BO579" s="3" t="n"/>
      <c r="BP579" s="3" t="n"/>
      <c r="BQ579" s="2" t="n"/>
      <c r="BR579" s="2" t="n"/>
      <c r="BS579" s="2" t="n"/>
      <c r="BT579" s="2" t="n"/>
      <c r="BU579" s="2" t="n"/>
      <c r="BV579" s="2" t="n"/>
      <c r="BW579" s="2" t="n"/>
      <c r="BX579" s="2" t="n"/>
      <c r="BY579" s="2" t="n"/>
      <c r="BZ579" s="2" t="n"/>
      <c r="CA579" s="2" t="n"/>
      <c r="CB579" s="2" t="n"/>
      <c r="CC579" s="2" t="n"/>
    </row>
    <row r="580">
      <c r="A580" s="2" t="n"/>
      <c r="B580" s="2" t="n"/>
      <c r="C580" s="2" t="n"/>
      <c r="D580" s="2" t="n"/>
      <c r="E580" s="2" t="n"/>
      <c r="F580" s="2" t="n"/>
      <c r="G580" s="2" t="n"/>
      <c r="H580" s="2" t="n"/>
      <c r="I580" s="2" t="n"/>
      <c r="J580" s="2" t="n"/>
      <c r="K580" s="3" t="n"/>
      <c r="L580" s="3" t="n"/>
      <c r="M580" s="4" t="n"/>
      <c r="N580" s="4" t="n"/>
      <c r="O580" s="4" t="n"/>
      <c r="P580" s="4" t="n"/>
      <c r="Q580" s="4" t="n"/>
      <c r="R580" s="4" t="n"/>
      <c r="S580" s="4" t="n"/>
      <c r="T580" s="4" t="n"/>
      <c r="U580" s="4" t="n"/>
      <c r="V580" s="4" t="n"/>
      <c r="W580" s="4" t="n"/>
      <c r="X580" s="4" t="n"/>
      <c r="Y580" s="4" t="n"/>
      <c r="Z580" s="4" t="n"/>
      <c r="AA580" s="4" t="n"/>
      <c r="AB580" s="4" t="n"/>
      <c r="AC580" s="4" t="n"/>
      <c r="AD580" s="4" t="n"/>
      <c r="AE580" s="4" t="n"/>
      <c r="AF580" s="4" t="n"/>
      <c r="AG580" s="4" t="n"/>
      <c r="AH580" s="4" t="n"/>
      <c r="AI580" s="4" t="n"/>
      <c r="AJ580" s="4" t="n"/>
      <c r="AK580" s="4" t="n"/>
      <c r="AL580" s="4" t="n"/>
      <c r="AM580" s="4" t="n"/>
      <c r="AN580" s="4" t="n"/>
      <c r="AO580" s="4" t="n"/>
      <c r="AP580" s="4" t="n"/>
      <c r="AQ580" s="4" t="n"/>
      <c r="AR580" s="4" t="n"/>
      <c r="AS580" s="4" t="n"/>
      <c r="AT580" s="4" t="n"/>
      <c r="AU580" s="4" t="n"/>
      <c r="AV580" s="4" t="n"/>
      <c r="AW580" s="4" t="n"/>
      <c r="AX580" s="4" t="n"/>
      <c r="AY580" s="4" t="n"/>
      <c r="AZ580" s="4" t="n"/>
      <c r="BA580" s="4" t="n"/>
      <c r="BB580" s="4" t="n"/>
      <c r="BC580" s="4" t="n"/>
      <c r="BD580" s="4" t="n"/>
      <c r="BE580" s="4" t="n"/>
      <c r="BF580" s="4" t="n"/>
      <c r="BG580" s="4" t="n"/>
      <c r="BH580" s="4" t="n"/>
      <c r="BI580" s="4" t="n"/>
      <c r="BJ580" s="4" t="n"/>
      <c r="BK580" s="3" t="n"/>
      <c r="BL580" s="3" t="n"/>
      <c r="BM580" s="3" t="n"/>
      <c r="BN580" s="3" t="n"/>
      <c r="BO580" s="3" t="n"/>
      <c r="BP580" s="3" t="n"/>
      <c r="BQ580" s="2" t="n"/>
      <c r="BR580" s="2" t="n"/>
      <c r="BS580" s="2" t="n"/>
      <c r="BT580" s="2" t="n"/>
      <c r="BU580" s="2" t="n"/>
      <c r="BV580" s="2" t="n"/>
      <c r="BW580" s="2" t="n"/>
      <c r="BX580" s="2" t="n"/>
      <c r="BY580" s="2" t="n"/>
      <c r="BZ580" s="2" t="n"/>
      <c r="CA580" s="2" t="n"/>
      <c r="CB580" s="2" t="n"/>
      <c r="CC580" s="2" t="n"/>
    </row>
    <row r="581">
      <c r="A581" s="2" t="n"/>
      <c r="B581" s="2" t="n"/>
      <c r="C581" s="2" t="n"/>
      <c r="D581" s="2" t="n"/>
      <c r="E581" s="2" t="n"/>
      <c r="F581" s="2" t="n"/>
      <c r="G581" s="2" t="n"/>
      <c r="H581" s="2" t="n"/>
      <c r="I581" s="2" t="n"/>
      <c r="J581" s="2" t="n"/>
      <c r="K581" s="3" t="n"/>
      <c r="L581" s="3" t="n"/>
      <c r="M581" s="4" t="n"/>
      <c r="N581" s="4" t="n"/>
      <c r="O581" s="4" t="n"/>
      <c r="P581" s="4" t="n"/>
      <c r="Q581" s="4" t="n"/>
      <c r="R581" s="4" t="n"/>
      <c r="S581" s="4" t="n"/>
      <c r="T581" s="4" t="n"/>
      <c r="U581" s="4" t="n"/>
      <c r="V581" s="4" t="n"/>
      <c r="W581" s="4" t="n"/>
      <c r="X581" s="4" t="n"/>
      <c r="Y581" s="4" t="n"/>
      <c r="Z581" s="4" t="n"/>
      <c r="AA581" s="4" t="n"/>
      <c r="AB581" s="4" t="n"/>
      <c r="AC581" s="4" t="n"/>
      <c r="AD581" s="4" t="n"/>
      <c r="AE581" s="4" t="n"/>
      <c r="AF581" s="4" t="n"/>
      <c r="AG581" s="4" t="n"/>
      <c r="AH581" s="4" t="n"/>
      <c r="AI581" s="4" t="n"/>
      <c r="AJ581" s="4" t="n"/>
      <c r="AK581" s="4" t="n"/>
      <c r="AL581" s="4" t="n"/>
      <c r="AM581" s="4" t="n"/>
      <c r="AN581" s="4" t="n"/>
      <c r="AO581" s="4" t="n"/>
      <c r="AP581" s="4" t="n"/>
      <c r="AQ581" s="4" t="n"/>
      <c r="AR581" s="4" t="n"/>
      <c r="AS581" s="4" t="n"/>
      <c r="AT581" s="4" t="n"/>
      <c r="AU581" s="4" t="n"/>
      <c r="AV581" s="4" t="n"/>
      <c r="AW581" s="4" t="n"/>
      <c r="AX581" s="4" t="n"/>
      <c r="AY581" s="4" t="n"/>
      <c r="AZ581" s="4" t="n"/>
      <c r="BA581" s="4" t="n"/>
      <c r="BB581" s="4" t="n"/>
      <c r="BC581" s="4" t="n"/>
      <c r="BD581" s="4" t="n"/>
      <c r="BE581" s="4" t="n"/>
      <c r="BF581" s="4" t="n"/>
      <c r="BG581" s="4" t="n"/>
      <c r="BH581" s="4" t="n"/>
      <c r="BI581" s="4" t="n"/>
      <c r="BJ581" s="4" t="n"/>
      <c r="BK581" s="3" t="n"/>
      <c r="BL581" s="3" t="n"/>
      <c r="BM581" s="3" t="n"/>
      <c r="BN581" s="3" t="n"/>
      <c r="BO581" s="3" t="n"/>
      <c r="BP581" s="3" t="n"/>
      <c r="BQ581" s="2" t="n"/>
      <c r="BR581" s="2" t="n"/>
      <c r="BS581" s="2" t="n"/>
      <c r="BT581" s="2" t="n"/>
      <c r="BU581" s="2" t="n"/>
      <c r="BV581" s="2" t="n"/>
      <c r="BW581" s="2" t="n"/>
      <c r="BX581" s="2" t="n"/>
      <c r="BY581" s="2" t="n"/>
      <c r="BZ581" s="2" t="n"/>
      <c r="CA581" s="2" t="n"/>
      <c r="CB581" s="2" t="n"/>
      <c r="CC581" s="2" t="n"/>
    </row>
    <row r="582">
      <c r="A582" s="2" t="n"/>
      <c r="B582" s="2" t="n"/>
      <c r="C582" s="2" t="n"/>
      <c r="D582" s="2" t="n"/>
      <c r="E582" s="2" t="n"/>
      <c r="F582" s="2" t="n"/>
      <c r="G582" s="2" t="n"/>
      <c r="H582" s="2" t="n"/>
      <c r="I582" s="2" t="n"/>
      <c r="J582" s="2" t="n"/>
      <c r="K582" s="3" t="n"/>
      <c r="L582" s="3" t="n"/>
      <c r="M582" s="4" t="n"/>
      <c r="N582" s="4" t="n"/>
      <c r="O582" s="4" t="n"/>
      <c r="P582" s="4" t="n"/>
      <c r="Q582" s="4" t="n"/>
      <c r="R582" s="4" t="n"/>
      <c r="S582" s="4" t="n"/>
      <c r="T582" s="4" t="n"/>
      <c r="U582" s="4" t="n"/>
      <c r="V582" s="4" t="n"/>
      <c r="W582" s="4" t="n"/>
      <c r="X582" s="4" t="n"/>
      <c r="Y582" s="4" t="n"/>
      <c r="Z582" s="4" t="n"/>
      <c r="AA582" s="4" t="n"/>
      <c r="AB582" s="4" t="n"/>
      <c r="AC582" s="4" t="n"/>
      <c r="AD582" s="4" t="n"/>
      <c r="AE582" s="4" t="n"/>
      <c r="AF582" s="4" t="n"/>
      <c r="AG582" s="4" t="n"/>
      <c r="AH582" s="4" t="n"/>
      <c r="AI582" s="4" t="n"/>
      <c r="AJ582" s="4" t="n"/>
      <c r="AK582" s="4" t="n"/>
      <c r="AL582" s="4" t="n"/>
      <c r="AM582" s="4" t="n"/>
      <c r="AN582" s="4" t="n"/>
      <c r="AO582" s="4" t="n"/>
      <c r="AP582" s="4" t="n"/>
      <c r="AQ582" s="4" t="n"/>
      <c r="AR582" s="4" t="n"/>
      <c r="AS582" s="4" t="n"/>
      <c r="AT582" s="4" t="n"/>
      <c r="AU582" s="4" t="n"/>
      <c r="AV582" s="4" t="n"/>
      <c r="AW582" s="4" t="n"/>
      <c r="AX582" s="4" t="n"/>
      <c r="AY582" s="4" t="n"/>
      <c r="AZ582" s="4" t="n"/>
      <c r="BA582" s="4" t="n"/>
      <c r="BB582" s="4" t="n"/>
      <c r="BC582" s="4" t="n"/>
      <c r="BD582" s="4" t="n"/>
      <c r="BE582" s="4" t="n"/>
      <c r="BF582" s="4" t="n"/>
      <c r="BG582" s="4" t="n"/>
      <c r="BH582" s="4" t="n"/>
      <c r="BI582" s="4" t="n"/>
      <c r="BJ582" s="4" t="n"/>
      <c r="BK582" s="3" t="n"/>
      <c r="BL582" s="3" t="n"/>
      <c r="BM582" s="3" t="n"/>
      <c r="BN582" s="3" t="n"/>
      <c r="BO582" s="3" t="n"/>
      <c r="BP582" s="3" t="n"/>
      <c r="BQ582" s="2" t="n"/>
      <c r="BR582" s="2" t="n"/>
      <c r="BS582" s="2" t="n"/>
      <c r="BT582" s="2" t="n"/>
      <c r="BU582" s="2" t="n"/>
      <c r="BV582" s="2" t="n"/>
      <c r="BW582" s="2" t="n"/>
      <c r="BX582" s="2" t="n"/>
      <c r="BY582" s="2" t="n"/>
      <c r="BZ582" s="2" t="n"/>
      <c r="CA582" s="2" t="n"/>
      <c r="CB582" s="2" t="n"/>
      <c r="CC582" s="2" t="n"/>
    </row>
    <row r="583">
      <c r="A583" s="2" t="n"/>
      <c r="B583" s="2" t="n"/>
      <c r="C583" s="2" t="n"/>
      <c r="D583" s="2" t="n"/>
      <c r="E583" s="2" t="n"/>
      <c r="F583" s="2" t="n"/>
      <c r="G583" s="2" t="n"/>
      <c r="H583" s="2" t="n"/>
      <c r="I583" s="2" t="n"/>
      <c r="J583" s="2" t="n"/>
      <c r="K583" s="3" t="n"/>
      <c r="L583" s="3" t="n"/>
      <c r="M583" s="4" t="n"/>
      <c r="N583" s="4" t="n"/>
      <c r="O583" s="4" t="n"/>
      <c r="P583" s="4" t="n"/>
      <c r="Q583" s="4" t="n"/>
      <c r="R583" s="4" t="n"/>
      <c r="S583" s="4" t="n"/>
      <c r="T583" s="4" t="n"/>
      <c r="U583" s="4" t="n"/>
      <c r="V583" s="4" t="n"/>
      <c r="W583" s="4" t="n"/>
      <c r="X583" s="4" t="n"/>
      <c r="Y583" s="4" t="n"/>
      <c r="Z583" s="4" t="n"/>
      <c r="AA583" s="4" t="n"/>
      <c r="AB583" s="4" t="n"/>
      <c r="AC583" s="4" t="n"/>
      <c r="AD583" s="4" t="n"/>
      <c r="AE583" s="4" t="n"/>
      <c r="AF583" s="4" t="n"/>
      <c r="AG583" s="4" t="n"/>
      <c r="AH583" s="4" t="n"/>
      <c r="AI583" s="4" t="n"/>
      <c r="AJ583" s="4" t="n"/>
      <c r="AK583" s="4" t="n"/>
      <c r="AL583" s="4" t="n"/>
      <c r="AM583" s="4" t="n"/>
      <c r="AN583" s="4" t="n"/>
      <c r="AO583" s="4" t="n"/>
      <c r="AP583" s="4" t="n"/>
      <c r="AQ583" s="4" t="n"/>
      <c r="AR583" s="4" t="n"/>
      <c r="AS583" s="4" t="n"/>
      <c r="AT583" s="4" t="n"/>
      <c r="AU583" s="4" t="n"/>
      <c r="AV583" s="4" t="n"/>
      <c r="AW583" s="4" t="n"/>
      <c r="AX583" s="4" t="n"/>
      <c r="AY583" s="4" t="n"/>
      <c r="AZ583" s="4" t="n"/>
      <c r="BA583" s="4" t="n"/>
      <c r="BB583" s="4" t="n"/>
      <c r="BC583" s="4" t="n"/>
      <c r="BD583" s="4" t="n"/>
      <c r="BE583" s="4" t="n"/>
      <c r="BF583" s="4" t="n"/>
      <c r="BG583" s="4" t="n"/>
      <c r="BH583" s="4" t="n"/>
      <c r="BI583" s="4" t="n"/>
      <c r="BJ583" s="4" t="n"/>
      <c r="BK583" s="3" t="n"/>
      <c r="BL583" s="3" t="n"/>
      <c r="BM583" s="3" t="n"/>
      <c r="BN583" s="3" t="n"/>
      <c r="BO583" s="3" t="n"/>
      <c r="BP583" s="3" t="n"/>
      <c r="BQ583" s="2" t="n"/>
      <c r="BR583" s="2" t="n"/>
      <c r="BS583" s="2" t="n"/>
      <c r="BT583" s="2" t="n"/>
      <c r="BU583" s="2" t="n"/>
      <c r="BV583" s="2" t="n"/>
      <c r="BW583" s="2" t="n"/>
      <c r="BX583" s="2" t="n"/>
      <c r="BY583" s="2" t="n"/>
      <c r="BZ583" s="2" t="n"/>
      <c r="CA583" s="2" t="n"/>
      <c r="CB583" s="2" t="n"/>
      <c r="CC583" s="2" t="n"/>
    </row>
    <row r="584">
      <c r="A584" s="2" t="n"/>
      <c r="B584" s="2" t="n"/>
      <c r="C584" s="2" t="n"/>
      <c r="D584" s="2" t="n"/>
      <c r="E584" s="2" t="n"/>
      <c r="F584" s="2" t="n"/>
      <c r="G584" s="2" t="n"/>
      <c r="H584" s="2" t="n"/>
      <c r="I584" s="2" t="n"/>
      <c r="J584" s="2" t="n"/>
      <c r="K584" s="3" t="n"/>
      <c r="L584" s="3" t="n"/>
      <c r="M584" s="4" t="n"/>
      <c r="N584" s="4" t="n"/>
      <c r="O584" s="4" t="n"/>
      <c r="P584" s="4" t="n"/>
      <c r="Q584" s="4" t="n"/>
      <c r="R584" s="4" t="n"/>
      <c r="S584" s="4" t="n"/>
      <c r="T584" s="4" t="n"/>
      <c r="U584" s="4" t="n"/>
      <c r="V584" s="4" t="n"/>
      <c r="W584" s="4" t="n"/>
      <c r="X584" s="4" t="n"/>
      <c r="Y584" s="4" t="n"/>
      <c r="Z584" s="4" t="n"/>
      <c r="AA584" s="4" t="n"/>
      <c r="AB584" s="4" t="n"/>
      <c r="AC584" s="4" t="n"/>
      <c r="AD584" s="4" t="n"/>
      <c r="AE584" s="4" t="n"/>
      <c r="AF584" s="4" t="n"/>
      <c r="AG584" s="4" t="n"/>
      <c r="AH584" s="4" t="n"/>
      <c r="AI584" s="4" t="n"/>
      <c r="AJ584" s="4" t="n"/>
      <c r="AK584" s="4" t="n"/>
      <c r="AL584" s="4" t="n"/>
      <c r="AM584" s="4" t="n"/>
      <c r="AN584" s="4" t="n"/>
      <c r="AO584" s="4" t="n"/>
      <c r="AP584" s="4" t="n"/>
      <c r="AQ584" s="4" t="n"/>
      <c r="AR584" s="4" t="n"/>
      <c r="AS584" s="4" t="n"/>
      <c r="AT584" s="4" t="n"/>
      <c r="AU584" s="4" t="n"/>
      <c r="AV584" s="4" t="n"/>
      <c r="AW584" s="4" t="n"/>
      <c r="AX584" s="4" t="n"/>
      <c r="AY584" s="4" t="n"/>
      <c r="AZ584" s="4" t="n"/>
      <c r="BA584" s="4" t="n"/>
      <c r="BB584" s="4" t="n"/>
      <c r="BC584" s="4" t="n"/>
      <c r="BD584" s="4" t="n"/>
      <c r="BE584" s="4" t="n"/>
      <c r="BF584" s="4" t="n"/>
      <c r="BG584" s="4" t="n"/>
      <c r="BH584" s="4" t="n"/>
      <c r="BI584" s="4" t="n"/>
      <c r="BJ584" s="4" t="n"/>
      <c r="BK584" s="3" t="n"/>
      <c r="BL584" s="3" t="n"/>
      <c r="BM584" s="3" t="n"/>
      <c r="BN584" s="3" t="n"/>
      <c r="BO584" s="3" t="n"/>
      <c r="BP584" s="3" t="n"/>
      <c r="BQ584" s="2" t="n"/>
      <c r="BR584" s="2" t="n"/>
      <c r="BS584" s="2" t="n"/>
      <c r="BT584" s="2" t="n"/>
      <c r="BU584" s="2" t="n"/>
      <c r="BV584" s="2" t="n"/>
      <c r="BW584" s="2" t="n"/>
      <c r="BX584" s="2" t="n"/>
      <c r="BY584" s="2" t="n"/>
      <c r="BZ584" s="2" t="n"/>
      <c r="CA584" s="2" t="n"/>
      <c r="CB584" s="2" t="n"/>
      <c r="CC584" s="2" t="n"/>
    </row>
    <row r="585">
      <c r="A585" s="2" t="n"/>
      <c r="B585" s="2" t="n"/>
      <c r="C585" s="2" t="n"/>
      <c r="D585" s="2" t="n"/>
      <c r="E585" s="2" t="n"/>
      <c r="F585" s="2" t="n"/>
      <c r="G585" s="2" t="n"/>
      <c r="H585" s="2" t="n"/>
      <c r="I585" s="2" t="n"/>
      <c r="J585" s="2" t="n"/>
      <c r="K585" s="3" t="n"/>
      <c r="L585" s="3" t="n"/>
      <c r="M585" s="4" t="n"/>
      <c r="N585" s="4" t="n"/>
      <c r="O585" s="4" t="n"/>
      <c r="P585" s="4" t="n"/>
      <c r="Q585" s="4" t="n"/>
      <c r="R585" s="4" t="n"/>
      <c r="S585" s="4" t="n"/>
      <c r="T585" s="4" t="n"/>
      <c r="U585" s="4" t="n"/>
      <c r="V585" s="4" t="n"/>
      <c r="W585" s="4" t="n"/>
      <c r="X585" s="4" t="n"/>
      <c r="Y585" s="4" t="n"/>
      <c r="Z585" s="4" t="n"/>
      <c r="AA585" s="4" t="n"/>
      <c r="AB585" s="4" t="n"/>
      <c r="AC585" s="4" t="n"/>
      <c r="AD585" s="4" t="n"/>
      <c r="AE585" s="4" t="n"/>
      <c r="AF585" s="4" t="n"/>
      <c r="AG585" s="4" t="n"/>
      <c r="AH585" s="4" t="n"/>
      <c r="AI585" s="4" t="n"/>
      <c r="AJ585" s="4" t="n"/>
      <c r="AK585" s="4" t="n"/>
      <c r="AL585" s="4" t="n"/>
      <c r="AM585" s="4" t="n"/>
      <c r="AN585" s="4" t="n"/>
      <c r="AO585" s="4" t="n"/>
      <c r="AP585" s="4" t="n"/>
      <c r="AQ585" s="4" t="n"/>
      <c r="AR585" s="4" t="n"/>
      <c r="AS585" s="4" t="n"/>
      <c r="AT585" s="4" t="n"/>
      <c r="AU585" s="4" t="n"/>
      <c r="AV585" s="4" t="n"/>
      <c r="AW585" s="4" t="n"/>
      <c r="AX585" s="4" t="n"/>
      <c r="AY585" s="4" t="n"/>
      <c r="AZ585" s="4" t="n"/>
      <c r="BA585" s="4" t="n"/>
      <c r="BB585" s="4" t="n"/>
      <c r="BC585" s="4" t="n"/>
      <c r="BD585" s="4" t="n"/>
      <c r="BE585" s="4" t="n"/>
      <c r="BF585" s="4" t="n"/>
      <c r="BG585" s="4" t="n"/>
      <c r="BH585" s="4" t="n"/>
      <c r="BI585" s="4" t="n"/>
      <c r="BJ585" s="4" t="n"/>
      <c r="BK585" s="3" t="n"/>
      <c r="BL585" s="3" t="n"/>
      <c r="BM585" s="3" t="n"/>
      <c r="BN585" s="3" t="n"/>
      <c r="BO585" s="3" t="n"/>
      <c r="BP585" s="3" t="n"/>
      <c r="BQ585" s="2" t="n"/>
      <c r="BR585" s="2" t="n"/>
      <c r="BS585" s="2" t="n"/>
      <c r="BT585" s="2" t="n"/>
      <c r="BU585" s="2" t="n"/>
      <c r="BV585" s="2" t="n"/>
      <c r="BW585" s="2" t="n"/>
      <c r="BX585" s="2" t="n"/>
      <c r="BY585" s="2" t="n"/>
      <c r="BZ585" s="2" t="n"/>
      <c r="CA585" s="2" t="n"/>
      <c r="CB585" s="2" t="n"/>
      <c r="CC585" s="2" t="n"/>
    </row>
    <row r="586">
      <c r="A586" s="2" t="n"/>
      <c r="B586" s="2" t="n"/>
      <c r="C586" s="2" t="n"/>
      <c r="D586" s="2" t="n"/>
      <c r="E586" s="2" t="n"/>
      <c r="F586" s="2" t="n"/>
      <c r="G586" s="2" t="n"/>
      <c r="H586" s="2" t="n"/>
      <c r="I586" s="2" t="n"/>
      <c r="J586" s="2" t="n"/>
      <c r="K586" s="3" t="n"/>
      <c r="L586" s="3" t="n"/>
      <c r="M586" s="4" t="n"/>
      <c r="N586" s="4" t="n"/>
      <c r="O586" s="4" t="n"/>
      <c r="P586" s="4" t="n"/>
      <c r="Q586" s="4" t="n"/>
      <c r="R586" s="4" t="n"/>
      <c r="S586" s="4" t="n"/>
      <c r="T586" s="4" t="n"/>
      <c r="U586" s="4" t="n"/>
      <c r="V586" s="4" t="n"/>
      <c r="W586" s="4" t="n"/>
      <c r="X586" s="4" t="n"/>
      <c r="Y586" s="4" t="n"/>
      <c r="Z586" s="4" t="n"/>
      <c r="AA586" s="4" t="n"/>
      <c r="AB586" s="4" t="n"/>
      <c r="AC586" s="4" t="n"/>
      <c r="AD586" s="4" t="n"/>
      <c r="AE586" s="4" t="n"/>
      <c r="AF586" s="4" t="n"/>
      <c r="AG586" s="4" t="n"/>
      <c r="AH586" s="4" t="n"/>
      <c r="AI586" s="4" t="n"/>
      <c r="AJ586" s="4" t="n"/>
      <c r="AK586" s="4" t="n"/>
      <c r="AL586" s="4" t="n"/>
      <c r="AM586" s="4" t="n"/>
      <c r="AN586" s="4" t="n"/>
      <c r="AO586" s="4" t="n"/>
      <c r="AP586" s="4" t="n"/>
      <c r="AQ586" s="4" t="n"/>
      <c r="AR586" s="4" t="n"/>
      <c r="AS586" s="4" t="n"/>
      <c r="AT586" s="4" t="n"/>
      <c r="AU586" s="4" t="n"/>
      <c r="AV586" s="4" t="n"/>
      <c r="AW586" s="4" t="n"/>
      <c r="AX586" s="4" t="n"/>
      <c r="AY586" s="4" t="n"/>
      <c r="AZ586" s="4" t="n"/>
      <c r="BA586" s="4" t="n"/>
      <c r="BB586" s="4" t="n"/>
      <c r="BC586" s="4" t="n"/>
      <c r="BD586" s="4" t="n"/>
      <c r="BE586" s="4" t="n"/>
      <c r="BF586" s="4" t="n"/>
      <c r="BG586" s="4" t="n"/>
      <c r="BH586" s="4" t="n"/>
      <c r="BI586" s="4" t="n"/>
      <c r="BJ586" s="4" t="n"/>
      <c r="BK586" s="3" t="n"/>
      <c r="BL586" s="3" t="n"/>
      <c r="BM586" s="3" t="n"/>
      <c r="BN586" s="3" t="n"/>
      <c r="BO586" s="3" t="n"/>
      <c r="BP586" s="3" t="n"/>
      <c r="BQ586" s="2" t="n"/>
      <c r="BR586" s="2" t="n"/>
      <c r="BS586" s="2" t="n"/>
      <c r="BT586" s="2" t="n"/>
      <c r="BU586" s="2" t="n"/>
      <c r="BV586" s="2" t="n"/>
      <c r="BW586" s="2" t="n"/>
      <c r="BX586" s="2" t="n"/>
      <c r="BY586" s="2" t="n"/>
      <c r="BZ586" s="2" t="n"/>
      <c r="CA586" s="2" t="n"/>
      <c r="CB586" s="2" t="n"/>
      <c r="CC586" s="2" t="n"/>
    </row>
    <row r="587">
      <c r="A587" s="2" t="n"/>
      <c r="B587" s="2" t="n"/>
      <c r="C587" s="2" t="n"/>
      <c r="D587" s="2" t="n"/>
      <c r="E587" s="2" t="n"/>
      <c r="F587" s="2" t="n"/>
      <c r="G587" s="2" t="n"/>
      <c r="H587" s="2" t="n"/>
      <c r="I587" s="2" t="n"/>
      <c r="J587" s="2" t="n"/>
      <c r="K587" s="3" t="n"/>
      <c r="L587" s="3" t="n"/>
      <c r="M587" s="4" t="n"/>
      <c r="N587" s="4" t="n"/>
      <c r="O587" s="4" t="n"/>
      <c r="P587" s="4" t="n"/>
      <c r="Q587" s="4" t="n"/>
      <c r="R587" s="4" t="n"/>
      <c r="S587" s="4" t="n"/>
      <c r="T587" s="4" t="n"/>
      <c r="U587" s="4" t="n"/>
      <c r="V587" s="4" t="n"/>
      <c r="W587" s="4" t="n"/>
      <c r="X587" s="4" t="n"/>
      <c r="Y587" s="4" t="n"/>
      <c r="Z587" s="4" t="n"/>
      <c r="AA587" s="4" t="n"/>
      <c r="AB587" s="4" t="n"/>
      <c r="AC587" s="4" t="n"/>
      <c r="AD587" s="4" t="n"/>
      <c r="AE587" s="4" t="n"/>
      <c r="AF587" s="4" t="n"/>
      <c r="AG587" s="4" t="n"/>
      <c r="AH587" s="4" t="n"/>
      <c r="AI587" s="4" t="n"/>
      <c r="AJ587" s="4" t="n"/>
      <c r="AK587" s="4" t="n"/>
      <c r="AL587" s="4" t="n"/>
      <c r="AM587" s="4" t="n"/>
      <c r="AN587" s="4" t="n"/>
      <c r="AO587" s="4" t="n"/>
      <c r="AP587" s="4" t="n"/>
      <c r="AQ587" s="4" t="n"/>
      <c r="AR587" s="4" t="n"/>
      <c r="AS587" s="4" t="n"/>
      <c r="AT587" s="4" t="n"/>
      <c r="AU587" s="4" t="n"/>
      <c r="AV587" s="4" t="n"/>
      <c r="AW587" s="4" t="n"/>
      <c r="AX587" s="4" t="n"/>
      <c r="AY587" s="4" t="n"/>
      <c r="AZ587" s="4" t="n"/>
      <c r="BA587" s="4" t="n"/>
      <c r="BB587" s="4" t="n"/>
      <c r="BC587" s="4" t="n"/>
      <c r="BD587" s="4" t="n"/>
      <c r="BE587" s="4" t="n"/>
      <c r="BF587" s="4" t="n"/>
      <c r="BG587" s="4" t="n"/>
      <c r="BH587" s="4" t="n"/>
      <c r="BI587" s="4" t="n"/>
      <c r="BJ587" s="4" t="n"/>
      <c r="BK587" s="3" t="n"/>
      <c r="BL587" s="3" t="n"/>
      <c r="BM587" s="3" t="n"/>
      <c r="BN587" s="3" t="n"/>
      <c r="BO587" s="3" t="n"/>
      <c r="BP587" s="3" t="n"/>
      <c r="BQ587" s="2" t="n"/>
      <c r="BR587" s="2" t="n"/>
      <c r="BS587" s="2" t="n"/>
      <c r="BT587" s="2" t="n"/>
      <c r="BU587" s="2" t="n"/>
      <c r="BV587" s="2" t="n"/>
      <c r="BW587" s="2" t="n"/>
      <c r="BX587" s="2" t="n"/>
      <c r="BY587" s="2" t="n"/>
      <c r="BZ587" s="2" t="n"/>
      <c r="CA587" s="2" t="n"/>
      <c r="CB587" s="2" t="n"/>
      <c r="CC587" s="2" t="n"/>
    </row>
    <row r="588">
      <c r="A588" s="2" t="n"/>
      <c r="B588" s="2" t="n"/>
      <c r="C588" s="2" t="n"/>
      <c r="D588" s="2" t="n"/>
      <c r="E588" s="2" t="n"/>
      <c r="F588" s="2" t="n"/>
      <c r="G588" s="2" t="n"/>
      <c r="H588" s="2" t="n"/>
      <c r="I588" s="2" t="n"/>
      <c r="J588" s="2" t="n"/>
      <c r="K588" s="3" t="n"/>
      <c r="L588" s="3" t="n"/>
      <c r="M588" s="4" t="n"/>
      <c r="N588" s="4" t="n"/>
      <c r="O588" s="4" t="n"/>
      <c r="P588" s="4" t="n"/>
      <c r="Q588" s="4" t="n"/>
      <c r="R588" s="4" t="n"/>
      <c r="S588" s="4" t="n"/>
      <c r="T588" s="4" t="n"/>
      <c r="U588" s="4" t="n"/>
      <c r="V588" s="4" t="n"/>
      <c r="W588" s="4" t="n"/>
      <c r="X588" s="4" t="n"/>
      <c r="Y588" s="4" t="n"/>
      <c r="Z588" s="4" t="n"/>
      <c r="AA588" s="4" t="n"/>
      <c r="AB588" s="4" t="n"/>
      <c r="AC588" s="4" t="n"/>
      <c r="AD588" s="4" t="n"/>
      <c r="AE588" s="4" t="n"/>
      <c r="AF588" s="4" t="n"/>
      <c r="AG588" s="4" t="n"/>
      <c r="AH588" s="4" t="n"/>
      <c r="AI588" s="4" t="n"/>
      <c r="AJ588" s="4" t="n"/>
      <c r="AK588" s="4" t="n"/>
      <c r="AL588" s="4" t="n"/>
      <c r="AM588" s="4" t="n"/>
      <c r="AN588" s="4" t="n"/>
      <c r="AO588" s="4" t="n"/>
      <c r="AP588" s="4" t="n"/>
      <c r="AQ588" s="4" t="n"/>
      <c r="AR588" s="4" t="n"/>
      <c r="AS588" s="4" t="n"/>
      <c r="AT588" s="4" t="n"/>
      <c r="AU588" s="4" t="n"/>
      <c r="AV588" s="4" t="n"/>
      <c r="AW588" s="4" t="n"/>
      <c r="AX588" s="4" t="n"/>
      <c r="AY588" s="4" t="n"/>
      <c r="AZ588" s="4" t="n"/>
      <c r="BA588" s="4" t="n"/>
      <c r="BB588" s="4" t="n"/>
      <c r="BC588" s="4" t="n"/>
      <c r="BD588" s="4" t="n"/>
      <c r="BE588" s="4" t="n"/>
      <c r="BF588" s="4" t="n"/>
      <c r="BG588" s="4" t="n"/>
      <c r="BH588" s="4" t="n"/>
      <c r="BI588" s="4" t="n"/>
      <c r="BJ588" s="4" t="n"/>
      <c r="BK588" s="3" t="n"/>
      <c r="BL588" s="3" t="n"/>
      <c r="BM588" s="3" t="n"/>
      <c r="BN588" s="3" t="n"/>
      <c r="BO588" s="3" t="n"/>
      <c r="BP588" s="3" t="n"/>
      <c r="BQ588" s="2" t="n"/>
      <c r="BR588" s="2" t="n"/>
      <c r="BS588" s="2" t="n"/>
      <c r="BT588" s="2" t="n"/>
      <c r="BU588" s="2" t="n"/>
      <c r="BV588" s="2" t="n"/>
      <c r="BW588" s="2" t="n"/>
      <c r="BX588" s="2" t="n"/>
      <c r="BY588" s="2" t="n"/>
      <c r="BZ588" s="2" t="n"/>
      <c r="CA588" s="2" t="n"/>
      <c r="CB588" s="2" t="n"/>
      <c r="CC588" s="2" t="n"/>
    </row>
    <row r="589">
      <c r="A589" s="2" t="n"/>
      <c r="B589" s="2" t="n"/>
      <c r="C589" s="2" t="n"/>
      <c r="D589" s="2" t="n"/>
      <c r="E589" s="2" t="n"/>
      <c r="F589" s="2" t="n"/>
      <c r="G589" s="2" t="n"/>
      <c r="H589" s="2" t="n"/>
      <c r="I589" s="2" t="n"/>
      <c r="J589" s="2" t="n"/>
      <c r="K589" s="3" t="n"/>
      <c r="L589" s="3" t="n"/>
      <c r="M589" s="4" t="n"/>
      <c r="N589" s="4" t="n"/>
      <c r="O589" s="4" t="n"/>
      <c r="P589" s="4" t="n"/>
      <c r="Q589" s="4" t="n"/>
      <c r="R589" s="4" t="n"/>
      <c r="S589" s="4" t="n"/>
      <c r="T589" s="4" t="n"/>
      <c r="U589" s="4" t="n"/>
      <c r="V589" s="4" t="n"/>
      <c r="W589" s="4" t="n"/>
      <c r="X589" s="4" t="n"/>
      <c r="Y589" s="4" t="n"/>
      <c r="Z589" s="4" t="n"/>
      <c r="AA589" s="4" t="n"/>
      <c r="AB589" s="4" t="n"/>
      <c r="AC589" s="4" t="n"/>
      <c r="AD589" s="4" t="n"/>
      <c r="AE589" s="4" t="n"/>
      <c r="AF589" s="4" t="n"/>
      <c r="AG589" s="4" t="n"/>
      <c r="AH589" s="4" t="n"/>
      <c r="AI589" s="4" t="n"/>
      <c r="AJ589" s="4" t="n"/>
      <c r="AK589" s="4" t="n"/>
      <c r="AL589" s="4" t="n"/>
      <c r="AM589" s="4" t="n"/>
      <c r="AN589" s="4" t="n"/>
      <c r="AO589" s="4" t="n"/>
      <c r="AP589" s="4" t="n"/>
      <c r="AQ589" s="4" t="n"/>
      <c r="AR589" s="4" t="n"/>
      <c r="AS589" s="4" t="n"/>
      <c r="AT589" s="4" t="n"/>
      <c r="AU589" s="4" t="n"/>
      <c r="AV589" s="4" t="n"/>
      <c r="AW589" s="4" t="n"/>
      <c r="AX589" s="4" t="n"/>
      <c r="AY589" s="4" t="n"/>
      <c r="AZ589" s="4" t="n"/>
      <c r="BA589" s="4" t="n"/>
      <c r="BB589" s="4" t="n"/>
      <c r="BC589" s="4" t="n"/>
      <c r="BD589" s="4" t="n"/>
      <c r="BE589" s="4" t="n"/>
      <c r="BF589" s="4" t="n"/>
      <c r="BG589" s="4" t="n"/>
      <c r="BH589" s="4" t="n"/>
      <c r="BI589" s="4" t="n"/>
      <c r="BJ589" s="4" t="n"/>
      <c r="BK589" s="3" t="n"/>
      <c r="BL589" s="3" t="n"/>
      <c r="BM589" s="3" t="n"/>
      <c r="BN589" s="3" t="n"/>
      <c r="BO589" s="3" t="n"/>
      <c r="BP589" s="3" t="n"/>
      <c r="BQ589" s="2" t="n"/>
      <c r="BR589" s="2" t="n"/>
      <c r="BS589" s="2" t="n"/>
      <c r="BT589" s="2" t="n"/>
      <c r="BU589" s="2" t="n"/>
      <c r="BV589" s="2" t="n"/>
      <c r="BW589" s="2" t="n"/>
      <c r="BX589" s="2" t="n"/>
      <c r="BY589" s="2" t="n"/>
      <c r="BZ589" s="2" t="n"/>
      <c r="CA589" s="2" t="n"/>
      <c r="CB589" s="2" t="n"/>
      <c r="CC589" s="2" t="n"/>
    </row>
    <row r="590">
      <c r="A590" s="2" t="n"/>
      <c r="B590" s="2" t="n"/>
      <c r="C590" s="2" t="n"/>
      <c r="D590" s="2" t="n"/>
      <c r="E590" s="2" t="n"/>
      <c r="F590" s="2" t="n"/>
      <c r="G590" s="2" t="n"/>
      <c r="H590" s="2" t="n"/>
      <c r="I590" s="2" t="n"/>
      <c r="J590" s="2" t="n"/>
      <c r="K590" s="3" t="n"/>
      <c r="L590" s="3" t="n"/>
      <c r="M590" s="4" t="n"/>
      <c r="N590" s="4" t="n"/>
      <c r="O590" s="4" t="n"/>
      <c r="P590" s="4" t="n"/>
      <c r="Q590" s="4" t="n"/>
      <c r="R590" s="4" t="n"/>
      <c r="S590" s="4" t="n"/>
      <c r="T590" s="4" t="n"/>
      <c r="U590" s="4" t="n"/>
      <c r="V590" s="4" t="n"/>
      <c r="W590" s="4" t="n"/>
      <c r="X590" s="4" t="n"/>
      <c r="Y590" s="4" t="n"/>
      <c r="Z590" s="4" t="n"/>
      <c r="AA590" s="4" t="n"/>
      <c r="AB590" s="4" t="n"/>
      <c r="AC590" s="4" t="n"/>
      <c r="AD590" s="4" t="n"/>
      <c r="AE590" s="4" t="n"/>
      <c r="AF590" s="4" t="n"/>
      <c r="AG590" s="4" t="n"/>
      <c r="AH590" s="4" t="n"/>
      <c r="AI590" s="4" t="n"/>
      <c r="AJ590" s="4" t="n"/>
      <c r="AK590" s="4" t="n"/>
      <c r="AL590" s="4" t="n"/>
      <c r="AM590" s="4" t="n"/>
      <c r="AN590" s="4" t="n"/>
      <c r="AO590" s="4" t="n"/>
      <c r="AP590" s="4" t="n"/>
      <c r="AQ590" s="4" t="n"/>
      <c r="AR590" s="4" t="n"/>
      <c r="AS590" s="4" t="n"/>
      <c r="AT590" s="4" t="n"/>
      <c r="AU590" s="4" t="n"/>
      <c r="AV590" s="4" t="n"/>
      <c r="AW590" s="4" t="n"/>
      <c r="AX590" s="4" t="n"/>
      <c r="AY590" s="4" t="n"/>
      <c r="AZ590" s="4" t="n"/>
      <c r="BA590" s="4" t="n"/>
      <c r="BB590" s="4" t="n"/>
      <c r="BC590" s="4" t="n"/>
      <c r="BD590" s="4" t="n"/>
      <c r="BE590" s="4" t="n"/>
      <c r="BF590" s="4" t="n"/>
      <c r="BG590" s="4" t="n"/>
      <c r="BH590" s="4" t="n"/>
      <c r="BI590" s="4" t="n"/>
      <c r="BJ590" s="4" t="n"/>
      <c r="BK590" s="3" t="n"/>
      <c r="BL590" s="3" t="n"/>
      <c r="BM590" s="3" t="n"/>
      <c r="BN590" s="3" t="n"/>
      <c r="BO590" s="3" t="n"/>
      <c r="BP590" s="3" t="n"/>
      <c r="BQ590" s="2" t="n"/>
      <c r="BR590" s="2" t="n"/>
      <c r="BS590" s="2" t="n"/>
      <c r="BT590" s="2" t="n"/>
      <c r="BU590" s="2" t="n"/>
      <c r="BV590" s="2" t="n"/>
      <c r="BW590" s="2" t="n"/>
      <c r="BX590" s="2" t="n"/>
      <c r="BY590" s="2" t="n"/>
      <c r="BZ590" s="2" t="n"/>
      <c r="CA590" s="2" t="n"/>
      <c r="CB590" s="2" t="n"/>
      <c r="CC590" s="2" t="n"/>
    </row>
    <row r="591">
      <c r="A591" s="2" t="n"/>
      <c r="B591" s="2" t="n"/>
      <c r="C591" s="2" t="n"/>
      <c r="D591" s="2" t="n"/>
      <c r="E591" s="2" t="n"/>
      <c r="F591" s="2" t="n"/>
      <c r="G591" s="2" t="n"/>
      <c r="H591" s="2" t="n"/>
      <c r="I591" s="2" t="n"/>
      <c r="J591" s="2" t="n"/>
      <c r="K591" s="3" t="n"/>
      <c r="L591" s="3" t="n"/>
      <c r="M591" s="4" t="n"/>
      <c r="N591" s="4" t="n"/>
      <c r="O591" s="4" t="n"/>
      <c r="P591" s="4" t="n"/>
      <c r="Q591" s="4" t="n"/>
      <c r="R591" s="4" t="n"/>
      <c r="S591" s="4" t="n"/>
      <c r="T591" s="4" t="n"/>
      <c r="U591" s="4" t="n"/>
      <c r="V591" s="4" t="n"/>
      <c r="W591" s="4" t="n"/>
      <c r="X591" s="4" t="n"/>
      <c r="Y591" s="4" t="n"/>
      <c r="Z591" s="4" t="n"/>
      <c r="AA591" s="4" t="n"/>
      <c r="AB591" s="4" t="n"/>
      <c r="AC591" s="4" t="n"/>
      <c r="AD591" s="4" t="n"/>
      <c r="AE591" s="4" t="n"/>
      <c r="AF591" s="4" t="n"/>
      <c r="AG591" s="4" t="n"/>
      <c r="AH591" s="4" t="n"/>
      <c r="AI591" s="4" t="n"/>
      <c r="AJ591" s="4" t="n"/>
      <c r="AK591" s="4" t="n"/>
      <c r="AL591" s="4" t="n"/>
      <c r="AM591" s="4" t="n"/>
      <c r="AN591" s="4" t="n"/>
      <c r="AO591" s="4" t="n"/>
      <c r="AP591" s="4" t="n"/>
      <c r="AQ591" s="4" t="n"/>
      <c r="AR591" s="4" t="n"/>
      <c r="AS591" s="4" t="n"/>
      <c r="AT591" s="4" t="n"/>
      <c r="AU591" s="4" t="n"/>
      <c r="AV591" s="4" t="n"/>
      <c r="AW591" s="4" t="n"/>
      <c r="AX591" s="4" t="n"/>
      <c r="AY591" s="4" t="n"/>
      <c r="AZ591" s="4" t="n"/>
      <c r="BA591" s="4" t="n"/>
      <c r="BB591" s="4" t="n"/>
      <c r="BC591" s="4" t="n"/>
      <c r="BD591" s="4" t="n"/>
      <c r="BE591" s="4" t="n"/>
      <c r="BF591" s="4" t="n"/>
      <c r="BG591" s="4" t="n"/>
      <c r="BH591" s="4" t="n"/>
      <c r="BI591" s="4" t="n"/>
      <c r="BJ591" s="4" t="n"/>
      <c r="BK591" s="3" t="n"/>
      <c r="BL591" s="3" t="n"/>
      <c r="BM591" s="3" t="n"/>
      <c r="BN591" s="3" t="n"/>
      <c r="BO591" s="3" t="n"/>
      <c r="BP591" s="3" t="n"/>
      <c r="BQ591" s="2" t="n"/>
      <c r="BR591" s="2" t="n"/>
      <c r="BS591" s="2" t="n"/>
      <c r="BT591" s="2" t="n"/>
      <c r="BU591" s="2" t="n"/>
      <c r="BV591" s="2" t="n"/>
      <c r="BW591" s="2" t="n"/>
      <c r="BX591" s="2" t="n"/>
      <c r="BY591" s="2" t="n"/>
      <c r="BZ591" s="2" t="n"/>
      <c r="CA591" s="2" t="n"/>
      <c r="CB591" s="2" t="n"/>
      <c r="CC591" s="2" t="n"/>
    </row>
    <row r="592">
      <c r="A592" s="2" t="n"/>
      <c r="B592" s="2" t="n"/>
      <c r="C592" s="2" t="n"/>
      <c r="D592" s="2" t="n"/>
      <c r="E592" s="2" t="n"/>
      <c r="F592" s="2" t="n"/>
      <c r="G592" s="2" t="n"/>
      <c r="H592" s="2" t="n"/>
      <c r="I592" s="2" t="n"/>
      <c r="J592" s="2" t="n"/>
      <c r="K592" s="3" t="n"/>
      <c r="L592" s="3" t="n"/>
      <c r="M592" s="4" t="n"/>
      <c r="N592" s="4" t="n"/>
      <c r="O592" s="4" t="n"/>
      <c r="P592" s="4" t="n"/>
      <c r="Q592" s="4" t="n"/>
      <c r="R592" s="4" t="n"/>
      <c r="S592" s="4" t="n"/>
      <c r="T592" s="4" t="n"/>
      <c r="U592" s="4" t="n"/>
      <c r="V592" s="4" t="n"/>
      <c r="W592" s="4" t="n"/>
      <c r="X592" s="4" t="n"/>
      <c r="Y592" s="4" t="n"/>
      <c r="Z592" s="4" t="n"/>
      <c r="AA592" s="4" t="n"/>
      <c r="AB592" s="4" t="n"/>
      <c r="AC592" s="4" t="n"/>
      <c r="AD592" s="4" t="n"/>
      <c r="AE592" s="4" t="n"/>
      <c r="AF592" s="4" t="n"/>
      <c r="AG592" s="4" t="n"/>
      <c r="AH592" s="4" t="n"/>
      <c r="AI592" s="4" t="n"/>
      <c r="AJ592" s="4" t="n"/>
      <c r="AK592" s="4" t="n"/>
      <c r="AL592" s="4" t="n"/>
      <c r="AM592" s="4" t="n"/>
      <c r="AN592" s="4" t="n"/>
      <c r="AO592" s="4" t="n"/>
      <c r="AP592" s="4" t="n"/>
      <c r="AQ592" s="4" t="n"/>
      <c r="AR592" s="4" t="n"/>
      <c r="AS592" s="4" t="n"/>
      <c r="AT592" s="4" t="n"/>
      <c r="AU592" s="4" t="n"/>
      <c r="AV592" s="4" t="n"/>
      <c r="AW592" s="4" t="n"/>
      <c r="AX592" s="4" t="n"/>
      <c r="AY592" s="4" t="n"/>
      <c r="AZ592" s="4" t="n"/>
      <c r="BA592" s="4" t="n"/>
      <c r="BB592" s="4" t="n"/>
      <c r="BC592" s="4" t="n"/>
      <c r="BD592" s="4" t="n"/>
      <c r="BE592" s="4" t="n"/>
      <c r="BF592" s="4" t="n"/>
      <c r="BG592" s="4" t="n"/>
      <c r="BH592" s="4" t="n"/>
      <c r="BI592" s="4" t="n"/>
      <c r="BJ592" s="4" t="n"/>
      <c r="BK592" s="3" t="n"/>
      <c r="BL592" s="3" t="n"/>
      <c r="BM592" s="3" t="n"/>
      <c r="BN592" s="3" t="n"/>
      <c r="BO592" s="3" t="n"/>
      <c r="BP592" s="3" t="n"/>
      <c r="BQ592" s="2" t="n"/>
      <c r="BR592" s="2" t="n"/>
      <c r="BS592" s="2" t="n"/>
      <c r="BT592" s="2" t="n"/>
      <c r="BU592" s="2" t="n"/>
      <c r="BV592" s="2" t="n"/>
      <c r="BW592" s="2" t="n"/>
      <c r="BX592" s="2" t="n"/>
      <c r="BY592" s="2" t="n"/>
      <c r="BZ592" s="2" t="n"/>
      <c r="CA592" s="2" t="n"/>
      <c r="CB592" s="2" t="n"/>
      <c r="CC592" s="2" t="n"/>
    </row>
    <row r="593">
      <c r="A593" s="2" t="n"/>
      <c r="B593" s="2" t="n"/>
      <c r="C593" s="2" t="n"/>
      <c r="D593" s="2" t="n"/>
      <c r="E593" s="2" t="n"/>
      <c r="F593" s="2" t="n"/>
      <c r="G593" s="2" t="n"/>
      <c r="H593" s="2" t="n"/>
      <c r="I593" s="2" t="n"/>
      <c r="J593" s="2" t="n"/>
      <c r="K593" s="3" t="n"/>
      <c r="L593" s="3" t="n"/>
      <c r="M593" s="4" t="n"/>
      <c r="N593" s="4" t="n"/>
      <c r="O593" s="4" t="n"/>
      <c r="P593" s="4" t="n"/>
      <c r="Q593" s="4" t="n"/>
      <c r="R593" s="4" t="n"/>
      <c r="S593" s="4" t="n"/>
      <c r="T593" s="4" t="n"/>
      <c r="U593" s="4" t="n"/>
      <c r="V593" s="4" t="n"/>
      <c r="W593" s="4" t="n"/>
      <c r="X593" s="4" t="n"/>
      <c r="Y593" s="4" t="n"/>
      <c r="Z593" s="4" t="n"/>
      <c r="AA593" s="4" t="n"/>
      <c r="AB593" s="4" t="n"/>
      <c r="AC593" s="4" t="n"/>
      <c r="AD593" s="4" t="n"/>
      <c r="AE593" s="4" t="n"/>
      <c r="AF593" s="4" t="n"/>
      <c r="AG593" s="4" t="n"/>
      <c r="AH593" s="4" t="n"/>
      <c r="AI593" s="4" t="n"/>
      <c r="AJ593" s="4" t="n"/>
      <c r="AK593" s="4" t="n"/>
      <c r="AL593" s="4" t="n"/>
      <c r="AM593" s="4" t="n"/>
      <c r="AN593" s="4" t="n"/>
      <c r="AO593" s="4" t="n"/>
      <c r="AP593" s="4" t="n"/>
      <c r="AQ593" s="4" t="n"/>
      <c r="AR593" s="4" t="n"/>
      <c r="AS593" s="4" t="n"/>
      <c r="AT593" s="4" t="n"/>
      <c r="AU593" s="4" t="n"/>
      <c r="AV593" s="4" t="n"/>
      <c r="AW593" s="4" t="n"/>
      <c r="AX593" s="4" t="n"/>
      <c r="AY593" s="4" t="n"/>
      <c r="AZ593" s="4" t="n"/>
      <c r="BA593" s="4" t="n"/>
      <c r="BB593" s="4" t="n"/>
      <c r="BC593" s="4" t="n"/>
      <c r="BD593" s="4" t="n"/>
      <c r="BE593" s="4" t="n"/>
      <c r="BF593" s="4" t="n"/>
      <c r="BG593" s="4" t="n"/>
      <c r="BH593" s="4" t="n"/>
      <c r="BI593" s="4" t="n"/>
      <c r="BJ593" s="4" t="n"/>
      <c r="BK593" s="3" t="n"/>
      <c r="BL593" s="3" t="n"/>
      <c r="BM593" s="3" t="n"/>
      <c r="BN593" s="3" t="n"/>
      <c r="BO593" s="3" t="n"/>
      <c r="BP593" s="3" t="n"/>
      <c r="BQ593" s="2" t="n"/>
      <c r="BR593" s="2" t="n"/>
      <c r="BS593" s="2" t="n"/>
      <c r="BT593" s="2" t="n"/>
      <c r="BU593" s="2" t="n"/>
      <c r="BV593" s="2" t="n"/>
      <c r="BW593" s="2" t="n"/>
      <c r="BX593" s="2" t="n"/>
      <c r="BY593" s="2" t="n"/>
      <c r="BZ593" s="2" t="n"/>
      <c r="CA593" s="2" t="n"/>
      <c r="CB593" s="2" t="n"/>
      <c r="CC593" s="2" t="n"/>
    </row>
    <row r="594">
      <c r="A594" s="2" t="n"/>
      <c r="B594" s="2" t="n"/>
      <c r="C594" s="2" t="n"/>
      <c r="D594" s="2" t="n"/>
      <c r="E594" s="2" t="n"/>
      <c r="F594" s="2" t="n"/>
      <c r="G594" s="2" t="n"/>
      <c r="H594" s="2" t="n"/>
      <c r="I594" s="2" t="n"/>
      <c r="J594" s="2" t="n"/>
      <c r="K594" s="3" t="n"/>
      <c r="L594" s="3" t="n"/>
      <c r="M594" s="4" t="n"/>
      <c r="N594" s="4" t="n"/>
      <c r="O594" s="4" t="n"/>
      <c r="P594" s="4" t="n"/>
      <c r="Q594" s="4" t="n"/>
      <c r="R594" s="4" t="n"/>
      <c r="S594" s="4" t="n"/>
      <c r="T594" s="4" t="n"/>
      <c r="U594" s="4" t="n"/>
      <c r="V594" s="4" t="n"/>
      <c r="W594" s="4" t="n"/>
      <c r="X594" s="4" t="n"/>
      <c r="Y594" s="4" t="n"/>
      <c r="Z594" s="4" t="n"/>
      <c r="AA594" s="4" t="n"/>
      <c r="AB594" s="4" t="n"/>
      <c r="AC594" s="4" t="n"/>
      <c r="AD594" s="4" t="n"/>
      <c r="AE594" s="4" t="n"/>
      <c r="AF594" s="4" t="n"/>
      <c r="AG594" s="4" t="n"/>
      <c r="AH594" s="4" t="n"/>
      <c r="AI594" s="4" t="n"/>
      <c r="AJ594" s="4" t="n"/>
      <c r="AK594" s="4" t="n"/>
      <c r="AL594" s="4" t="n"/>
      <c r="AM594" s="4" t="n"/>
      <c r="AN594" s="4" t="n"/>
      <c r="AO594" s="4" t="n"/>
      <c r="AP594" s="4" t="n"/>
      <c r="AQ594" s="4" t="n"/>
      <c r="AR594" s="4" t="n"/>
      <c r="AS594" s="4" t="n"/>
      <c r="AT594" s="4" t="n"/>
      <c r="AU594" s="4" t="n"/>
      <c r="AV594" s="4" t="n"/>
      <c r="AW594" s="4" t="n"/>
      <c r="AX594" s="4" t="n"/>
      <c r="AY594" s="4" t="n"/>
      <c r="AZ594" s="4" t="n"/>
      <c r="BA594" s="4" t="n"/>
      <c r="BB594" s="4" t="n"/>
      <c r="BC594" s="4" t="n"/>
      <c r="BD594" s="4" t="n"/>
      <c r="BE594" s="4" t="n"/>
      <c r="BF594" s="4" t="n"/>
      <c r="BG594" s="4" t="n"/>
      <c r="BH594" s="4" t="n"/>
      <c r="BI594" s="4" t="n"/>
      <c r="BJ594" s="4" t="n"/>
      <c r="BK594" s="3" t="n"/>
      <c r="BL594" s="3" t="n"/>
      <c r="BM594" s="3" t="n"/>
      <c r="BN594" s="3" t="n"/>
      <c r="BO594" s="3" t="n"/>
      <c r="BP594" s="3" t="n"/>
      <c r="BQ594" s="2" t="n"/>
      <c r="BR594" s="2" t="n"/>
      <c r="BS594" s="2" t="n"/>
      <c r="BT594" s="2" t="n"/>
      <c r="BU594" s="2" t="n"/>
      <c r="BV594" s="2" t="n"/>
      <c r="BW594" s="2" t="n"/>
      <c r="BX594" s="2" t="n"/>
      <c r="BY594" s="2" t="n"/>
      <c r="BZ594" s="2" t="n"/>
      <c r="CA594" s="2" t="n"/>
      <c r="CB594" s="2" t="n"/>
      <c r="CC594" s="2" t="n"/>
    </row>
    <row r="595">
      <c r="A595" s="2" t="n"/>
      <c r="B595" s="2" t="n"/>
      <c r="C595" s="2" t="n"/>
      <c r="D595" s="2" t="n"/>
      <c r="E595" s="2" t="n"/>
      <c r="F595" s="2" t="n"/>
      <c r="G595" s="2" t="n"/>
      <c r="H595" s="2" t="n"/>
      <c r="I595" s="2" t="n"/>
      <c r="J595" s="2" t="n"/>
      <c r="K595" s="3" t="n"/>
      <c r="L595" s="3" t="n"/>
      <c r="M595" s="4" t="n"/>
      <c r="N595" s="4" t="n"/>
      <c r="O595" s="4" t="n"/>
      <c r="P595" s="4" t="n"/>
      <c r="Q595" s="4" t="n"/>
      <c r="R595" s="4" t="n"/>
      <c r="S595" s="4" t="n"/>
      <c r="T595" s="4" t="n"/>
      <c r="U595" s="4" t="n"/>
      <c r="V595" s="4" t="n"/>
      <c r="W595" s="4" t="n"/>
      <c r="X595" s="4" t="n"/>
      <c r="Y595" s="4" t="n"/>
      <c r="Z595" s="4" t="n"/>
      <c r="AA595" s="4" t="n"/>
      <c r="AB595" s="4" t="n"/>
      <c r="AC595" s="4" t="n"/>
      <c r="AD595" s="4" t="n"/>
      <c r="AE595" s="4" t="n"/>
      <c r="AF595" s="4" t="n"/>
      <c r="AG595" s="4" t="n"/>
      <c r="AH595" s="4" t="n"/>
      <c r="AI595" s="4" t="n"/>
      <c r="AJ595" s="4" t="n"/>
      <c r="AK595" s="4" t="n"/>
      <c r="AL595" s="4" t="n"/>
      <c r="AM595" s="4" t="n"/>
      <c r="AN595" s="4" t="n"/>
      <c r="AO595" s="4" t="n"/>
      <c r="AP595" s="4" t="n"/>
      <c r="AQ595" s="4" t="n"/>
      <c r="AR595" s="4" t="n"/>
      <c r="AS595" s="4" t="n"/>
      <c r="AT595" s="4" t="n"/>
      <c r="AU595" s="4" t="n"/>
      <c r="AV595" s="4" t="n"/>
      <c r="AW595" s="4" t="n"/>
      <c r="AX595" s="4" t="n"/>
      <c r="AY595" s="4" t="n"/>
      <c r="AZ595" s="4" t="n"/>
      <c r="BA595" s="4" t="n"/>
      <c r="BB595" s="4" t="n"/>
      <c r="BC595" s="4" t="n"/>
      <c r="BD595" s="4" t="n"/>
      <c r="BE595" s="4" t="n"/>
      <c r="BF595" s="4" t="n"/>
      <c r="BG595" s="4" t="n"/>
      <c r="BH595" s="4" t="n"/>
      <c r="BI595" s="4" t="n"/>
      <c r="BJ595" s="4" t="n"/>
      <c r="BK595" s="3" t="n"/>
      <c r="BL595" s="3" t="n"/>
      <c r="BM595" s="3" t="n"/>
      <c r="BN595" s="3" t="n"/>
      <c r="BO595" s="3" t="n"/>
      <c r="BP595" s="3" t="n"/>
      <c r="BQ595" s="2" t="n"/>
      <c r="BR595" s="2" t="n"/>
      <c r="BS595" s="2" t="n"/>
      <c r="BT595" s="2" t="n"/>
      <c r="BU595" s="2" t="n"/>
      <c r="BV595" s="2" t="n"/>
      <c r="BW595" s="2" t="n"/>
      <c r="BX595" s="2" t="n"/>
      <c r="BY595" s="2" t="n"/>
      <c r="BZ595" s="2" t="n"/>
      <c r="CA595" s="2" t="n"/>
      <c r="CB595" s="2" t="n"/>
      <c r="CC595" s="2" t="n"/>
    </row>
    <row r="596">
      <c r="A596" s="2" t="n"/>
      <c r="B596" s="2" t="n"/>
      <c r="C596" s="2" t="n"/>
      <c r="D596" s="2" t="n"/>
      <c r="E596" s="2" t="n"/>
      <c r="F596" s="2" t="n"/>
      <c r="G596" s="2" t="n"/>
      <c r="H596" s="2" t="n"/>
      <c r="I596" s="2" t="n"/>
      <c r="J596" s="2" t="n"/>
      <c r="K596" s="3" t="n"/>
      <c r="L596" s="3" t="n"/>
      <c r="M596" s="4" t="n"/>
      <c r="N596" s="4" t="n"/>
      <c r="O596" s="4" t="n"/>
      <c r="P596" s="4" t="n"/>
      <c r="Q596" s="4" t="n"/>
      <c r="R596" s="4" t="n"/>
      <c r="S596" s="4" t="n"/>
      <c r="T596" s="4" t="n"/>
      <c r="U596" s="4" t="n"/>
      <c r="V596" s="4" t="n"/>
      <c r="W596" s="4" t="n"/>
      <c r="X596" s="4" t="n"/>
      <c r="Y596" s="4" t="n"/>
      <c r="Z596" s="4" t="n"/>
      <c r="AA596" s="4" t="n"/>
      <c r="AB596" s="4" t="n"/>
      <c r="AC596" s="4" t="n"/>
      <c r="AD596" s="4" t="n"/>
      <c r="AE596" s="4" t="n"/>
      <c r="AF596" s="4" t="n"/>
      <c r="AG596" s="4" t="n"/>
      <c r="AH596" s="4" t="n"/>
      <c r="AI596" s="4" t="n"/>
      <c r="AJ596" s="4" t="n"/>
      <c r="AK596" s="4" t="n"/>
      <c r="AL596" s="4" t="n"/>
      <c r="AM596" s="4" t="n"/>
      <c r="AN596" s="4" t="n"/>
      <c r="AO596" s="4" t="n"/>
      <c r="AP596" s="4" t="n"/>
      <c r="AQ596" s="4" t="n"/>
      <c r="AR596" s="4" t="n"/>
      <c r="AS596" s="4" t="n"/>
      <c r="AT596" s="4" t="n"/>
      <c r="AU596" s="4" t="n"/>
      <c r="AV596" s="4" t="n"/>
      <c r="AW596" s="4" t="n"/>
      <c r="AX596" s="4" t="n"/>
      <c r="AY596" s="4" t="n"/>
      <c r="AZ596" s="4" t="n"/>
      <c r="BA596" s="4" t="n"/>
      <c r="BB596" s="4" t="n"/>
      <c r="BC596" s="4" t="n"/>
      <c r="BD596" s="4" t="n"/>
      <c r="BE596" s="4" t="n"/>
      <c r="BF596" s="4" t="n"/>
      <c r="BG596" s="4" t="n"/>
      <c r="BH596" s="4" t="n"/>
      <c r="BI596" s="4" t="n"/>
      <c r="BJ596" s="4" t="n"/>
      <c r="BK596" s="3" t="n"/>
      <c r="BL596" s="3" t="n"/>
      <c r="BM596" s="3" t="n"/>
      <c r="BN596" s="3" t="n"/>
      <c r="BO596" s="3" t="n"/>
      <c r="BP596" s="3" t="n"/>
      <c r="BQ596" s="2" t="n"/>
      <c r="BR596" s="2" t="n"/>
      <c r="BS596" s="2" t="n"/>
      <c r="BT596" s="2" t="n"/>
      <c r="BU596" s="2" t="n"/>
      <c r="BV596" s="2" t="n"/>
      <c r="BW596" s="2" t="n"/>
      <c r="BX596" s="2" t="n"/>
      <c r="BY596" s="2" t="n"/>
      <c r="BZ596" s="2" t="n"/>
      <c r="CA596" s="2" t="n"/>
      <c r="CB596" s="2" t="n"/>
      <c r="CC596" s="2" t="n"/>
    </row>
    <row r="597">
      <c r="A597" s="2" t="n"/>
      <c r="B597" s="2" t="n"/>
      <c r="C597" s="2" t="n"/>
      <c r="D597" s="2" t="n"/>
      <c r="E597" s="2" t="n"/>
      <c r="F597" s="2" t="n"/>
      <c r="G597" s="2" t="n"/>
      <c r="H597" s="2" t="n"/>
      <c r="I597" s="2" t="n"/>
      <c r="J597" s="2" t="n"/>
      <c r="K597" s="3" t="n"/>
      <c r="L597" s="3" t="n"/>
      <c r="M597" s="4" t="n"/>
      <c r="N597" s="4" t="n"/>
      <c r="O597" s="4" t="n"/>
      <c r="P597" s="4" t="n"/>
      <c r="Q597" s="4" t="n"/>
      <c r="R597" s="4" t="n"/>
      <c r="S597" s="4" t="n"/>
      <c r="T597" s="4" t="n"/>
      <c r="U597" s="4" t="n"/>
      <c r="V597" s="4" t="n"/>
      <c r="W597" s="4" t="n"/>
      <c r="X597" s="4" t="n"/>
      <c r="Y597" s="4" t="n"/>
      <c r="Z597" s="4" t="n"/>
      <c r="AA597" s="4" t="n"/>
      <c r="AB597" s="4" t="n"/>
      <c r="AC597" s="4" t="n"/>
      <c r="AD597" s="4" t="n"/>
      <c r="AE597" s="4" t="n"/>
      <c r="AF597" s="4" t="n"/>
      <c r="AG597" s="4" t="n"/>
      <c r="AH597" s="4" t="n"/>
      <c r="AI597" s="4" t="n"/>
      <c r="AJ597" s="4" t="n"/>
      <c r="AK597" s="4" t="n"/>
      <c r="AL597" s="4" t="n"/>
      <c r="AM597" s="4" t="n"/>
      <c r="AN597" s="4" t="n"/>
      <c r="AO597" s="4" t="n"/>
      <c r="AP597" s="4" t="n"/>
      <c r="AQ597" s="4" t="n"/>
      <c r="AR597" s="4" t="n"/>
      <c r="AS597" s="4" t="n"/>
      <c r="AT597" s="4" t="n"/>
      <c r="AU597" s="4" t="n"/>
      <c r="AV597" s="4" t="n"/>
      <c r="AW597" s="4" t="n"/>
      <c r="AX597" s="4" t="n"/>
      <c r="AY597" s="4" t="n"/>
      <c r="AZ597" s="4" t="n"/>
      <c r="BA597" s="4" t="n"/>
      <c r="BB597" s="4" t="n"/>
      <c r="BC597" s="4" t="n"/>
      <c r="BD597" s="4" t="n"/>
      <c r="BE597" s="4" t="n"/>
      <c r="BF597" s="4" t="n"/>
      <c r="BG597" s="4" t="n"/>
      <c r="BH597" s="4" t="n"/>
      <c r="BI597" s="4" t="n"/>
      <c r="BJ597" s="4" t="n"/>
      <c r="BK597" s="3" t="n"/>
      <c r="BL597" s="3" t="n"/>
      <c r="BM597" s="3" t="n"/>
      <c r="BN597" s="3" t="n"/>
      <c r="BO597" s="3" t="n"/>
      <c r="BP597" s="3" t="n"/>
      <c r="BQ597" s="2" t="n"/>
      <c r="BR597" s="2" t="n"/>
      <c r="BS597" s="2" t="n"/>
      <c r="BT597" s="2" t="n"/>
      <c r="BU597" s="2" t="n"/>
      <c r="BV597" s="2" t="n"/>
      <c r="BW597" s="2" t="n"/>
      <c r="BX597" s="2" t="n"/>
      <c r="BY597" s="2" t="n"/>
      <c r="BZ597" s="2" t="n"/>
      <c r="CA597" s="2" t="n"/>
      <c r="CB597" s="2" t="n"/>
      <c r="CC597" s="2" t="n"/>
    </row>
    <row r="598">
      <c r="A598" s="2" t="n"/>
      <c r="B598" s="2" t="n"/>
      <c r="C598" s="2" t="n"/>
      <c r="D598" s="2" t="n"/>
      <c r="E598" s="2" t="n"/>
      <c r="F598" s="2" t="n"/>
      <c r="G598" s="2" t="n"/>
      <c r="H598" s="2" t="n"/>
      <c r="I598" s="2" t="n"/>
      <c r="J598" s="2" t="n"/>
      <c r="K598" s="3" t="n"/>
      <c r="L598" s="3" t="n"/>
      <c r="M598" s="4" t="n"/>
      <c r="N598" s="4" t="n"/>
      <c r="O598" s="4" t="n"/>
      <c r="P598" s="4" t="n"/>
      <c r="Q598" s="4" t="n"/>
      <c r="R598" s="4" t="n"/>
      <c r="S598" s="4" t="n"/>
      <c r="T598" s="4" t="n"/>
      <c r="U598" s="4" t="n"/>
      <c r="V598" s="4" t="n"/>
      <c r="W598" s="4" t="n"/>
      <c r="X598" s="4" t="n"/>
      <c r="Y598" s="4" t="n"/>
      <c r="Z598" s="4" t="n"/>
      <c r="AA598" s="4" t="n"/>
      <c r="AB598" s="4" t="n"/>
      <c r="AC598" s="4" t="n"/>
      <c r="AD598" s="4" t="n"/>
      <c r="AE598" s="4" t="n"/>
      <c r="AF598" s="4" t="n"/>
      <c r="AG598" s="4" t="n"/>
      <c r="AH598" s="4" t="n"/>
      <c r="AI598" s="4" t="n"/>
      <c r="AJ598" s="4" t="n"/>
      <c r="AK598" s="4" t="n"/>
      <c r="AL598" s="4" t="n"/>
      <c r="AM598" s="4" t="n"/>
      <c r="AN598" s="4" t="n"/>
      <c r="AO598" s="4" t="n"/>
      <c r="AP598" s="4" t="n"/>
      <c r="AQ598" s="4" t="n"/>
      <c r="AR598" s="4" t="n"/>
      <c r="AS598" s="4" t="n"/>
      <c r="AT598" s="4" t="n"/>
      <c r="AU598" s="4" t="n"/>
      <c r="AV598" s="4" t="n"/>
      <c r="AW598" s="4" t="n"/>
      <c r="AX598" s="4" t="n"/>
      <c r="AY598" s="4" t="n"/>
      <c r="AZ598" s="4" t="n"/>
      <c r="BA598" s="4" t="n"/>
      <c r="BB598" s="4" t="n"/>
      <c r="BC598" s="4" t="n"/>
      <c r="BD598" s="4" t="n"/>
      <c r="BE598" s="4" t="n"/>
      <c r="BF598" s="4" t="n"/>
      <c r="BG598" s="4" t="n"/>
      <c r="BH598" s="4" t="n"/>
      <c r="BI598" s="4" t="n"/>
      <c r="BJ598" s="4" t="n"/>
      <c r="BK598" s="3" t="n"/>
      <c r="BL598" s="3" t="n"/>
      <c r="BM598" s="3" t="n"/>
      <c r="BN598" s="3" t="n"/>
      <c r="BO598" s="3" t="n"/>
      <c r="BP598" s="3" t="n"/>
      <c r="BQ598" s="2" t="n"/>
      <c r="BR598" s="2" t="n"/>
      <c r="BS598" s="2" t="n"/>
      <c r="BT598" s="2" t="n"/>
      <c r="BU598" s="2" t="n"/>
      <c r="BV598" s="2" t="n"/>
      <c r="BW598" s="2" t="n"/>
      <c r="BX598" s="2" t="n"/>
      <c r="BY598" s="2" t="n"/>
      <c r="BZ598" s="2" t="n"/>
      <c r="CA598" s="2" t="n"/>
      <c r="CB598" s="2" t="n"/>
      <c r="CC598" s="2" t="n"/>
    </row>
    <row r="599">
      <c r="A599" s="2" t="n"/>
      <c r="B599" s="2" t="n"/>
      <c r="C599" s="2" t="n"/>
      <c r="D599" s="2" t="n"/>
      <c r="E599" s="2" t="n"/>
      <c r="F599" s="2" t="n"/>
      <c r="G599" s="2" t="n"/>
      <c r="H599" s="2" t="n"/>
      <c r="I599" s="2" t="n"/>
      <c r="J599" s="2" t="n"/>
      <c r="K599" s="3" t="n"/>
      <c r="L599" s="3" t="n"/>
      <c r="M599" s="4" t="n"/>
      <c r="N599" s="4" t="n"/>
      <c r="O599" s="4" t="n"/>
      <c r="P599" s="4" t="n"/>
      <c r="Q599" s="4" t="n"/>
      <c r="R599" s="4" t="n"/>
      <c r="S599" s="4" t="n"/>
      <c r="T599" s="4" t="n"/>
      <c r="U599" s="4" t="n"/>
      <c r="V599" s="4" t="n"/>
      <c r="W599" s="4" t="n"/>
      <c r="X599" s="4" t="n"/>
      <c r="Y599" s="4" t="n"/>
      <c r="Z599" s="4" t="n"/>
      <c r="AA599" s="4" t="n"/>
      <c r="AB599" s="4" t="n"/>
      <c r="AC599" s="4" t="n"/>
      <c r="AD599" s="4" t="n"/>
      <c r="AE599" s="4" t="n"/>
      <c r="AF599" s="4" t="n"/>
      <c r="AG599" s="4" t="n"/>
      <c r="AH599" s="4" t="n"/>
      <c r="AI599" s="4" t="n"/>
      <c r="AJ599" s="4" t="n"/>
      <c r="AK599" s="4" t="n"/>
      <c r="AL599" s="4" t="n"/>
      <c r="AM599" s="4" t="n"/>
      <c r="AN599" s="4" t="n"/>
      <c r="AO599" s="4" t="n"/>
      <c r="AP599" s="4" t="n"/>
      <c r="AQ599" s="4" t="n"/>
      <c r="AR599" s="4" t="n"/>
      <c r="AS599" s="4" t="n"/>
      <c r="AT599" s="4" t="n"/>
      <c r="AU599" s="4" t="n"/>
      <c r="AV599" s="4" t="n"/>
      <c r="AW599" s="4" t="n"/>
      <c r="AX599" s="4" t="n"/>
      <c r="AY599" s="4" t="n"/>
      <c r="AZ599" s="4" t="n"/>
      <c r="BA599" s="4" t="n"/>
      <c r="BB599" s="4" t="n"/>
      <c r="BC599" s="4" t="n"/>
      <c r="BD599" s="4" t="n"/>
      <c r="BE599" s="4" t="n"/>
      <c r="BF599" s="4" t="n"/>
      <c r="BG599" s="4" t="n"/>
      <c r="BH599" s="4" t="n"/>
      <c r="BI599" s="4" t="n"/>
      <c r="BJ599" s="4" t="n"/>
      <c r="BK599" s="3" t="n"/>
      <c r="BL599" s="3" t="n"/>
      <c r="BM599" s="3" t="n"/>
      <c r="BN599" s="3" t="n"/>
      <c r="BO599" s="3" t="n"/>
      <c r="BP599" s="3" t="n"/>
      <c r="BQ599" s="2" t="n"/>
      <c r="BR599" s="2" t="n"/>
      <c r="BS599" s="2" t="n"/>
      <c r="BT599" s="2" t="n"/>
      <c r="BU599" s="2" t="n"/>
      <c r="BV599" s="2" t="n"/>
      <c r="BW599" s="2" t="n"/>
      <c r="BX599" s="2" t="n"/>
      <c r="BY599" s="2" t="n"/>
      <c r="BZ599" s="2" t="n"/>
      <c r="CA599" s="2" t="n"/>
      <c r="CB599" s="2" t="n"/>
      <c r="CC599" s="2" t="n"/>
    </row>
    <row r="600">
      <c r="A600" s="2" t="n"/>
      <c r="B600" s="2" t="n"/>
      <c r="C600" s="2" t="n"/>
      <c r="D600" s="2" t="n"/>
      <c r="E600" s="2" t="n"/>
      <c r="F600" s="2" t="n"/>
      <c r="G600" s="2" t="n"/>
      <c r="H600" s="2" t="n"/>
      <c r="I600" s="2" t="n"/>
      <c r="J600" s="2" t="n"/>
      <c r="K600" s="3" t="n"/>
      <c r="L600" s="3" t="n"/>
      <c r="M600" s="4" t="n"/>
      <c r="N600" s="4" t="n"/>
      <c r="O600" s="4" t="n"/>
      <c r="P600" s="4" t="n"/>
      <c r="Q600" s="4" t="n"/>
      <c r="R600" s="4" t="n"/>
      <c r="S600" s="4" t="n"/>
      <c r="T600" s="4" t="n"/>
      <c r="U600" s="4" t="n"/>
      <c r="V600" s="4" t="n"/>
      <c r="W600" s="4" t="n"/>
      <c r="X600" s="4" t="n"/>
      <c r="Y600" s="4" t="n"/>
      <c r="Z600" s="4" t="n"/>
      <c r="AA600" s="4" t="n"/>
      <c r="AB600" s="4" t="n"/>
      <c r="AC600" s="4" t="n"/>
      <c r="AD600" s="4" t="n"/>
      <c r="AE600" s="4" t="n"/>
      <c r="AF600" s="4" t="n"/>
      <c r="AG600" s="4" t="n"/>
      <c r="AH600" s="4" t="n"/>
      <c r="AI600" s="4" t="n"/>
      <c r="AJ600" s="4" t="n"/>
      <c r="AK600" s="4" t="n"/>
      <c r="AL600" s="4" t="n"/>
      <c r="AM600" s="4" t="n"/>
      <c r="AN600" s="4" t="n"/>
      <c r="AO600" s="4" t="n"/>
      <c r="AP600" s="4" t="n"/>
      <c r="AQ600" s="4" t="n"/>
      <c r="AR600" s="4" t="n"/>
      <c r="AS600" s="4" t="n"/>
      <c r="AT600" s="4" t="n"/>
      <c r="AU600" s="4" t="n"/>
      <c r="AV600" s="4" t="n"/>
      <c r="AW600" s="4" t="n"/>
      <c r="AX600" s="4" t="n"/>
      <c r="AY600" s="4" t="n"/>
      <c r="AZ600" s="4" t="n"/>
      <c r="BA600" s="4" t="n"/>
      <c r="BB600" s="4" t="n"/>
      <c r="BC600" s="4" t="n"/>
      <c r="BD600" s="4" t="n"/>
      <c r="BE600" s="4" t="n"/>
      <c r="BF600" s="4" t="n"/>
      <c r="BG600" s="4" t="n"/>
      <c r="BH600" s="4" t="n"/>
      <c r="BI600" s="4" t="n"/>
      <c r="BJ600" s="4" t="n"/>
      <c r="BK600" s="3" t="n"/>
      <c r="BL600" s="3" t="n"/>
      <c r="BM600" s="3" t="n"/>
      <c r="BN600" s="3" t="n"/>
      <c r="BO600" s="3" t="n"/>
      <c r="BP600" s="3" t="n"/>
      <c r="BQ600" s="2" t="n"/>
      <c r="BR600" s="2" t="n"/>
      <c r="BS600" s="2" t="n"/>
      <c r="BT600" s="2" t="n"/>
      <c r="BU600" s="2" t="n"/>
      <c r="BV600" s="2" t="n"/>
      <c r="BW600" s="2" t="n"/>
      <c r="BX600" s="2" t="n"/>
      <c r="BY600" s="2" t="n"/>
      <c r="BZ600" s="2" t="n"/>
      <c r="CA600" s="2" t="n"/>
      <c r="CB600" s="2" t="n"/>
      <c r="CC600" s="2" t="n"/>
    </row>
    <row r="601">
      <c r="A601" s="2" t="n"/>
      <c r="B601" s="2" t="n"/>
      <c r="C601" s="2" t="n"/>
      <c r="D601" s="2" t="n"/>
      <c r="E601" s="2" t="n"/>
      <c r="F601" s="2" t="n"/>
      <c r="G601" s="2" t="n"/>
      <c r="H601" s="2" t="n"/>
      <c r="I601" s="2" t="n"/>
      <c r="J601" s="2" t="n"/>
      <c r="K601" s="3" t="n"/>
      <c r="L601" s="3" t="n"/>
      <c r="M601" s="4" t="n"/>
      <c r="N601" s="4" t="n"/>
      <c r="O601" s="4" t="n"/>
      <c r="P601" s="4" t="n"/>
      <c r="Q601" s="4" t="n"/>
      <c r="R601" s="4" t="n"/>
      <c r="S601" s="4" t="n"/>
      <c r="T601" s="4" t="n"/>
      <c r="U601" s="4" t="n"/>
      <c r="V601" s="4" t="n"/>
      <c r="W601" s="4" t="n"/>
      <c r="X601" s="4" t="n"/>
      <c r="Y601" s="4" t="n"/>
      <c r="Z601" s="4" t="n"/>
      <c r="AA601" s="4" t="n"/>
      <c r="AB601" s="4" t="n"/>
      <c r="AC601" s="4" t="n"/>
      <c r="AD601" s="4" t="n"/>
      <c r="AE601" s="4" t="n"/>
      <c r="AF601" s="4" t="n"/>
      <c r="AG601" s="4" t="n"/>
      <c r="AH601" s="4" t="n"/>
      <c r="AI601" s="4" t="n"/>
      <c r="AJ601" s="4" t="n"/>
      <c r="AK601" s="4" t="n"/>
      <c r="AL601" s="4" t="n"/>
      <c r="AM601" s="4" t="n"/>
      <c r="AN601" s="4" t="n"/>
      <c r="AO601" s="4" t="n"/>
      <c r="AP601" s="4" t="n"/>
      <c r="AQ601" s="4" t="n"/>
      <c r="AR601" s="4" t="n"/>
      <c r="AS601" s="4" t="n"/>
      <c r="AT601" s="4" t="n"/>
      <c r="AU601" s="4" t="n"/>
      <c r="AV601" s="4" t="n"/>
      <c r="AW601" s="4" t="n"/>
      <c r="AX601" s="4" t="n"/>
      <c r="AY601" s="4" t="n"/>
      <c r="AZ601" s="4" t="n"/>
      <c r="BA601" s="4" t="n"/>
      <c r="BB601" s="4" t="n"/>
      <c r="BC601" s="4" t="n"/>
      <c r="BD601" s="4" t="n"/>
      <c r="BE601" s="4" t="n"/>
      <c r="BF601" s="4" t="n"/>
      <c r="BG601" s="4" t="n"/>
      <c r="BH601" s="4" t="n"/>
      <c r="BI601" s="4" t="n"/>
      <c r="BJ601" s="4" t="n"/>
      <c r="BK601" s="3" t="n"/>
      <c r="BL601" s="3" t="n"/>
      <c r="BM601" s="3" t="n"/>
      <c r="BN601" s="3" t="n"/>
      <c r="BO601" s="3" t="n"/>
      <c r="BP601" s="3" t="n"/>
      <c r="BQ601" s="2" t="n"/>
      <c r="BR601" s="2" t="n"/>
      <c r="BS601" s="2" t="n"/>
      <c r="BT601" s="2" t="n"/>
      <c r="BU601" s="2" t="n"/>
      <c r="BV601" s="2" t="n"/>
      <c r="BW601" s="2" t="n"/>
      <c r="BX601" s="2" t="n"/>
      <c r="BY601" s="2" t="n"/>
      <c r="BZ601" s="2" t="n"/>
      <c r="CA601" s="2" t="n"/>
      <c r="CB601" s="2" t="n"/>
      <c r="CC601" s="2" t="n"/>
    </row>
    <row r="602">
      <c r="A602" s="2" t="n"/>
      <c r="B602" s="2" t="n"/>
      <c r="C602" s="2" t="n"/>
      <c r="D602" s="2" t="n"/>
      <c r="E602" s="2" t="n"/>
      <c r="F602" s="2" t="n"/>
      <c r="G602" s="2" t="n"/>
      <c r="H602" s="2" t="n"/>
      <c r="I602" s="2" t="n"/>
      <c r="J602" s="2" t="n"/>
      <c r="K602" s="3" t="n"/>
      <c r="L602" s="3" t="n"/>
      <c r="M602" s="4" t="n"/>
      <c r="N602" s="4" t="n"/>
      <c r="O602" s="4" t="n"/>
      <c r="P602" s="4" t="n"/>
      <c r="Q602" s="4" t="n"/>
      <c r="R602" s="4" t="n"/>
      <c r="S602" s="4" t="n"/>
      <c r="T602" s="4" t="n"/>
      <c r="U602" s="4" t="n"/>
      <c r="V602" s="4" t="n"/>
      <c r="W602" s="4" t="n"/>
      <c r="X602" s="4" t="n"/>
      <c r="Y602" s="4" t="n"/>
      <c r="Z602" s="4" t="n"/>
      <c r="AA602" s="4" t="n"/>
      <c r="AB602" s="4" t="n"/>
      <c r="AC602" s="4" t="n"/>
      <c r="AD602" s="4" t="n"/>
      <c r="AE602" s="4" t="n"/>
      <c r="AF602" s="4" t="n"/>
      <c r="AG602" s="4" t="n"/>
      <c r="AH602" s="4" t="n"/>
      <c r="AI602" s="4" t="n"/>
      <c r="AJ602" s="4" t="n"/>
      <c r="AK602" s="4" t="n"/>
      <c r="AL602" s="4" t="n"/>
      <c r="AM602" s="4" t="n"/>
      <c r="AN602" s="4" t="n"/>
      <c r="AO602" s="4" t="n"/>
      <c r="AP602" s="4" t="n"/>
      <c r="AQ602" s="4" t="n"/>
      <c r="AR602" s="4" t="n"/>
      <c r="AS602" s="4" t="n"/>
      <c r="AT602" s="4" t="n"/>
      <c r="AU602" s="4" t="n"/>
      <c r="AV602" s="4" t="n"/>
      <c r="AW602" s="4" t="n"/>
      <c r="AX602" s="4" t="n"/>
      <c r="AY602" s="4" t="n"/>
      <c r="AZ602" s="4" t="n"/>
      <c r="BA602" s="4" t="n"/>
      <c r="BB602" s="4" t="n"/>
      <c r="BC602" s="4" t="n"/>
      <c r="BD602" s="4" t="n"/>
      <c r="BE602" s="4" t="n"/>
      <c r="BF602" s="4" t="n"/>
      <c r="BG602" s="4" t="n"/>
      <c r="BH602" s="4" t="n"/>
      <c r="BI602" s="4" t="n"/>
      <c r="BJ602" s="4" t="n"/>
      <c r="BK602" s="3" t="n"/>
      <c r="BL602" s="3" t="n"/>
      <c r="BM602" s="3" t="n"/>
      <c r="BN602" s="3" t="n"/>
      <c r="BO602" s="3" t="n"/>
      <c r="BP602" s="3" t="n"/>
      <c r="BQ602" s="2" t="n"/>
      <c r="BR602" s="2" t="n"/>
      <c r="BS602" s="2" t="n"/>
      <c r="BT602" s="2" t="n"/>
      <c r="BU602" s="2" t="n"/>
      <c r="BV602" s="2" t="n"/>
      <c r="BW602" s="2" t="n"/>
      <c r="BX602" s="2" t="n"/>
      <c r="BY602" s="2" t="n"/>
      <c r="BZ602" s="2" t="n"/>
      <c r="CA602" s="2" t="n"/>
      <c r="CB602" s="2" t="n"/>
      <c r="CC602" s="2" t="n"/>
    </row>
    <row r="603">
      <c r="A603" s="2" t="n"/>
      <c r="B603" s="2" t="n"/>
      <c r="C603" s="2" t="n"/>
      <c r="D603" s="2" t="n"/>
      <c r="E603" s="2" t="n"/>
      <c r="F603" s="2" t="n"/>
      <c r="G603" s="2" t="n"/>
      <c r="H603" s="2" t="n"/>
      <c r="I603" s="2" t="n"/>
      <c r="J603" s="2" t="n"/>
      <c r="K603" s="3" t="n"/>
      <c r="L603" s="3" t="n"/>
      <c r="M603" s="4" t="n"/>
      <c r="N603" s="4" t="n"/>
      <c r="O603" s="4" t="n"/>
      <c r="P603" s="4" t="n"/>
      <c r="Q603" s="4" t="n"/>
      <c r="R603" s="4" t="n"/>
      <c r="S603" s="4" t="n"/>
      <c r="T603" s="4" t="n"/>
      <c r="U603" s="4" t="n"/>
      <c r="V603" s="4" t="n"/>
      <c r="W603" s="4" t="n"/>
      <c r="X603" s="4" t="n"/>
      <c r="Y603" s="4" t="n"/>
      <c r="Z603" s="4" t="n"/>
      <c r="AA603" s="4" t="n"/>
      <c r="AB603" s="4" t="n"/>
      <c r="AC603" s="4" t="n"/>
      <c r="AD603" s="4" t="n"/>
      <c r="AE603" s="4" t="n"/>
      <c r="AF603" s="4" t="n"/>
      <c r="AG603" s="4" t="n"/>
      <c r="AH603" s="4" t="n"/>
      <c r="AI603" s="4" t="n"/>
      <c r="AJ603" s="4" t="n"/>
      <c r="AK603" s="4" t="n"/>
      <c r="AL603" s="4" t="n"/>
      <c r="AM603" s="4" t="n"/>
      <c r="AN603" s="4" t="n"/>
      <c r="AO603" s="4" t="n"/>
      <c r="AP603" s="4" t="n"/>
      <c r="AQ603" s="4" t="n"/>
      <c r="AR603" s="4" t="n"/>
      <c r="AS603" s="4" t="n"/>
      <c r="AT603" s="4" t="n"/>
      <c r="AU603" s="4" t="n"/>
      <c r="AV603" s="4" t="n"/>
      <c r="AW603" s="4" t="n"/>
      <c r="AX603" s="4" t="n"/>
      <c r="AY603" s="4" t="n"/>
      <c r="AZ603" s="4" t="n"/>
      <c r="BA603" s="4" t="n"/>
      <c r="BB603" s="4" t="n"/>
      <c r="BC603" s="4" t="n"/>
      <c r="BD603" s="4" t="n"/>
      <c r="BE603" s="4" t="n"/>
      <c r="BF603" s="4" t="n"/>
      <c r="BG603" s="4" t="n"/>
      <c r="BH603" s="4" t="n"/>
      <c r="BI603" s="4" t="n"/>
      <c r="BJ603" s="4" t="n"/>
      <c r="BK603" s="3" t="n"/>
      <c r="BL603" s="3" t="n"/>
      <c r="BM603" s="3" t="n"/>
      <c r="BN603" s="3" t="n"/>
      <c r="BO603" s="3" t="n"/>
      <c r="BP603" s="3" t="n"/>
      <c r="BQ603" s="2" t="n"/>
      <c r="BR603" s="2" t="n"/>
      <c r="BS603" s="2" t="n"/>
      <c r="BT603" s="2" t="n"/>
      <c r="BU603" s="2" t="n"/>
      <c r="BV603" s="2" t="n"/>
      <c r="BW603" s="2" t="n"/>
      <c r="BX603" s="2" t="n"/>
      <c r="BY603" s="2" t="n"/>
      <c r="BZ603" s="2" t="n"/>
      <c r="CA603" s="2" t="n"/>
      <c r="CB603" s="2" t="n"/>
      <c r="CC603" s="2" t="n"/>
    </row>
    <row r="604">
      <c r="A604" s="2" t="n"/>
      <c r="B604" s="2" t="n"/>
      <c r="C604" s="2" t="n"/>
      <c r="D604" s="2" t="n"/>
      <c r="E604" s="2" t="n"/>
      <c r="F604" s="2" t="n"/>
      <c r="G604" s="2" t="n"/>
      <c r="H604" s="2" t="n"/>
      <c r="I604" s="2" t="n"/>
      <c r="J604" s="2" t="n"/>
      <c r="K604" s="3" t="n"/>
      <c r="L604" s="3" t="n"/>
      <c r="M604" s="4" t="n"/>
      <c r="N604" s="4" t="n"/>
      <c r="O604" s="4" t="n"/>
      <c r="P604" s="4" t="n"/>
      <c r="Q604" s="4" t="n"/>
      <c r="R604" s="4" t="n"/>
      <c r="S604" s="4" t="n"/>
      <c r="T604" s="4" t="n"/>
      <c r="U604" s="4" t="n"/>
      <c r="V604" s="4" t="n"/>
      <c r="W604" s="4" t="n"/>
      <c r="X604" s="4" t="n"/>
      <c r="Y604" s="4" t="n"/>
      <c r="Z604" s="4" t="n"/>
      <c r="AA604" s="4" t="n"/>
      <c r="AB604" s="4" t="n"/>
      <c r="AC604" s="4" t="n"/>
      <c r="AD604" s="4" t="n"/>
      <c r="AE604" s="4" t="n"/>
      <c r="AF604" s="4" t="n"/>
      <c r="AG604" s="4" t="n"/>
      <c r="AH604" s="4" t="n"/>
      <c r="AI604" s="4" t="n"/>
      <c r="AJ604" s="4" t="n"/>
      <c r="AK604" s="4" t="n"/>
      <c r="AL604" s="4" t="n"/>
      <c r="AM604" s="4" t="n"/>
      <c r="AN604" s="4" t="n"/>
      <c r="AO604" s="4" t="n"/>
      <c r="AP604" s="4" t="n"/>
      <c r="AQ604" s="4" t="n"/>
      <c r="AR604" s="4" t="n"/>
      <c r="AS604" s="4" t="n"/>
      <c r="AT604" s="4" t="n"/>
      <c r="AU604" s="4" t="n"/>
      <c r="AV604" s="4" t="n"/>
      <c r="AW604" s="4" t="n"/>
      <c r="AX604" s="4" t="n"/>
      <c r="AY604" s="4" t="n"/>
      <c r="AZ604" s="4" t="n"/>
      <c r="BA604" s="4" t="n"/>
      <c r="BB604" s="4" t="n"/>
      <c r="BC604" s="4" t="n"/>
      <c r="BD604" s="4" t="n"/>
      <c r="BE604" s="4" t="n"/>
      <c r="BF604" s="4" t="n"/>
      <c r="BG604" s="4" t="n"/>
      <c r="BH604" s="4" t="n"/>
      <c r="BI604" s="4" t="n"/>
      <c r="BJ604" s="4" t="n"/>
      <c r="BK604" s="3" t="n"/>
      <c r="BL604" s="3" t="n"/>
      <c r="BM604" s="3" t="n"/>
      <c r="BN604" s="3" t="n"/>
      <c r="BO604" s="3" t="n"/>
      <c r="BP604" s="3" t="n"/>
      <c r="BQ604" s="2" t="n"/>
      <c r="BR604" s="2" t="n"/>
      <c r="BS604" s="2" t="n"/>
      <c r="BT604" s="2" t="n"/>
      <c r="BU604" s="2" t="n"/>
      <c r="BV604" s="2" t="n"/>
      <c r="BW604" s="2" t="n"/>
      <c r="BX604" s="2" t="n"/>
      <c r="BY604" s="2" t="n"/>
      <c r="BZ604" s="2" t="n"/>
      <c r="CA604" s="2" t="n"/>
      <c r="CB604" s="2" t="n"/>
      <c r="CC604" s="2" t="n"/>
    </row>
    <row r="605">
      <c r="A605" s="2" t="n"/>
      <c r="B605" s="2" t="n"/>
      <c r="C605" s="2" t="n"/>
      <c r="D605" s="2" t="n"/>
      <c r="E605" s="2" t="n"/>
      <c r="F605" s="2" t="n"/>
      <c r="G605" s="2" t="n"/>
      <c r="H605" s="2" t="n"/>
      <c r="I605" s="2" t="n"/>
      <c r="J605" s="2" t="n"/>
      <c r="K605" s="3" t="n"/>
      <c r="L605" s="3" t="n"/>
      <c r="M605" s="4" t="n"/>
      <c r="N605" s="4" t="n"/>
      <c r="O605" s="4" t="n"/>
      <c r="P605" s="4" t="n"/>
      <c r="Q605" s="4" t="n"/>
      <c r="R605" s="4" t="n"/>
      <c r="S605" s="4" t="n"/>
      <c r="T605" s="4" t="n"/>
      <c r="U605" s="4" t="n"/>
      <c r="V605" s="4" t="n"/>
      <c r="W605" s="4" t="n"/>
      <c r="X605" s="4" t="n"/>
      <c r="Y605" s="4" t="n"/>
      <c r="Z605" s="4" t="n"/>
      <c r="AA605" s="4" t="n"/>
      <c r="AB605" s="4" t="n"/>
      <c r="AC605" s="4" t="n"/>
      <c r="AD605" s="4" t="n"/>
      <c r="AE605" s="4" t="n"/>
      <c r="AF605" s="4" t="n"/>
      <c r="AG605" s="4" t="n"/>
      <c r="AH605" s="4" t="n"/>
      <c r="AI605" s="4" t="n"/>
      <c r="AJ605" s="4" t="n"/>
      <c r="AK605" s="4" t="n"/>
      <c r="AL605" s="4" t="n"/>
      <c r="AM605" s="4" t="n"/>
      <c r="AN605" s="4" t="n"/>
      <c r="AO605" s="4" t="n"/>
      <c r="AP605" s="4" t="n"/>
      <c r="AQ605" s="4" t="n"/>
      <c r="AR605" s="4" t="n"/>
      <c r="AS605" s="4" t="n"/>
      <c r="AT605" s="4" t="n"/>
      <c r="AU605" s="4" t="n"/>
      <c r="AV605" s="4" t="n"/>
      <c r="AW605" s="4" t="n"/>
      <c r="AX605" s="4" t="n"/>
      <c r="AY605" s="4" t="n"/>
      <c r="AZ605" s="4" t="n"/>
      <c r="BA605" s="4" t="n"/>
      <c r="BB605" s="4" t="n"/>
      <c r="BC605" s="4" t="n"/>
      <c r="BD605" s="4" t="n"/>
      <c r="BE605" s="4" t="n"/>
      <c r="BF605" s="4" t="n"/>
      <c r="BG605" s="4" t="n"/>
      <c r="BH605" s="4" t="n"/>
      <c r="BI605" s="4" t="n"/>
      <c r="BJ605" s="4" t="n"/>
      <c r="BK605" s="3" t="n"/>
      <c r="BL605" s="3" t="n"/>
      <c r="BM605" s="3" t="n"/>
      <c r="BN605" s="3" t="n"/>
      <c r="BO605" s="3" t="n"/>
      <c r="BP605" s="3" t="n"/>
      <c r="BQ605" s="2" t="n"/>
      <c r="BR605" s="2" t="n"/>
      <c r="BS605" s="2" t="n"/>
      <c r="BT605" s="2" t="n"/>
      <c r="BU605" s="2" t="n"/>
      <c r="BV605" s="2" t="n"/>
      <c r="BW605" s="2" t="n"/>
      <c r="BX605" s="2" t="n"/>
      <c r="BY605" s="2" t="n"/>
      <c r="BZ605" s="2" t="n"/>
      <c r="CA605" s="2" t="n"/>
      <c r="CB605" s="2" t="n"/>
      <c r="CC605" s="2" t="n"/>
    </row>
    <row r="606">
      <c r="A606" s="2" t="n"/>
      <c r="B606" s="2" t="n"/>
      <c r="C606" s="2" t="n"/>
      <c r="D606" s="2" t="n"/>
      <c r="E606" s="2" t="n"/>
      <c r="F606" s="2" t="n"/>
      <c r="G606" s="2" t="n"/>
      <c r="H606" s="2" t="n"/>
      <c r="I606" s="2" t="n"/>
      <c r="J606" s="2" t="n"/>
      <c r="K606" s="3" t="n"/>
      <c r="L606" s="3" t="n"/>
      <c r="M606" s="4" t="n"/>
      <c r="N606" s="4" t="n"/>
      <c r="O606" s="4" t="n"/>
      <c r="P606" s="4" t="n"/>
      <c r="Q606" s="4" t="n"/>
      <c r="R606" s="4" t="n"/>
      <c r="S606" s="4" t="n"/>
      <c r="T606" s="4" t="n"/>
      <c r="U606" s="4" t="n"/>
      <c r="V606" s="4" t="n"/>
      <c r="W606" s="4" t="n"/>
      <c r="X606" s="4" t="n"/>
      <c r="Y606" s="4" t="n"/>
      <c r="Z606" s="4" t="n"/>
      <c r="AA606" s="4" t="n"/>
      <c r="AB606" s="4" t="n"/>
      <c r="AC606" s="4" t="n"/>
      <c r="AD606" s="4" t="n"/>
      <c r="AE606" s="4" t="n"/>
      <c r="AF606" s="4" t="n"/>
      <c r="AG606" s="4" t="n"/>
      <c r="AH606" s="4" t="n"/>
      <c r="AI606" s="4" t="n"/>
      <c r="AJ606" s="4" t="n"/>
      <c r="AK606" s="4" t="n"/>
      <c r="AL606" s="4" t="n"/>
      <c r="AM606" s="4" t="n"/>
      <c r="AN606" s="4" t="n"/>
      <c r="AO606" s="4" t="n"/>
      <c r="AP606" s="4" t="n"/>
      <c r="AQ606" s="4" t="n"/>
      <c r="AR606" s="4" t="n"/>
      <c r="AS606" s="4" t="n"/>
      <c r="AT606" s="4" t="n"/>
      <c r="AU606" s="4" t="n"/>
      <c r="AV606" s="4" t="n"/>
      <c r="AW606" s="4" t="n"/>
      <c r="AX606" s="4" t="n"/>
      <c r="AY606" s="4" t="n"/>
      <c r="AZ606" s="4" t="n"/>
      <c r="BA606" s="4" t="n"/>
      <c r="BB606" s="4" t="n"/>
      <c r="BC606" s="4" t="n"/>
      <c r="BD606" s="4" t="n"/>
      <c r="BE606" s="4" t="n"/>
      <c r="BF606" s="4" t="n"/>
      <c r="BG606" s="4" t="n"/>
      <c r="BH606" s="4" t="n"/>
      <c r="BI606" s="4" t="n"/>
      <c r="BJ606" s="4" t="n"/>
      <c r="BK606" s="3" t="n"/>
      <c r="BL606" s="3" t="n"/>
      <c r="BM606" s="3" t="n"/>
      <c r="BN606" s="3" t="n"/>
      <c r="BO606" s="3" t="n"/>
      <c r="BP606" s="3" t="n"/>
      <c r="BQ606" s="2" t="n"/>
      <c r="BR606" s="2" t="n"/>
      <c r="BS606" s="2" t="n"/>
      <c r="BT606" s="2" t="n"/>
      <c r="BU606" s="2" t="n"/>
      <c r="BV606" s="2" t="n"/>
      <c r="BW606" s="2" t="n"/>
      <c r="BX606" s="2" t="n"/>
      <c r="BY606" s="2" t="n"/>
      <c r="BZ606" s="2" t="n"/>
      <c r="CA606" s="2" t="n"/>
      <c r="CB606" s="2" t="n"/>
      <c r="CC606" s="2" t="n"/>
    </row>
    <row r="607">
      <c r="A607" s="2" t="n"/>
      <c r="B607" s="2" t="n"/>
      <c r="C607" s="2" t="n"/>
      <c r="D607" s="2" t="n"/>
      <c r="E607" s="2" t="n"/>
      <c r="F607" s="2" t="n"/>
      <c r="G607" s="2" t="n"/>
      <c r="H607" s="2" t="n"/>
      <c r="I607" s="2" t="n"/>
      <c r="J607" s="2" t="n"/>
      <c r="K607" s="3" t="n"/>
      <c r="L607" s="3" t="n"/>
      <c r="M607" s="4" t="n"/>
      <c r="N607" s="4" t="n"/>
      <c r="O607" s="4" t="n"/>
      <c r="P607" s="4" t="n"/>
      <c r="Q607" s="4" t="n"/>
      <c r="R607" s="4" t="n"/>
      <c r="S607" s="4" t="n"/>
      <c r="T607" s="4" t="n"/>
      <c r="U607" s="4" t="n"/>
      <c r="V607" s="4" t="n"/>
      <c r="W607" s="4" t="n"/>
      <c r="X607" s="4" t="n"/>
      <c r="Y607" s="4" t="n"/>
      <c r="Z607" s="4" t="n"/>
      <c r="AA607" s="4" t="n"/>
      <c r="AB607" s="4" t="n"/>
      <c r="AC607" s="4" t="n"/>
      <c r="AD607" s="4" t="n"/>
      <c r="AE607" s="4" t="n"/>
      <c r="AF607" s="4" t="n"/>
      <c r="AG607" s="4" t="n"/>
      <c r="AH607" s="4" t="n"/>
      <c r="AI607" s="4" t="n"/>
      <c r="AJ607" s="4" t="n"/>
      <c r="AK607" s="4" t="n"/>
      <c r="AL607" s="4" t="n"/>
      <c r="AM607" s="4" t="n"/>
      <c r="AN607" s="4" t="n"/>
      <c r="AO607" s="4" t="n"/>
      <c r="AP607" s="4" t="n"/>
      <c r="AQ607" s="4" t="n"/>
      <c r="AR607" s="4" t="n"/>
      <c r="AS607" s="4" t="n"/>
      <c r="AT607" s="4" t="n"/>
      <c r="AU607" s="4" t="n"/>
      <c r="AV607" s="4" t="n"/>
      <c r="AW607" s="4" t="n"/>
      <c r="AX607" s="4" t="n"/>
      <c r="AY607" s="4" t="n"/>
      <c r="AZ607" s="4" t="n"/>
      <c r="BA607" s="4" t="n"/>
      <c r="BB607" s="4" t="n"/>
      <c r="BC607" s="4" t="n"/>
      <c r="BD607" s="4" t="n"/>
      <c r="BE607" s="4" t="n"/>
      <c r="BF607" s="4" t="n"/>
      <c r="BG607" s="4" t="n"/>
      <c r="BH607" s="4" t="n"/>
      <c r="BI607" s="4" t="n"/>
      <c r="BJ607" s="4" t="n"/>
      <c r="BK607" s="3" t="n"/>
      <c r="BL607" s="3" t="n"/>
      <c r="BM607" s="3" t="n"/>
      <c r="BN607" s="3" t="n"/>
      <c r="BO607" s="3" t="n"/>
      <c r="BP607" s="3" t="n"/>
      <c r="BQ607" s="2" t="n"/>
      <c r="BR607" s="2" t="n"/>
      <c r="BS607" s="2" t="n"/>
      <c r="BT607" s="2" t="n"/>
      <c r="BU607" s="2" t="n"/>
      <c r="BV607" s="2" t="n"/>
      <c r="BW607" s="2" t="n"/>
      <c r="BX607" s="2" t="n"/>
      <c r="BY607" s="2" t="n"/>
      <c r="BZ607" s="2" t="n"/>
      <c r="CA607" s="2" t="n"/>
      <c r="CB607" s="2" t="n"/>
      <c r="CC607" s="2" t="n"/>
    </row>
    <row r="608">
      <c r="A608" s="2" t="n"/>
      <c r="B608" s="2" t="n"/>
      <c r="C608" s="2" t="n"/>
      <c r="D608" s="2" t="n"/>
      <c r="E608" s="2" t="n"/>
      <c r="F608" s="2" t="n"/>
      <c r="G608" s="2" t="n"/>
      <c r="H608" s="2" t="n"/>
      <c r="I608" s="2" t="n"/>
      <c r="J608" s="2" t="n"/>
      <c r="K608" s="3" t="n"/>
      <c r="L608" s="3" t="n"/>
      <c r="M608" s="4" t="n"/>
      <c r="N608" s="4" t="n"/>
      <c r="O608" s="4" t="n"/>
      <c r="P608" s="4" t="n"/>
      <c r="Q608" s="4" t="n"/>
      <c r="R608" s="4" t="n"/>
      <c r="S608" s="4" t="n"/>
      <c r="T608" s="4" t="n"/>
      <c r="U608" s="4" t="n"/>
      <c r="V608" s="4" t="n"/>
      <c r="W608" s="4" t="n"/>
      <c r="X608" s="4" t="n"/>
      <c r="Y608" s="4" t="n"/>
      <c r="Z608" s="4" t="n"/>
      <c r="AA608" s="4" t="n"/>
      <c r="AB608" s="4" t="n"/>
      <c r="AC608" s="4" t="n"/>
      <c r="AD608" s="4" t="n"/>
      <c r="AE608" s="4" t="n"/>
      <c r="AF608" s="4" t="n"/>
      <c r="AG608" s="4" t="n"/>
      <c r="AH608" s="4" t="n"/>
      <c r="AI608" s="4" t="n"/>
      <c r="AJ608" s="4" t="n"/>
      <c r="AK608" s="4" t="n"/>
      <c r="AL608" s="4" t="n"/>
      <c r="AM608" s="4" t="n"/>
      <c r="AN608" s="4" t="n"/>
      <c r="AO608" s="4" t="n"/>
      <c r="AP608" s="4" t="n"/>
      <c r="AQ608" s="4" t="n"/>
      <c r="AR608" s="4" t="n"/>
      <c r="AS608" s="4" t="n"/>
      <c r="AT608" s="4" t="n"/>
      <c r="AU608" s="4" t="n"/>
      <c r="AV608" s="4" t="n"/>
      <c r="AW608" s="4" t="n"/>
      <c r="AX608" s="4" t="n"/>
      <c r="AY608" s="4" t="n"/>
      <c r="AZ608" s="4" t="n"/>
      <c r="BA608" s="4" t="n"/>
      <c r="BB608" s="4" t="n"/>
      <c r="BC608" s="4" t="n"/>
      <c r="BD608" s="4" t="n"/>
      <c r="BE608" s="4" t="n"/>
      <c r="BF608" s="4" t="n"/>
      <c r="BG608" s="4" t="n"/>
      <c r="BH608" s="4" t="n"/>
      <c r="BI608" s="4" t="n"/>
      <c r="BJ608" s="4" t="n"/>
      <c r="BK608" s="3" t="n"/>
      <c r="BL608" s="3" t="n"/>
      <c r="BM608" s="3" t="n"/>
      <c r="BN608" s="3" t="n"/>
      <c r="BO608" s="3" t="n"/>
      <c r="BP608" s="3" t="n"/>
      <c r="BQ608" s="2" t="n"/>
      <c r="BR608" s="2" t="n"/>
      <c r="BS608" s="2" t="n"/>
      <c r="BT608" s="2" t="n"/>
      <c r="BU608" s="2" t="n"/>
      <c r="BV608" s="2" t="n"/>
      <c r="BW608" s="2" t="n"/>
      <c r="BX608" s="2" t="n"/>
      <c r="BY608" s="2" t="n"/>
      <c r="BZ608" s="2" t="n"/>
      <c r="CA608" s="2" t="n"/>
      <c r="CB608" s="2" t="n"/>
      <c r="CC608" s="2" t="n"/>
    </row>
    <row r="609">
      <c r="A609" s="2" t="n"/>
      <c r="B609" s="2" t="n"/>
      <c r="C609" s="2" t="n"/>
      <c r="D609" s="2" t="n"/>
      <c r="E609" s="2" t="n"/>
      <c r="F609" s="2" t="n"/>
      <c r="G609" s="2" t="n"/>
      <c r="H609" s="2" t="n"/>
      <c r="I609" s="2" t="n"/>
      <c r="J609" s="2" t="n"/>
      <c r="K609" s="3" t="n"/>
      <c r="L609" s="3" t="n"/>
      <c r="M609" s="4" t="n"/>
      <c r="N609" s="4" t="n"/>
      <c r="O609" s="4" t="n"/>
      <c r="P609" s="4" t="n"/>
      <c r="Q609" s="4" t="n"/>
      <c r="R609" s="4" t="n"/>
      <c r="S609" s="4" t="n"/>
      <c r="T609" s="4" t="n"/>
      <c r="U609" s="4" t="n"/>
      <c r="V609" s="4" t="n"/>
      <c r="W609" s="4" t="n"/>
      <c r="X609" s="4" t="n"/>
      <c r="Y609" s="4" t="n"/>
      <c r="Z609" s="4" t="n"/>
      <c r="AA609" s="4" t="n"/>
      <c r="AB609" s="4" t="n"/>
      <c r="AC609" s="4" t="n"/>
      <c r="AD609" s="4" t="n"/>
      <c r="AE609" s="4" t="n"/>
      <c r="AF609" s="4" t="n"/>
      <c r="AG609" s="4" t="n"/>
      <c r="AH609" s="4" t="n"/>
      <c r="AI609" s="4" t="n"/>
      <c r="AJ609" s="4" t="n"/>
      <c r="AK609" s="4" t="n"/>
      <c r="AL609" s="4" t="n"/>
      <c r="AM609" s="4" t="n"/>
      <c r="AN609" s="4" t="n"/>
      <c r="AO609" s="4" t="n"/>
      <c r="AP609" s="4" t="n"/>
      <c r="AQ609" s="4" t="n"/>
      <c r="AR609" s="4" t="n"/>
      <c r="AS609" s="4" t="n"/>
      <c r="AT609" s="4" t="n"/>
      <c r="AU609" s="4" t="n"/>
      <c r="AV609" s="4" t="n"/>
      <c r="AW609" s="4" t="n"/>
      <c r="AX609" s="4" t="n"/>
      <c r="AY609" s="4" t="n"/>
      <c r="AZ609" s="4" t="n"/>
      <c r="BA609" s="4" t="n"/>
      <c r="BB609" s="4" t="n"/>
      <c r="BC609" s="4" t="n"/>
      <c r="BD609" s="4" t="n"/>
      <c r="BE609" s="4" t="n"/>
      <c r="BF609" s="4" t="n"/>
      <c r="BG609" s="4" t="n"/>
      <c r="BH609" s="4" t="n"/>
      <c r="BI609" s="4" t="n"/>
      <c r="BJ609" s="4" t="n"/>
      <c r="BK609" s="3" t="n"/>
      <c r="BL609" s="3" t="n"/>
      <c r="BM609" s="3" t="n"/>
      <c r="BN609" s="3" t="n"/>
      <c r="BO609" s="3" t="n"/>
      <c r="BP609" s="3" t="n"/>
      <c r="BQ609" s="2" t="n"/>
      <c r="BR609" s="2" t="n"/>
      <c r="BS609" s="2" t="n"/>
      <c r="BT609" s="2" t="n"/>
      <c r="BU609" s="2" t="n"/>
      <c r="BV609" s="2" t="n"/>
      <c r="BW609" s="2" t="n"/>
      <c r="BX609" s="2" t="n"/>
      <c r="BY609" s="2" t="n"/>
      <c r="BZ609" s="2" t="n"/>
      <c r="CA609" s="2" t="n"/>
      <c r="CB609" s="2" t="n"/>
      <c r="CC609" s="2" t="n"/>
    </row>
    <row r="610">
      <c r="A610" s="2" t="n"/>
      <c r="B610" s="2" t="n"/>
      <c r="C610" s="2" t="n"/>
      <c r="D610" s="2" t="n"/>
      <c r="E610" s="2" t="n"/>
      <c r="F610" s="2" t="n"/>
      <c r="G610" s="2" t="n"/>
      <c r="H610" s="2" t="n"/>
      <c r="I610" s="2" t="n"/>
      <c r="J610" s="2" t="n"/>
      <c r="K610" s="3" t="n"/>
      <c r="L610" s="3" t="n"/>
      <c r="M610" s="4" t="n"/>
      <c r="N610" s="4" t="n"/>
      <c r="O610" s="4" t="n"/>
      <c r="P610" s="4" t="n"/>
      <c r="Q610" s="4" t="n"/>
      <c r="R610" s="4" t="n"/>
      <c r="S610" s="4" t="n"/>
      <c r="T610" s="4" t="n"/>
      <c r="U610" s="4" t="n"/>
      <c r="V610" s="4" t="n"/>
      <c r="W610" s="4" t="n"/>
      <c r="X610" s="4" t="n"/>
      <c r="Y610" s="4" t="n"/>
      <c r="Z610" s="4" t="n"/>
      <c r="AA610" s="4" t="n"/>
      <c r="AB610" s="4" t="n"/>
      <c r="AC610" s="4" t="n"/>
      <c r="AD610" s="4" t="n"/>
      <c r="AE610" s="4" t="n"/>
      <c r="AF610" s="4" t="n"/>
      <c r="AG610" s="4" t="n"/>
      <c r="AH610" s="4" t="n"/>
      <c r="AI610" s="4" t="n"/>
      <c r="AJ610" s="4" t="n"/>
      <c r="AK610" s="4" t="n"/>
      <c r="AL610" s="4" t="n"/>
      <c r="AM610" s="4" t="n"/>
      <c r="AN610" s="4" t="n"/>
      <c r="AO610" s="4" t="n"/>
      <c r="AP610" s="4" t="n"/>
      <c r="AQ610" s="4" t="n"/>
      <c r="AR610" s="4" t="n"/>
      <c r="AS610" s="4" t="n"/>
      <c r="AT610" s="4" t="n"/>
      <c r="AU610" s="4" t="n"/>
      <c r="AV610" s="4" t="n"/>
      <c r="AW610" s="4" t="n"/>
      <c r="AX610" s="4" t="n"/>
      <c r="AY610" s="4" t="n"/>
      <c r="AZ610" s="4" t="n"/>
      <c r="BA610" s="4" t="n"/>
      <c r="BB610" s="4" t="n"/>
      <c r="BC610" s="4" t="n"/>
      <c r="BD610" s="4" t="n"/>
      <c r="BE610" s="4" t="n"/>
      <c r="BF610" s="4" t="n"/>
      <c r="BG610" s="4" t="n"/>
      <c r="BH610" s="4" t="n"/>
      <c r="BI610" s="4" t="n"/>
      <c r="BJ610" s="4" t="n"/>
      <c r="BK610" s="3" t="n"/>
      <c r="BL610" s="3" t="n"/>
      <c r="BM610" s="3" t="n"/>
      <c r="BN610" s="3" t="n"/>
      <c r="BO610" s="3" t="n"/>
      <c r="BP610" s="3" t="n"/>
      <c r="BQ610" s="2" t="n"/>
      <c r="BR610" s="2" t="n"/>
      <c r="BS610" s="2" t="n"/>
      <c r="BT610" s="2" t="n"/>
      <c r="BU610" s="2" t="n"/>
      <c r="BV610" s="2" t="n"/>
      <c r="BW610" s="2" t="n"/>
      <c r="BX610" s="2" t="n"/>
      <c r="BY610" s="2" t="n"/>
      <c r="BZ610" s="2" t="n"/>
      <c r="CA610" s="2" t="n"/>
      <c r="CB610" s="2" t="n"/>
      <c r="CC610" s="2" t="n"/>
    </row>
    <row r="611">
      <c r="A611" s="2" t="n"/>
      <c r="B611" s="2" t="n"/>
      <c r="C611" s="2" t="n"/>
      <c r="D611" s="2" t="n"/>
      <c r="E611" s="2" t="n"/>
      <c r="F611" s="2" t="n"/>
      <c r="G611" s="2" t="n"/>
      <c r="H611" s="2" t="n"/>
      <c r="I611" s="2" t="n"/>
      <c r="J611" s="2" t="n"/>
      <c r="K611" s="3" t="n"/>
      <c r="L611" s="3" t="n"/>
      <c r="M611" s="4" t="n"/>
      <c r="N611" s="4" t="n"/>
      <c r="O611" s="4" t="n"/>
      <c r="P611" s="4" t="n"/>
      <c r="Q611" s="4" t="n"/>
      <c r="R611" s="4" t="n"/>
      <c r="S611" s="4" t="n"/>
      <c r="T611" s="4" t="n"/>
      <c r="U611" s="4" t="n"/>
      <c r="V611" s="4" t="n"/>
      <c r="W611" s="4" t="n"/>
      <c r="X611" s="4" t="n"/>
      <c r="Y611" s="4" t="n"/>
      <c r="Z611" s="4" t="n"/>
      <c r="AA611" s="4" t="n"/>
      <c r="AB611" s="4" t="n"/>
      <c r="AC611" s="4" t="n"/>
      <c r="AD611" s="4" t="n"/>
      <c r="AE611" s="4" t="n"/>
      <c r="AF611" s="4" t="n"/>
      <c r="AG611" s="4" t="n"/>
      <c r="AH611" s="4" t="n"/>
      <c r="AI611" s="4" t="n"/>
      <c r="AJ611" s="4" t="n"/>
      <c r="AK611" s="4" t="n"/>
      <c r="AL611" s="4" t="n"/>
      <c r="AM611" s="4" t="n"/>
      <c r="AN611" s="4" t="n"/>
      <c r="AO611" s="4" t="n"/>
      <c r="AP611" s="4" t="n"/>
      <c r="AQ611" s="4" t="n"/>
      <c r="AR611" s="4" t="n"/>
      <c r="AS611" s="4" t="n"/>
      <c r="AT611" s="4" t="n"/>
      <c r="AU611" s="4" t="n"/>
      <c r="AV611" s="4" t="n"/>
      <c r="AW611" s="4" t="n"/>
      <c r="AX611" s="4" t="n"/>
      <c r="AY611" s="4" t="n"/>
      <c r="AZ611" s="4" t="n"/>
      <c r="BA611" s="4" t="n"/>
      <c r="BB611" s="4" t="n"/>
      <c r="BC611" s="4" t="n"/>
      <c r="BD611" s="4" t="n"/>
      <c r="BE611" s="4" t="n"/>
      <c r="BF611" s="4" t="n"/>
      <c r="BG611" s="4" t="n"/>
      <c r="BH611" s="4" t="n"/>
      <c r="BI611" s="4" t="n"/>
      <c r="BJ611" s="4" t="n"/>
      <c r="BK611" s="3" t="n"/>
      <c r="BL611" s="3" t="n"/>
      <c r="BM611" s="3" t="n"/>
      <c r="BN611" s="3" t="n"/>
      <c r="BO611" s="3" t="n"/>
      <c r="BP611" s="3" t="n"/>
      <c r="BQ611" s="2" t="n"/>
      <c r="BR611" s="2" t="n"/>
      <c r="BS611" s="2" t="n"/>
      <c r="BT611" s="2" t="n"/>
      <c r="BU611" s="2" t="n"/>
      <c r="BV611" s="2" t="n"/>
      <c r="BW611" s="2" t="n"/>
      <c r="BX611" s="2" t="n"/>
      <c r="BY611" s="2" t="n"/>
      <c r="BZ611" s="2" t="n"/>
      <c r="CA611" s="2" t="n"/>
      <c r="CB611" s="2" t="n"/>
      <c r="CC611" s="2" t="n"/>
    </row>
    <row r="612">
      <c r="A612" s="2" t="n"/>
      <c r="B612" s="2" t="n"/>
      <c r="C612" s="2" t="n"/>
      <c r="D612" s="2" t="n"/>
      <c r="E612" s="2" t="n"/>
      <c r="F612" s="2" t="n"/>
      <c r="G612" s="2" t="n"/>
      <c r="H612" s="2" t="n"/>
      <c r="I612" s="2" t="n"/>
      <c r="J612" s="2" t="n"/>
      <c r="K612" s="3" t="n"/>
      <c r="L612" s="3" t="n"/>
      <c r="M612" s="4" t="n"/>
      <c r="N612" s="4" t="n"/>
      <c r="O612" s="4" t="n"/>
      <c r="P612" s="4" t="n"/>
      <c r="Q612" s="4" t="n"/>
      <c r="R612" s="4" t="n"/>
      <c r="S612" s="4" t="n"/>
      <c r="T612" s="4" t="n"/>
      <c r="U612" s="4" t="n"/>
      <c r="V612" s="4" t="n"/>
      <c r="W612" s="4" t="n"/>
      <c r="X612" s="4" t="n"/>
      <c r="Y612" s="4" t="n"/>
      <c r="Z612" s="4" t="n"/>
      <c r="AA612" s="4" t="n"/>
      <c r="AB612" s="4" t="n"/>
      <c r="AC612" s="4" t="n"/>
      <c r="AD612" s="4" t="n"/>
      <c r="AE612" s="4" t="n"/>
      <c r="AF612" s="4" t="n"/>
      <c r="AG612" s="4" t="n"/>
      <c r="AH612" s="4" t="n"/>
      <c r="AI612" s="4" t="n"/>
      <c r="AJ612" s="4" t="n"/>
      <c r="AK612" s="4" t="n"/>
      <c r="AL612" s="4" t="n"/>
      <c r="AM612" s="4" t="n"/>
      <c r="AN612" s="4" t="n"/>
      <c r="AO612" s="4" t="n"/>
      <c r="AP612" s="4" t="n"/>
      <c r="AQ612" s="4" t="n"/>
      <c r="AR612" s="4" t="n"/>
      <c r="AS612" s="4" t="n"/>
      <c r="AT612" s="4" t="n"/>
      <c r="AU612" s="4" t="n"/>
      <c r="AV612" s="4" t="n"/>
      <c r="AW612" s="4" t="n"/>
      <c r="AX612" s="4" t="n"/>
      <c r="AY612" s="4" t="n"/>
      <c r="AZ612" s="4" t="n"/>
      <c r="BA612" s="4" t="n"/>
      <c r="BB612" s="4" t="n"/>
      <c r="BC612" s="4" t="n"/>
      <c r="BD612" s="4" t="n"/>
      <c r="BE612" s="4" t="n"/>
      <c r="BF612" s="4" t="n"/>
      <c r="BG612" s="4" t="n"/>
      <c r="BH612" s="4" t="n"/>
      <c r="BI612" s="4" t="n"/>
      <c r="BJ612" s="4" t="n"/>
      <c r="BK612" s="3" t="n"/>
      <c r="BL612" s="3" t="n"/>
      <c r="BM612" s="3" t="n"/>
      <c r="BN612" s="3" t="n"/>
      <c r="BO612" s="3" t="n"/>
      <c r="BP612" s="3" t="n"/>
      <c r="BQ612" s="2" t="n"/>
      <c r="BR612" s="2" t="n"/>
      <c r="BS612" s="2" t="n"/>
      <c r="BT612" s="2" t="n"/>
      <c r="BU612" s="2" t="n"/>
      <c r="BV612" s="2" t="n"/>
      <c r="BW612" s="2" t="n"/>
      <c r="BX612" s="2" t="n"/>
      <c r="BY612" s="2" t="n"/>
      <c r="BZ612" s="2" t="n"/>
      <c r="CA612" s="2" t="n"/>
      <c r="CB612" s="2" t="n"/>
      <c r="CC612" s="2" t="n"/>
    </row>
    <row r="613">
      <c r="A613" s="2" t="n"/>
      <c r="B613" s="2" t="n"/>
      <c r="C613" s="2" t="n"/>
      <c r="D613" s="2" t="n"/>
      <c r="E613" s="2" t="n"/>
      <c r="F613" s="2" t="n"/>
      <c r="G613" s="2" t="n"/>
      <c r="H613" s="2" t="n"/>
      <c r="I613" s="2" t="n"/>
      <c r="J613" s="2" t="n"/>
      <c r="K613" s="3" t="n"/>
      <c r="L613" s="3" t="n"/>
      <c r="M613" s="4" t="n"/>
      <c r="N613" s="4" t="n"/>
      <c r="O613" s="4" t="n"/>
      <c r="P613" s="4" t="n"/>
      <c r="Q613" s="4" t="n"/>
      <c r="R613" s="4" t="n"/>
      <c r="S613" s="4" t="n"/>
      <c r="T613" s="4" t="n"/>
      <c r="U613" s="4" t="n"/>
      <c r="V613" s="4" t="n"/>
      <c r="W613" s="4" t="n"/>
      <c r="X613" s="4" t="n"/>
      <c r="Y613" s="4" t="n"/>
      <c r="Z613" s="4" t="n"/>
      <c r="AA613" s="4" t="n"/>
      <c r="AB613" s="4" t="n"/>
      <c r="AC613" s="4" t="n"/>
      <c r="AD613" s="4" t="n"/>
      <c r="AE613" s="4" t="n"/>
      <c r="AF613" s="4" t="n"/>
      <c r="AG613" s="4" t="n"/>
      <c r="AH613" s="4" t="n"/>
      <c r="AI613" s="4" t="n"/>
      <c r="AJ613" s="4" t="n"/>
      <c r="AK613" s="4" t="n"/>
      <c r="AL613" s="4" t="n"/>
      <c r="AM613" s="4" t="n"/>
      <c r="AN613" s="4" t="n"/>
      <c r="AO613" s="4" t="n"/>
      <c r="AP613" s="4" t="n"/>
      <c r="AQ613" s="4" t="n"/>
      <c r="AR613" s="4" t="n"/>
      <c r="AS613" s="4" t="n"/>
      <c r="AT613" s="4" t="n"/>
      <c r="AU613" s="4" t="n"/>
      <c r="AV613" s="4" t="n"/>
      <c r="AW613" s="4" t="n"/>
      <c r="AX613" s="4" t="n"/>
      <c r="AY613" s="4" t="n"/>
      <c r="AZ613" s="4" t="n"/>
      <c r="BA613" s="4" t="n"/>
      <c r="BB613" s="4" t="n"/>
      <c r="BC613" s="4" t="n"/>
      <c r="BD613" s="4" t="n"/>
      <c r="BE613" s="4" t="n"/>
      <c r="BF613" s="4" t="n"/>
      <c r="BG613" s="4" t="n"/>
      <c r="BH613" s="4" t="n"/>
      <c r="BI613" s="4" t="n"/>
      <c r="BJ613" s="4" t="n"/>
      <c r="BK613" s="3" t="n"/>
      <c r="BL613" s="3" t="n"/>
      <c r="BM613" s="3" t="n"/>
      <c r="BN613" s="3" t="n"/>
      <c r="BO613" s="3" t="n"/>
      <c r="BP613" s="3" t="n"/>
      <c r="BQ613" s="2" t="n"/>
      <c r="BR613" s="2" t="n"/>
      <c r="BS613" s="2" t="n"/>
      <c r="BT613" s="2" t="n"/>
      <c r="BU613" s="2" t="n"/>
      <c r="BV613" s="2" t="n"/>
      <c r="BW613" s="2" t="n"/>
      <c r="BX613" s="2" t="n"/>
      <c r="BY613" s="2" t="n"/>
      <c r="BZ613" s="2" t="n"/>
      <c r="CA613" s="2" t="n"/>
      <c r="CB613" s="2" t="n"/>
      <c r="CC613" s="2" t="n"/>
    </row>
    <row r="614">
      <c r="A614" s="2" t="n"/>
      <c r="B614" s="2" t="n"/>
      <c r="C614" s="2" t="n"/>
      <c r="D614" s="2" t="n"/>
      <c r="E614" s="2" t="n"/>
      <c r="F614" s="2" t="n"/>
      <c r="G614" s="2" t="n"/>
      <c r="H614" s="2" t="n"/>
      <c r="I614" s="2" t="n"/>
      <c r="J614" s="2" t="n"/>
      <c r="K614" s="3" t="n"/>
      <c r="L614" s="3" t="n"/>
      <c r="M614" s="4" t="n"/>
      <c r="N614" s="4" t="n"/>
      <c r="O614" s="4" t="n"/>
      <c r="P614" s="4" t="n"/>
      <c r="Q614" s="4" t="n"/>
      <c r="R614" s="4" t="n"/>
      <c r="S614" s="4" t="n"/>
      <c r="T614" s="4" t="n"/>
      <c r="U614" s="4" t="n"/>
      <c r="V614" s="4" t="n"/>
      <c r="W614" s="4" t="n"/>
      <c r="X614" s="4" t="n"/>
      <c r="Y614" s="4" t="n"/>
      <c r="Z614" s="4" t="n"/>
      <c r="AA614" s="4" t="n"/>
      <c r="AB614" s="4" t="n"/>
      <c r="AC614" s="4" t="n"/>
      <c r="AD614" s="4" t="n"/>
      <c r="AE614" s="4" t="n"/>
      <c r="AF614" s="4" t="n"/>
      <c r="AG614" s="4" t="n"/>
      <c r="AH614" s="4" t="n"/>
      <c r="AI614" s="4" t="n"/>
      <c r="AJ614" s="4" t="n"/>
      <c r="AK614" s="4" t="n"/>
      <c r="AL614" s="4" t="n"/>
      <c r="AM614" s="4" t="n"/>
      <c r="AN614" s="4" t="n"/>
      <c r="AO614" s="4" t="n"/>
      <c r="AP614" s="4" t="n"/>
      <c r="AQ614" s="4" t="n"/>
      <c r="AR614" s="4" t="n"/>
      <c r="AS614" s="4" t="n"/>
      <c r="AT614" s="4" t="n"/>
      <c r="AU614" s="4" t="n"/>
      <c r="AV614" s="4" t="n"/>
      <c r="AW614" s="4" t="n"/>
      <c r="AX614" s="4" t="n"/>
      <c r="AY614" s="4" t="n"/>
      <c r="AZ614" s="4" t="n"/>
      <c r="BA614" s="4" t="n"/>
      <c r="BB614" s="4" t="n"/>
      <c r="BC614" s="4" t="n"/>
      <c r="BD614" s="4" t="n"/>
      <c r="BE614" s="4" t="n"/>
      <c r="BF614" s="4" t="n"/>
      <c r="BG614" s="4" t="n"/>
      <c r="BH614" s="4" t="n"/>
      <c r="BI614" s="4" t="n"/>
      <c r="BJ614" s="4" t="n"/>
      <c r="BK614" s="3" t="n"/>
      <c r="BL614" s="3" t="n"/>
      <c r="BM614" s="3" t="n"/>
      <c r="BN614" s="3" t="n"/>
      <c r="BO614" s="3" t="n"/>
      <c r="BP614" s="3" t="n"/>
      <c r="BQ614" s="2" t="n"/>
      <c r="BR614" s="2" t="n"/>
      <c r="BS614" s="2" t="n"/>
      <c r="BT614" s="2" t="n"/>
      <c r="BU614" s="2" t="n"/>
      <c r="BV614" s="2" t="n"/>
      <c r="BW614" s="2" t="n"/>
      <c r="BX614" s="2" t="n"/>
      <c r="BY614" s="2" t="n"/>
      <c r="BZ614" s="2" t="n"/>
      <c r="CA614" s="2" t="n"/>
      <c r="CB614" s="2" t="n"/>
      <c r="CC614" s="2" t="n"/>
    </row>
    <row r="615">
      <c r="A615" s="2" t="n"/>
      <c r="B615" s="2" t="n"/>
      <c r="C615" s="2" t="n"/>
      <c r="D615" s="2" t="n"/>
      <c r="E615" s="2" t="n"/>
      <c r="F615" s="2" t="n"/>
      <c r="G615" s="2" t="n"/>
      <c r="H615" s="2" t="n"/>
      <c r="I615" s="2" t="n"/>
      <c r="J615" s="2" t="n"/>
      <c r="K615" s="3" t="n"/>
      <c r="L615" s="3" t="n"/>
      <c r="M615" s="4" t="n"/>
      <c r="N615" s="4" t="n"/>
      <c r="O615" s="4" t="n"/>
      <c r="P615" s="4" t="n"/>
      <c r="Q615" s="4" t="n"/>
      <c r="R615" s="4" t="n"/>
      <c r="S615" s="4" t="n"/>
      <c r="T615" s="4" t="n"/>
      <c r="U615" s="4" t="n"/>
      <c r="V615" s="4" t="n"/>
      <c r="W615" s="4" t="n"/>
      <c r="X615" s="4" t="n"/>
      <c r="Y615" s="4" t="n"/>
      <c r="Z615" s="4" t="n"/>
      <c r="AA615" s="4" t="n"/>
      <c r="AB615" s="4" t="n"/>
      <c r="AC615" s="4" t="n"/>
      <c r="AD615" s="4" t="n"/>
      <c r="AE615" s="4" t="n"/>
      <c r="AF615" s="4" t="n"/>
      <c r="AG615" s="4" t="n"/>
      <c r="AH615" s="4" t="n"/>
      <c r="AI615" s="4" t="n"/>
      <c r="AJ615" s="4" t="n"/>
      <c r="AK615" s="4" t="n"/>
      <c r="AL615" s="4" t="n"/>
      <c r="AM615" s="4" t="n"/>
      <c r="AN615" s="4" t="n"/>
      <c r="AO615" s="4" t="n"/>
      <c r="AP615" s="4" t="n"/>
      <c r="AQ615" s="4" t="n"/>
      <c r="AR615" s="4" t="n"/>
      <c r="AS615" s="4" t="n"/>
      <c r="AT615" s="4" t="n"/>
      <c r="AU615" s="4" t="n"/>
      <c r="AV615" s="4" t="n"/>
      <c r="AW615" s="4" t="n"/>
      <c r="AX615" s="4" t="n"/>
      <c r="AY615" s="4" t="n"/>
      <c r="AZ615" s="4" t="n"/>
      <c r="BA615" s="4" t="n"/>
      <c r="BB615" s="4" t="n"/>
      <c r="BC615" s="4" t="n"/>
      <c r="BD615" s="4" t="n"/>
      <c r="BE615" s="4" t="n"/>
      <c r="BF615" s="4" t="n"/>
      <c r="BG615" s="4" t="n"/>
      <c r="BH615" s="4" t="n"/>
      <c r="BI615" s="4" t="n"/>
      <c r="BJ615" s="4" t="n"/>
      <c r="BK615" s="3" t="n"/>
      <c r="BL615" s="3" t="n"/>
      <c r="BM615" s="3" t="n"/>
      <c r="BN615" s="3" t="n"/>
      <c r="BO615" s="3" t="n"/>
      <c r="BP615" s="3" t="n"/>
      <c r="BQ615" s="2" t="n"/>
      <c r="BR615" s="2" t="n"/>
      <c r="BS615" s="2" t="n"/>
      <c r="BT615" s="2" t="n"/>
      <c r="BU615" s="2" t="n"/>
      <c r="BV615" s="2" t="n"/>
      <c r="BW615" s="2" t="n"/>
      <c r="BX615" s="2" t="n"/>
      <c r="BY615" s="2" t="n"/>
      <c r="BZ615" s="2" t="n"/>
      <c r="CA615" s="2" t="n"/>
      <c r="CB615" s="2" t="n"/>
      <c r="CC615" s="2" t="n"/>
    </row>
    <row r="616">
      <c r="A616" s="2" t="n"/>
      <c r="B616" s="2" t="n"/>
      <c r="C616" s="2" t="n"/>
      <c r="D616" s="2" t="n"/>
      <c r="E616" s="2" t="n"/>
      <c r="F616" s="2" t="n"/>
      <c r="G616" s="2" t="n"/>
      <c r="H616" s="2" t="n"/>
      <c r="I616" s="2" t="n"/>
      <c r="J616" s="2" t="n"/>
      <c r="K616" s="3" t="n"/>
      <c r="L616" s="3" t="n"/>
      <c r="M616" s="4" t="n"/>
      <c r="N616" s="4" t="n"/>
      <c r="O616" s="4" t="n"/>
      <c r="P616" s="4" t="n"/>
      <c r="Q616" s="4" t="n"/>
      <c r="R616" s="4" t="n"/>
      <c r="S616" s="4" t="n"/>
      <c r="T616" s="4" t="n"/>
      <c r="U616" s="4" t="n"/>
      <c r="V616" s="4" t="n"/>
      <c r="W616" s="4" t="n"/>
      <c r="X616" s="4" t="n"/>
      <c r="Y616" s="4" t="n"/>
      <c r="Z616" s="4" t="n"/>
      <c r="AA616" s="4" t="n"/>
      <c r="AB616" s="4" t="n"/>
      <c r="AC616" s="4" t="n"/>
      <c r="AD616" s="4" t="n"/>
      <c r="AE616" s="4" t="n"/>
      <c r="AF616" s="4" t="n"/>
      <c r="AG616" s="4" t="n"/>
      <c r="AH616" s="4" t="n"/>
      <c r="AI616" s="4" t="n"/>
      <c r="AJ616" s="4" t="n"/>
      <c r="AK616" s="4" t="n"/>
      <c r="AL616" s="4" t="n"/>
      <c r="AM616" s="4" t="n"/>
      <c r="AN616" s="4" t="n"/>
      <c r="AO616" s="4" t="n"/>
      <c r="AP616" s="4" t="n"/>
      <c r="AQ616" s="4" t="n"/>
      <c r="AR616" s="4" t="n"/>
      <c r="AS616" s="4" t="n"/>
      <c r="AT616" s="4" t="n"/>
      <c r="AU616" s="4" t="n"/>
      <c r="AV616" s="4" t="n"/>
      <c r="AW616" s="4" t="n"/>
      <c r="AX616" s="4" t="n"/>
      <c r="AY616" s="4" t="n"/>
      <c r="AZ616" s="4" t="n"/>
      <c r="BA616" s="4" t="n"/>
      <c r="BB616" s="4" t="n"/>
      <c r="BC616" s="4" t="n"/>
      <c r="BD616" s="4" t="n"/>
      <c r="BE616" s="4" t="n"/>
      <c r="BF616" s="4" t="n"/>
      <c r="BG616" s="4" t="n"/>
      <c r="BH616" s="4" t="n"/>
      <c r="BI616" s="4" t="n"/>
      <c r="BJ616" s="4" t="n"/>
      <c r="BK616" s="3" t="n"/>
      <c r="BL616" s="3" t="n"/>
      <c r="BM616" s="3" t="n"/>
      <c r="BN616" s="3" t="n"/>
      <c r="BO616" s="3" t="n"/>
      <c r="BP616" s="3" t="n"/>
      <c r="BQ616" s="2" t="n"/>
      <c r="BR616" s="2" t="n"/>
      <c r="BS616" s="2" t="n"/>
      <c r="BT616" s="2" t="n"/>
      <c r="BU616" s="2" t="n"/>
      <c r="BV616" s="2" t="n"/>
      <c r="BW616" s="2" t="n"/>
      <c r="BX616" s="2" t="n"/>
      <c r="BY616" s="2" t="n"/>
      <c r="BZ616" s="2" t="n"/>
      <c r="CA616" s="2" t="n"/>
      <c r="CB616" s="2" t="n"/>
      <c r="CC616" s="2" t="n"/>
    </row>
    <row r="617">
      <c r="A617" s="2" t="n"/>
      <c r="B617" s="2" t="n"/>
      <c r="C617" s="2" t="n"/>
      <c r="D617" s="2" t="n"/>
      <c r="E617" s="2" t="n"/>
      <c r="F617" s="2" t="n"/>
      <c r="G617" s="2" t="n"/>
      <c r="H617" s="2" t="n"/>
      <c r="I617" s="2" t="n"/>
      <c r="J617" s="2" t="n"/>
      <c r="K617" s="3" t="n"/>
      <c r="L617" s="3" t="n"/>
      <c r="M617" s="4" t="n"/>
      <c r="N617" s="4" t="n"/>
      <c r="O617" s="4" t="n"/>
      <c r="P617" s="4" t="n"/>
      <c r="Q617" s="4" t="n"/>
      <c r="R617" s="4" t="n"/>
      <c r="S617" s="4" t="n"/>
      <c r="T617" s="4" t="n"/>
      <c r="U617" s="4" t="n"/>
      <c r="V617" s="4" t="n"/>
      <c r="W617" s="4" t="n"/>
      <c r="X617" s="4" t="n"/>
      <c r="Y617" s="4" t="n"/>
      <c r="Z617" s="4" t="n"/>
      <c r="AA617" s="4" t="n"/>
      <c r="AB617" s="4" t="n"/>
      <c r="AC617" s="4" t="n"/>
      <c r="AD617" s="4" t="n"/>
      <c r="AE617" s="4" t="n"/>
      <c r="AF617" s="4" t="n"/>
      <c r="AG617" s="4" t="n"/>
      <c r="AH617" s="4" t="n"/>
      <c r="AI617" s="4" t="n"/>
      <c r="AJ617" s="4" t="n"/>
      <c r="AK617" s="4" t="n"/>
      <c r="AL617" s="4" t="n"/>
      <c r="AM617" s="4" t="n"/>
      <c r="AN617" s="4" t="n"/>
      <c r="AO617" s="4" t="n"/>
      <c r="AP617" s="4" t="n"/>
      <c r="AQ617" s="4" t="n"/>
      <c r="AR617" s="4" t="n"/>
      <c r="AS617" s="4" t="n"/>
      <c r="AT617" s="4" t="n"/>
      <c r="AU617" s="4" t="n"/>
      <c r="AV617" s="4" t="n"/>
      <c r="AW617" s="4" t="n"/>
      <c r="AX617" s="4" t="n"/>
      <c r="AY617" s="4" t="n"/>
      <c r="AZ617" s="4" t="n"/>
      <c r="BA617" s="4" t="n"/>
      <c r="BB617" s="4" t="n"/>
      <c r="BC617" s="4" t="n"/>
      <c r="BD617" s="4" t="n"/>
      <c r="BE617" s="4" t="n"/>
      <c r="BF617" s="4" t="n"/>
      <c r="BG617" s="4" t="n"/>
      <c r="BH617" s="4" t="n"/>
      <c r="BI617" s="4" t="n"/>
      <c r="BJ617" s="4" t="n"/>
      <c r="BK617" s="3" t="n"/>
      <c r="BL617" s="3" t="n"/>
      <c r="BM617" s="3" t="n"/>
      <c r="BN617" s="3" t="n"/>
      <c r="BO617" s="3" t="n"/>
      <c r="BP617" s="3" t="n"/>
      <c r="BQ617" s="2" t="n"/>
      <c r="BR617" s="2" t="n"/>
      <c r="BS617" s="2" t="n"/>
      <c r="BT617" s="2" t="n"/>
      <c r="BU617" s="2" t="n"/>
      <c r="BV617" s="2" t="n"/>
      <c r="BW617" s="2" t="n"/>
      <c r="BX617" s="2" t="n"/>
      <c r="BY617" s="2" t="n"/>
      <c r="BZ617" s="2" t="n"/>
      <c r="CA617" s="2" t="n"/>
      <c r="CB617" s="2" t="n"/>
      <c r="CC617" s="2" t="n"/>
    </row>
    <row r="618">
      <c r="A618" s="2" t="n"/>
      <c r="B618" s="2" t="n"/>
      <c r="C618" s="2" t="n"/>
      <c r="D618" s="2" t="n"/>
      <c r="E618" s="2" t="n"/>
      <c r="F618" s="2" t="n"/>
      <c r="G618" s="2" t="n"/>
      <c r="H618" s="2" t="n"/>
      <c r="I618" s="2" t="n"/>
      <c r="J618" s="2" t="n"/>
      <c r="K618" s="3" t="n"/>
      <c r="L618" s="3" t="n"/>
      <c r="M618" s="4" t="n"/>
      <c r="N618" s="4" t="n"/>
      <c r="O618" s="4" t="n"/>
      <c r="P618" s="4" t="n"/>
      <c r="Q618" s="4" t="n"/>
      <c r="R618" s="4" t="n"/>
      <c r="S618" s="4" t="n"/>
      <c r="T618" s="4" t="n"/>
      <c r="U618" s="4" t="n"/>
      <c r="V618" s="4" t="n"/>
      <c r="W618" s="4" t="n"/>
      <c r="X618" s="4" t="n"/>
      <c r="Y618" s="4" t="n"/>
      <c r="Z618" s="4" t="n"/>
      <c r="AA618" s="4" t="n"/>
      <c r="AB618" s="4" t="n"/>
      <c r="AC618" s="4" t="n"/>
      <c r="AD618" s="4" t="n"/>
      <c r="AE618" s="4" t="n"/>
      <c r="AF618" s="4" t="n"/>
      <c r="AG618" s="4" t="n"/>
      <c r="AH618" s="4" t="n"/>
      <c r="AI618" s="4" t="n"/>
      <c r="AJ618" s="4" t="n"/>
      <c r="AK618" s="4" t="n"/>
      <c r="AL618" s="4" t="n"/>
      <c r="AM618" s="4" t="n"/>
      <c r="AN618" s="4" t="n"/>
      <c r="AO618" s="4" t="n"/>
      <c r="AP618" s="4" t="n"/>
      <c r="AQ618" s="4" t="n"/>
      <c r="AR618" s="4" t="n"/>
      <c r="AS618" s="4" t="n"/>
      <c r="AT618" s="4" t="n"/>
      <c r="AU618" s="4" t="n"/>
      <c r="AV618" s="4" t="n"/>
      <c r="AW618" s="4" t="n"/>
      <c r="AX618" s="4" t="n"/>
      <c r="AY618" s="4" t="n"/>
      <c r="AZ618" s="4" t="n"/>
      <c r="BA618" s="4" t="n"/>
      <c r="BB618" s="4" t="n"/>
      <c r="BC618" s="4" t="n"/>
      <c r="BD618" s="4" t="n"/>
      <c r="BE618" s="4" t="n"/>
      <c r="BF618" s="4" t="n"/>
      <c r="BG618" s="4" t="n"/>
      <c r="BH618" s="4" t="n"/>
      <c r="BI618" s="4" t="n"/>
      <c r="BJ618" s="4" t="n"/>
      <c r="BK618" s="3" t="n"/>
      <c r="BL618" s="3" t="n"/>
      <c r="BM618" s="3" t="n"/>
      <c r="BN618" s="3" t="n"/>
      <c r="BO618" s="3" t="n"/>
      <c r="BP618" s="3" t="n"/>
      <c r="BQ618" s="2" t="n"/>
      <c r="BR618" s="2" t="n"/>
      <c r="BS618" s="2" t="n"/>
      <c r="BT618" s="2" t="n"/>
      <c r="BU618" s="2" t="n"/>
      <c r="BV618" s="2" t="n"/>
      <c r="BW618" s="2" t="n"/>
      <c r="BX618" s="2" t="n"/>
      <c r="BY618" s="2" t="n"/>
      <c r="BZ618" s="2" t="n"/>
      <c r="CA618" s="2" t="n"/>
      <c r="CB618" s="2" t="n"/>
      <c r="CC618" s="2" t="n"/>
    </row>
    <row r="619">
      <c r="A619" s="2" t="n"/>
      <c r="B619" s="2" t="n"/>
      <c r="C619" s="2" t="n"/>
      <c r="D619" s="2" t="n"/>
      <c r="E619" s="2" t="n"/>
      <c r="F619" s="2" t="n"/>
      <c r="G619" s="2" t="n"/>
      <c r="H619" s="2" t="n"/>
      <c r="I619" s="2" t="n"/>
      <c r="J619" s="2" t="n"/>
      <c r="K619" s="3" t="n"/>
      <c r="L619" s="3" t="n"/>
      <c r="M619" s="4" t="n"/>
      <c r="N619" s="4" t="n"/>
      <c r="O619" s="4" t="n"/>
      <c r="P619" s="4" t="n"/>
      <c r="Q619" s="4" t="n"/>
      <c r="R619" s="4" t="n"/>
      <c r="S619" s="4" t="n"/>
      <c r="T619" s="4" t="n"/>
      <c r="U619" s="4" t="n"/>
      <c r="V619" s="4" t="n"/>
      <c r="W619" s="4" t="n"/>
      <c r="X619" s="4" t="n"/>
      <c r="Y619" s="4" t="n"/>
      <c r="Z619" s="4" t="n"/>
      <c r="AA619" s="4" t="n"/>
      <c r="AB619" s="4" t="n"/>
      <c r="AC619" s="4" t="n"/>
      <c r="AD619" s="4" t="n"/>
      <c r="AE619" s="4" t="n"/>
      <c r="AF619" s="4" t="n"/>
      <c r="AG619" s="4" t="n"/>
      <c r="AH619" s="4" t="n"/>
      <c r="AI619" s="4" t="n"/>
      <c r="AJ619" s="4" t="n"/>
      <c r="AK619" s="4" t="n"/>
      <c r="AL619" s="4" t="n"/>
      <c r="AM619" s="4" t="n"/>
      <c r="AN619" s="4" t="n"/>
      <c r="AO619" s="4" t="n"/>
      <c r="AP619" s="4" t="n"/>
      <c r="AQ619" s="4" t="n"/>
      <c r="AR619" s="4" t="n"/>
      <c r="AS619" s="4" t="n"/>
      <c r="AT619" s="4" t="n"/>
      <c r="AU619" s="4" t="n"/>
      <c r="AV619" s="4" t="n"/>
      <c r="AW619" s="4" t="n"/>
      <c r="AX619" s="4" t="n"/>
      <c r="AY619" s="4" t="n"/>
      <c r="AZ619" s="4" t="n"/>
      <c r="BA619" s="4" t="n"/>
      <c r="BB619" s="4" t="n"/>
      <c r="BC619" s="4" t="n"/>
      <c r="BD619" s="4" t="n"/>
      <c r="BE619" s="4" t="n"/>
      <c r="BF619" s="4" t="n"/>
      <c r="BG619" s="4" t="n"/>
      <c r="BH619" s="4" t="n"/>
      <c r="BI619" s="4" t="n"/>
      <c r="BJ619" s="4" t="n"/>
      <c r="BK619" s="3" t="n"/>
      <c r="BL619" s="3" t="n"/>
      <c r="BM619" s="3" t="n"/>
      <c r="BN619" s="3" t="n"/>
      <c r="BO619" s="3" t="n"/>
      <c r="BP619" s="3" t="n"/>
      <c r="BQ619" s="2" t="n"/>
      <c r="BR619" s="2" t="n"/>
      <c r="BS619" s="2" t="n"/>
      <c r="BT619" s="2" t="n"/>
      <c r="BU619" s="2" t="n"/>
      <c r="BV619" s="2" t="n"/>
      <c r="BW619" s="2" t="n"/>
      <c r="BX619" s="2" t="n"/>
      <c r="BY619" s="2" t="n"/>
      <c r="BZ619" s="2" t="n"/>
      <c r="CA619" s="2" t="n"/>
      <c r="CB619" s="2" t="n"/>
      <c r="CC619" s="2" t="n"/>
    </row>
    <row r="620">
      <c r="A620" s="2" t="n"/>
      <c r="B620" s="2" t="n"/>
      <c r="C620" s="2" t="n"/>
      <c r="D620" s="2" t="n"/>
      <c r="E620" s="2" t="n"/>
      <c r="F620" s="2" t="n"/>
      <c r="G620" s="2" t="n"/>
      <c r="H620" s="2" t="n"/>
      <c r="I620" s="2" t="n"/>
      <c r="J620" s="2" t="n"/>
      <c r="K620" s="3" t="n"/>
      <c r="L620" s="3" t="n"/>
      <c r="M620" s="4" t="n"/>
      <c r="N620" s="4" t="n"/>
      <c r="O620" s="4" t="n"/>
      <c r="P620" s="4" t="n"/>
      <c r="Q620" s="4" t="n"/>
      <c r="R620" s="4" t="n"/>
      <c r="S620" s="4" t="n"/>
      <c r="T620" s="4" t="n"/>
      <c r="U620" s="4" t="n"/>
      <c r="V620" s="4" t="n"/>
      <c r="W620" s="4" t="n"/>
      <c r="X620" s="4" t="n"/>
      <c r="Y620" s="4" t="n"/>
      <c r="Z620" s="4" t="n"/>
      <c r="AA620" s="4" t="n"/>
      <c r="AB620" s="4" t="n"/>
      <c r="AC620" s="4" t="n"/>
      <c r="AD620" s="4" t="n"/>
      <c r="AE620" s="4" t="n"/>
      <c r="AF620" s="4" t="n"/>
      <c r="AG620" s="4" t="n"/>
      <c r="AH620" s="4" t="n"/>
      <c r="AI620" s="4" t="n"/>
      <c r="AJ620" s="4" t="n"/>
      <c r="AK620" s="4" t="n"/>
      <c r="AL620" s="4" t="n"/>
      <c r="AM620" s="4" t="n"/>
      <c r="AN620" s="4" t="n"/>
      <c r="AO620" s="4" t="n"/>
      <c r="AP620" s="4" t="n"/>
      <c r="AQ620" s="4" t="n"/>
      <c r="AR620" s="4" t="n"/>
      <c r="AS620" s="4" t="n"/>
      <c r="AT620" s="4" t="n"/>
      <c r="AU620" s="4" t="n"/>
      <c r="AV620" s="4" t="n"/>
      <c r="AW620" s="4" t="n"/>
      <c r="AX620" s="4" t="n"/>
      <c r="AY620" s="4" t="n"/>
      <c r="AZ620" s="4" t="n"/>
      <c r="BA620" s="4" t="n"/>
      <c r="BB620" s="4" t="n"/>
      <c r="BC620" s="4" t="n"/>
      <c r="BD620" s="4" t="n"/>
      <c r="BE620" s="4" t="n"/>
      <c r="BF620" s="4" t="n"/>
      <c r="BG620" s="4" t="n"/>
      <c r="BH620" s="4" t="n"/>
      <c r="BI620" s="4" t="n"/>
      <c r="BJ620" s="4" t="n"/>
      <c r="BK620" s="3" t="n"/>
      <c r="BL620" s="3" t="n"/>
      <c r="BM620" s="3" t="n"/>
      <c r="BN620" s="3" t="n"/>
      <c r="BO620" s="3" t="n"/>
      <c r="BP620" s="3" t="n"/>
      <c r="BQ620" s="2" t="n"/>
      <c r="BR620" s="2" t="n"/>
      <c r="BS620" s="2" t="n"/>
      <c r="BT620" s="2" t="n"/>
      <c r="BU620" s="2" t="n"/>
      <c r="BV620" s="2" t="n"/>
      <c r="BW620" s="2" t="n"/>
      <c r="BX620" s="2" t="n"/>
      <c r="BY620" s="2" t="n"/>
      <c r="BZ620" s="2" t="n"/>
      <c r="CA620" s="2" t="n"/>
      <c r="CB620" s="2" t="n"/>
      <c r="CC620" s="2" t="n"/>
    </row>
    <row r="621">
      <c r="A621" s="2" t="n"/>
      <c r="B621" s="2" t="n"/>
      <c r="C621" s="2" t="n"/>
      <c r="D621" s="2" t="n"/>
      <c r="E621" s="2" t="n"/>
      <c r="F621" s="2" t="n"/>
      <c r="G621" s="2" t="n"/>
      <c r="H621" s="2" t="n"/>
      <c r="I621" s="2" t="n"/>
      <c r="J621" s="2" t="n"/>
      <c r="K621" s="3" t="n"/>
      <c r="L621" s="3" t="n"/>
      <c r="M621" s="4" t="n"/>
      <c r="N621" s="4" t="n"/>
      <c r="O621" s="4" t="n"/>
      <c r="P621" s="4" t="n"/>
      <c r="Q621" s="4" t="n"/>
      <c r="R621" s="4" t="n"/>
      <c r="S621" s="4" t="n"/>
      <c r="T621" s="4" t="n"/>
      <c r="U621" s="4" t="n"/>
      <c r="V621" s="4" t="n"/>
      <c r="W621" s="4" t="n"/>
      <c r="X621" s="4" t="n"/>
      <c r="Y621" s="4" t="n"/>
      <c r="Z621" s="4" t="n"/>
      <c r="AA621" s="4" t="n"/>
      <c r="AB621" s="4" t="n"/>
      <c r="AC621" s="4" t="n"/>
      <c r="AD621" s="4" t="n"/>
      <c r="AE621" s="4" t="n"/>
      <c r="AF621" s="4" t="n"/>
      <c r="AG621" s="4" t="n"/>
      <c r="AH621" s="4" t="n"/>
      <c r="AI621" s="4" t="n"/>
      <c r="AJ621" s="4" t="n"/>
      <c r="AK621" s="4" t="n"/>
      <c r="AL621" s="4" t="n"/>
      <c r="AM621" s="4" t="n"/>
      <c r="AN621" s="4" t="n"/>
      <c r="AO621" s="4" t="n"/>
      <c r="AP621" s="4" t="n"/>
      <c r="AQ621" s="4" t="n"/>
      <c r="AR621" s="4" t="n"/>
      <c r="AS621" s="4" t="n"/>
      <c r="AT621" s="4" t="n"/>
      <c r="AU621" s="4" t="n"/>
      <c r="AV621" s="4" t="n"/>
      <c r="AW621" s="4" t="n"/>
      <c r="AX621" s="4" t="n"/>
      <c r="AY621" s="4" t="n"/>
      <c r="AZ621" s="4" t="n"/>
      <c r="BA621" s="4" t="n"/>
      <c r="BB621" s="4" t="n"/>
      <c r="BC621" s="4" t="n"/>
      <c r="BD621" s="4" t="n"/>
      <c r="BE621" s="4" t="n"/>
      <c r="BF621" s="4" t="n"/>
      <c r="BG621" s="4" t="n"/>
      <c r="BH621" s="4" t="n"/>
      <c r="BI621" s="4" t="n"/>
      <c r="BJ621" s="4" t="n"/>
      <c r="BK621" s="3" t="n"/>
      <c r="BL621" s="3" t="n"/>
      <c r="BM621" s="3" t="n"/>
      <c r="BN621" s="3" t="n"/>
      <c r="BO621" s="3" t="n"/>
      <c r="BP621" s="3" t="n"/>
      <c r="BQ621" s="2" t="n"/>
      <c r="BR621" s="2" t="n"/>
      <c r="BS621" s="2" t="n"/>
      <c r="BT621" s="2" t="n"/>
      <c r="BU621" s="2" t="n"/>
      <c r="BV621" s="2" t="n"/>
      <c r="BW621" s="2" t="n"/>
      <c r="BX621" s="2" t="n"/>
      <c r="BY621" s="2" t="n"/>
      <c r="BZ621" s="2" t="n"/>
      <c r="CA621" s="2" t="n"/>
      <c r="CB621" s="2" t="n"/>
      <c r="CC621" s="2" t="n"/>
    </row>
    <row r="622">
      <c r="A622" s="2" t="n"/>
      <c r="B622" s="2" t="n"/>
      <c r="C622" s="2" t="n"/>
      <c r="D622" s="2" t="n"/>
      <c r="E622" s="2" t="n"/>
      <c r="F622" s="2" t="n"/>
      <c r="G622" s="2" t="n"/>
      <c r="H622" s="2" t="n"/>
      <c r="I622" s="2" t="n"/>
      <c r="J622" s="2" t="n"/>
      <c r="K622" s="3" t="n"/>
      <c r="L622" s="3" t="n"/>
      <c r="M622" s="4" t="n"/>
      <c r="N622" s="4" t="n"/>
      <c r="O622" s="4" t="n"/>
      <c r="P622" s="4" t="n"/>
      <c r="Q622" s="4" t="n"/>
      <c r="R622" s="4" t="n"/>
      <c r="S622" s="4" t="n"/>
      <c r="T622" s="4" t="n"/>
      <c r="U622" s="4" t="n"/>
      <c r="V622" s="4" t="n"/>
      <c r="W622" s="4" t="n"/>
      <c r="X622" s="4" t="n"/>
      <c r="Y622" s="4" t="n"/>
      <c r="Z622" s="4" t="n"/>
      <c r="AA622" s="4" t="n"/>
      <c r="AB622" s="4" t="n"/>
      <c r="AC622" s="4" t="n"/>
      <c r="AD622" s="4" t="n"/>
      <c r="AE622" s="4" t="n"/>
      <c r="AF622" s="4" t="n"/>
      <c r="AG622" s="4" t="n"/>
      <c r="AH622" s="4" t="n"/>
      <c r="AI622" s="4" t="n"/>
      <c r="AJ622" s="4" t="n"/>
      <c r="AK622" s="4" t="n"/>
      <c r="AL622" s="4" t="n"/>
      <c r="AM622" s="4" t="n"/>
      <c r="AN622" s="4" t="n"/>
      <c r="AO622" s="4" t="n"/>
      <c r="AP622" s="4" t="n"/>
      <c r="AQ622" s="4" t="n"/>
      <c r="AR622" s="4" t="n"/>
      <c r="AS622" s="4" t="n"/>
      <c r="AT622" s="4" t="n"/>
      <c r="AU622" s="4" t="n"/>
      <c r="AV622" s="4" t="n"/>
      <c r="AW622" s="4" t="n"/>
      <c r="AX622" s="4" t="n"/>
      <c r="AY622" s="4" t="n"/>
      <c r="AZ622" s="4" t="n"/>
      <c r="BA622" s="4" t="n"/>
      <c r="BB622" s="4" t="n"/>
      <c r="BC622" s="4" t="n"/>
      <c r="BD622" s="4" t="n"/>
      <c r="BE622" s="4" t="n"/>
      <c r="BF622" s="4" t="n"/>
      <c r="BG622" s="4" t="n"/>
      <c r="BH622" s="4" t="n"/>
      <c r="BI622" s="4" t="n"/>
      <c r="BJ622" s="4" t="n"/>
      <c r="BK622" s="3" t="n"/>
      <c r="BL622" s="3" t="n"/>
      <c r="BM622" s="3" t="n"/>
      <c r="BN622" s="3" t="n"/>
      <c r="BO622" s="3" t="n"/>
      <c r="BP622" s="3" t="n"/>
      <c r="BQ622" s="2" t="n"/>
      <c r="BR622" s="2" t="n"/>
      <c r="BS622" s="2" t="n"/>
      <c r="BT622" s="2" t="n"/>
      <c r="BU622" s="2" t="n"/>
      <c r="BV622" s="2" t="n"/>
      <c r="BW622" s="2" t="n"/>
      <c r="BX622" s="2" t="n"/>
      <c r="BY622" s="2" t="n"/>
      <c r="BZ622" s="2" t="n"/>
      <c r="CA622" s="2" t="n"/>
      <c r="CB622" s="2" t="n"/>
      <c r="CC622" s="2" t="n"/>
    </row>
    <row r="623">
      <c r="A623" s="2" t="n"/>
      <c r="B623" s="2" t="n"/>
      <c r="C623" s="2" t="n"/>
      <c r="D623" s="2" t="n"/>
      <c r="E623" s="2" t="n"/>
      <c r="F623" s="2" t="n"/>
      <c r="G623" s="2" t="n"/>
      <c r="H623" s="2" t="n"/>
      <c r="I623" s="2" t="n"/>
      <c r="J623" s="2" t="n"/>
      <c r="K623" s="3" t="n"/>
      <c r="L623" s="3" t="n"/>
      <c r="M623" s="4" t="n"/>
      <c r="N623" s="4" t="n"/>
      <c r="O623" s="4" t="n"/>
      <c r="P623" s="4" t="n"/>
      <c r="Q623" s="4" t="n"/>
      <c r="R623" s="4" t="n"/>
      <c r="S623" s="4" t="n"/>
      <c r="T623" s="4" t="n"/>
      <c r="U623" s="4" t="n"/>
      <c r="V623" s="4" t="n"/>
      <c r="W623" s="4" t="n"/>
      <c r="X623" s="4" t="n"/>
      <c r="Y623" s="4" t="n"/>
      <c r="Z623" s="4" t="n"/>
      <c r="AA623" s="4" t="n"/>
      <c r="AB623" s="4" t="n"/>
      <c r="AC623" s="4" t="n"/>
      <c r="AD623" s="4" t="n"/>
      <c r="AE623" s="4" t="n"/>
      <c r="AF623" s="4" t="n"/>
      <c r="AG623" s="4" t="n"/>
      <c r="AH623" s="4" t="n"/>
      <c r="AI623" s="4" t="n"/>
      <c r="AJ623" s="4" t="n"/>
      <c r="AK623" s="4" t="n"/>
      <c r="AL623" s="4" t="n"/>
      <c r="AM623" s="4" t="n"/>
      <c r="AN623" s="4" t="n"/>
      <c r="AO623" s="4" t="n"/>
      <c r="AP623" s="4" t="n"/>
      <c r="AQ623" s="4" t="n"/>
      <c r="AR623" s="4" t="n"/>
      <c r="AS623" s="4" t="n"/>
      <c r="AT623" s="4" t="n"/>
      <c r="AU623" s="4" t="n"/>
      <c r="AV623" s="4" t="n"/>
      <c r="AW623" s="4" t="n"/>
      <c r="AX623" s="4" t="n"/>
      <c r="AY623" s="4" t="n"/>
      <c r="AZ623" s="4" t="n"/>
      <c r="BA623" s="4" t="n"/>
      <c r="BB623" s="4" t="n"/>
      <c r="BC623" s="4" t="n"/>
      <c r="BD623" s="4" t="n"/>
      <c r="BE623" s="4" t="n"/>
      <c r="BF623" s="4" t="n"/>
      <c r="BG623" s="4" t="n"/>
      <c r="BH623" s="4" t="n"/>
      <c r="BI623" s="4" t="n"/>
      <c r="BJ623" s="4" t="n"/>
      <c r="BK623" s="3" t="n"/>
      <c r="BL623" s="3" t="n"/>
      <c r="BM623" s="3" t="n"/>
      <c r="BN623" s="3" t="n"/>
      <c r="BO623" s="3" t="n"/>
      <c r="BP623" s="3" t="n"/>
      <c r="BQ623" s="2" t="n"/>
      <c r="BR623" s="2" t="n"/>
      <c r="BS623" s="2" t="n"/>
      <c r="BT623" s="2" t="n"/>
      <c r="BU623" s="2" t="n"/>
      <c r="BV623" s="2" t="n"/>
      <c r="BW623" s="2" t="n"/>
      <c r="BX623" s="2" t="n"/>
      <c r="BY623" s="2" t="n"/>
      <c r="BZ623" s="2" t="n"/>
      <c r="CA623" s="2" t="n"/>
      <c r="CB623" s="2" t="n"/>
      <c r="CC623" s="2" t="n"/>
    </row>
    <row r="624">
      <c r="A624" s="2" t="n"/>
      <c r="B624" s="2" t="n"/>
      <c r="C624" s="2" t="n"/>
      <c r="D624" s="2" t="n"/>
      <c r="E624" s="2" t="n"/>
      <c r="F624" s="2" t="n"/>
      <c r="G624" s="2" t="n"/>
      <c r="H624" s="2" t="n"/>
      <c r="I624" s="2" t="n"/>
      <c r="J624" s="2" t="n"/>
      <c r="K624" s="3" t="n"/>
      <c r="L624" s="3" t="n"/>
      <c r="M624" s="4" t="n"/>
      <c r="N624" s="4" t="n"/>
      <c r="O624" s="4" t="n"/>
      <c r="P624" s="4" t="n"/>
      <c r="Q624" s="4" t="n"/>
      <c r="R624" s="4" t="n"/>
      <c r="S624" s="4" t="n"/>
      <c r="T624" s="4" t="n"/>
      <c r="U624" s="4" t="n"/>
      <c r="V624" s="4" t="n"/>
      <c r="W624" s="4" t="n"/>
      <c r="X624" s="4" t="n"/>
      <c r="Y624" s="4" t="n"/>
      <c r="Z624" s="4" t="n"/>
      <c r="AA624" s="4" t="n"/>
      <c r="AB624" s="4" t="n"/>
      <c r="AC624" s="4" t="n"/>
      <c r="AD624" s="4" t="n"/>
      <c r="AE624" s="4" t="n"/>
      <c r="AF624" s="4" t="n"/>
      <c r="AG624" s="4" t="n"/>
      <c r="AH624" s="4" t="n"/>
      <c r="AI624" s="4" t="n"/>
      <c r="AJ624" s="4" t="n"/>
      <c r="AK624" s="4" t="n"/>
      <c r="AL624" s="4" t="n"/>
      <c r="AM624" s="4" t="n"/>
      <c r="AN624" s="4" t="n"/>
      <c r="AO624" s="4" t="n"/>
      <c r="AP624" s="4" t="n"/>
      <c r="AQ624" s="4" t="n"/>
      <c r="AR624" s="4" t="n"/>
      <c r="AS624" s="4" t="n"/>
      <c r="AT624" s="4" t="n"/>
      <c r="AU624" s="4" t="n"/>
      <c r="AV624" s="4" t="n"/>
      <c r="AW624" s="4" t="n"/>
      <c r="AX624" s="4" t="n"/>
      <c r="AY624" s="4" t="n"/>
      <c r="AZ624" s="4" t="n"/>
      <c r="BA624" s="4" t="n"/>
      <c r="BB624" s="4" t="n"/>
      <c r="BC624" s="4" t="n"/>
      <c r="BD624" s="4" t="n"/>
      <c r="BE624" s="4" t="n"/>
      <c r="BF624" s="4" t="n"/>
      <c r="BG624" s="4" t="n"/>
      <c r="BH624" s="4" t="n"/>
      <c r="BI624" s="4" t="n"/>
      <c r="BJ624" s="4" t="n"/>
      <c r="BK624" s="3" t="n"/>
      <c r="BL624" s="3" t="n"/>
      <c r="BM624" s="3" t="n"/>
      <c r="BN624" s="3" t="n"/>
      <c r="BO624" s="3" t="n"/>
      <c r="BP624" s="3" t="n"/>
      <c r="BQ624" s="2" t="n"/>
      <c r="BR624" s="2" t="n"/>
      <c r="BS624" s="2" t="n"/>
      <c r="BT624" s="2" t="n"/>
      <c r="BU624" s="2" t="n"/>
      <c r="BV624" s="2" t="n"/>
      <c r="BW624" s="2" t="n"/>
      <c r="BX624" s="2" t="n"/>
      <c r="BY624" s="2" t="n"/>
      <c r="BZ624" s="2" t="n"/>
      <c r="CA624" s="2" t="n"/>
      <c r="CB624" s="2" t="n"/>
      <c r="CC624" s="2" t="n"/>
    </row>
    <row r="625">
      <c r="A625" s="2" t="n"/>
      <c r="B625" s="2" t="n"/>
      <c r="C625" s="2" t="n"/>
      <c r="D625" s="2" t="n"/>
      <c r="E625" s="2" t="n"/>
      <c r="F625" s="2" t="n"/>
      <c r="G625" s="2" t="n"/>
      <c r="H625" s="2" t="n"/>
      <c r="I625" s="2" t="n"/>
      <c r="J625" s="2" t="n"/>
      <c r="K625" s="3" t="n"/>
      <c r="L625" s="3" t="n"/>
      <c r="M625" s="4" t="n"/>
      <c r="N625" s="4" t="n"/>
      <c r="O625" s="4" t="n"/>
      <c r="P625" s="4" t="n"/>
      <c r="Q625" s="4" t="n"/>
      <c r="R625" s="4" t="n"/>
      <c r="S625" s="4" t="n"/>
      <c r="T625" s="4" t="n"/>
      <c r="U625" s="4" t="n"/>
      <c r="V625" s="4" t="n"/>
      <c r="W625" s="4" t="n"/>
      <c r="X625" s="4" t="n"/>
      <c r="Y625" s="4" t="n"/>
      <c r="Z625" s="4" t="n"/>
      <c r="AA625" s="4" t="n"/>
      <c r="AB625" s="4" t="n"/>
      <c r="AC625" s="4" t="n"/>
      <c r="AD625" s="4" t="n"/>
      <c r="AE625" s="4" t="n"/>
      <c r="AF625" s="4" t="n"/>
      <c r="AG625" s="4" t="n"/>
      <c r="AH625" s="4" t="n"/>
      <c r="AI625" s="4" t="n"/>
      <c r="AJ625" s="4" t="n"/>
      <c r="AK625" s="4" t="n"/>
      <c r="AL625" s="4" t="n"/>
      <c r="AM625" s="4" t="n"/>
      <c r="AN625" s="4" t="n"/>
      <c r="AO625" s="4" t="n"/>
      <c r="AP625" s="4" t="n"/>
      <c r="AQ625" s="4" t="n"/>
      <c r="AR625" s="4" t="n"/>
      <c r="AS625" s="4" t="n"/>
      <c r="AT625" s="4" t="n"/>
      <c r="AU625" s="4" t="n"/>
      <c r="AV625" s="4" t="n"/>
      <c r="AW625" s="4" t="n"/>
      <c r="AX625" s="4" t="n"/>
      <c r="AY625" s="4" t="n"/>
      <c r="AZ625" s="4" t="n"/>
      <c r="BA625" s="4" t="n"/>
      <c r="BB625" s="4" t="n"/>
      <c r="BC625" s="4" t="n"/>
      <c r="BD625" s="4" t="n"/>
      <c r="BE625" s="4" t="n"/>
      <c r="BF625" s="4" t="n"/>
      <c r="BG625" s="4" t="n"/>
      <c r="BH625" s="4" t="n"/>
      <c r="BI625" s="4" t="n"/>
      <c r="BJ625" s="4" t="n"/>
      <c r="BK625" s="3" t="n"/>
      <c r="BL625" s="3" t="n"/>
      <c r="BM625" s="3" t="n"/>
      <c r="BN625" s="3" t="n"/>
      <c r="BO625" s="3" t="n"/>
      <c r="BP625" s="3" t="n"/>
      <c r="BQ625" s="2" t="n"/>
      <c r="BR625" s="2" t="n"/>
      <c r="BS625" s="2" t="n"/>
      <c r="BT625" s="2" t="n"/>
      <c r="BU625" s="2" t="n"/>
      <c r="BV625" s="2" t="n"/>
      <c r="BW625" s="2" t="n"/>
      <c r="BX625" s="2" t="n"/>
      <c r="BY625" s="2" t="n"/>
      <c r="BZ625" s="2" t="n"/>
      <c r="CA625" s="2" t="n"/>
      <c r="CB625" s="2" t="n"/>
      <c r="CC625" s="2" t="n"/>
    </row>
    <row r="626">
      <c r="A626" s="2" t="n"/>
      <c r="B626" s="2" t="n"/>
      <c r="C626" s="2" t="n"/>
      <c r="D626" s="2" t="n"/>
      <c r="E626" s="2" t="n"/>
      <c r="F626" s="2" t="n"/>
      <c r="G626" s="2" t="n"/>
      <c r="H626" s="2" t="n"/>
      <c r="I626" s="2" t="n"/>
      <c r="J626" s="2" t="n"/>
      <c r="K626" s="3" t="n"/>
      <c r="L626" s="3" t="n"/>
      <c r="M626" s="4" t="n"/>
      <c r="N626" s="4" t="n"/>
      <c r="O626" s="4" t="n"/>
      <c r="P626" s="4" t="n"/>
      <c r="Q626" s="4" t="n"/>
      <c r="R626" s="4" t="n"/>
      <c r="S626" s="4" t="n"/>
      <c r="T626" s="4" t="n"/>
      <c r="U626" s="4" t="n"/>
      <c r="V626" s="4" t="n"/>
      <c r="W626" s="4" t="n"/>
      <c r="X626" s="4" t="n"/>
      <c r="Y626" s="4" t="n"/>
      <c r="Z626" s="4" t="n"/>
      <c r="AA626" s="4" t="n"/>
      <c r="AB626" s="4" t="n"/>
      <c r="AC626" s="4" t="n"/>
      <c r="AD626" s="4" t="n"/>
      <c r="AE626" s="4" t="n"/>
      <c r="AF626" s="4" t="n"/>
      <c r="AG626" s="4" t="n"/>
      <c r="AH626" s="4" t="n"/>
      <c r="AI626" s="4" t="n"/>
      <c r="AJ626" s="4" t="n"/>
      <c r="AK626" s="4" t="n"/>
      <c r="AL626" s="4" t="n"/>
      <c r="AM626" s="4" t="n"/>
      <c r="AN626" s="4" t="n"/>
      <c r="AO626" s="4" t="n"/>
      <c r="AP626" s="4" t="n"/>
      <c r="AQ626" s="4" t="n"/>
      <c r="AR626" s="4" t="n"/>
      <c r="AS626" s="4" t="n"/>
      <c r="AT626" s="4" t="n"/>
      <c r="AU626" s="4" t="n"/>
      <c r="AV626" s="4" t="n"/>
      <c r="AW626" s="4" t="n"/>
      <c r="AX626" s="4" t="n"/>
      <c r="AY626" s="4" t="n"/>
      <c r="AZ626" s="4" t="n"/>
      <c r="BA626" s="4" t="n"/>
      <c r="BB626" s="4" t="n"/>
      <c r="BC626" s="4" t="n"/>
      <c r="BD626" s="4" t="n"/>
      <c r="BE626" s="4" t="n"/>
      <c r="BF626" s="4" t="n"/>
      <c r="BG626" s="4" t="n"/>
      <c r="BH626" s="4" t="n"/>
      <c r="BI626" s="4" t="n"/>
      <c r="BJ626" s="4" t="n"/>
      <c r="BK626" s="3" t="n"/>
      <c r="BL626" s="3" t="n"/>
      <c r="BM626" s="3" t="n"/>
      <c r="BN626" s="3" t="n"/>
      <c r="BO626" s="3" t="n"/>
      <c r="BP626" s="3" t="n"/>
      <c r="BQ626" s="2" t="n"/>
      <c r="BR626" s="2" t="n"/>
      <c r="BS626" s="2" t="n"/>
      <c r="BT626" s="2" t="n"/>
      <c r="BU626" s="2" t="n"/>
      <c r="BV626" s="2" t="n"/>
      <c r="BW626" s="2" t="n"/>
      <c r="BX626" s="2" t="n"/>
      <c r="BY626" s="2" t="n"/>
      <c r="BZ626" s="2" t="n"/>
      <c r="CA626" s="2" t="n"/>
      <c r="CB626" s="2" t="n"/>
      <c r="CC626" s="2" t="n"/>
    </row>
    <row r="627">
      <c r="A627" s="2" t="n"/>
      <c r="B627" s="2" t="n"/>
      <c r="C627" s="2" t="n"/>
      <c r="D627" s="2" t="n"/>
      <c r="E627" s="2" t="n"/>
      <c r="F627" s="2" t="n"/>
      <c r="G627" s="2" t="n"/>
      <c r="H627" s="2" t="n"/>
      <c r="I627" s="2" t="n"/>
      <c r="J627" s="2" t="n"/>
      <c r="K627" s="3" t="n"/>
      <c r="L627" s="3" t="n"/>
      <c r="M627" s="4" t="n"/>
      <c r="N627" s="4" t="n"/>
      <c r="O627" s="4" t="n"/>
      <c r="P627" s="4" t="n"/>
      <c r="Q627" s="4" t="n"/>
      <c r="R627" s="4" t="n"/>
      <c r="S627" s="4" t="n"/>
      <c r="T627" s="4" t="n"/>
      <c r="U627" s="4" t="n"/>
      <c r="V627" s="4" t="n"/>
      <c r="W627" s="4" t="n"/>
      <c r="X627" s="4" t="n"/>
      <c r="Y627" s="4" t="n"/>
      <c r="Z627" s="4" t="n"/>
      <c r="AA627" s="4" t="n"/>
      <c r="AB627" s="4" t="n"/>
      <c r="AC627" s="4" t="n"/>
      <c r="AD627" s="4" t="n"/>
      <c r="AE627" s="4" t="n"/>
      <c r="AF627" s="4" t="n"/>
      <c r="AG627" s="4" t="n"/>
      <c r="AH627" s="4" t="n"/>
      <c r="AI627" s="4" t="n"/>
      <c r="AJ627" s="4" t="n"/>
      <c r="AK627" s="4" t="n"/>
      <c r="AL627" s="4" t="n"/>
      <c r="AM627" s="4" t="n"/>
      <c r="AN627" s="4" t="n"/>
      <c r="AO627" s="4" t="n"/>
      <c r="AP627" s="4" t="n"/>
      <c r="AQ627" s="4" t="n"/>
      <c r="AR627" s="4" t="n"/>
      <c r="AS627" s="4" t="n"/>
      <c r="AT627" s="4" t="n"/>
      <c r="AU627" s="4" t="n"/>
      <c r="AV627" s="4" t="n"/>
      <c r="AW627" s="4" t="n"/>
      <c r="AX627" s="4" t="n"/>
      <c r="AY627" s="4" t="n"/>
      <c r="AZ627" s="4" t="n"/>
      <c r="BA627" s="4" t="n"/>
      <c r="BB627" s="4" t="n"/>
      <c r="BC627" s="4" t="n"/>
      <c r="BD627" s="4" t="n"/>
      <c r="BE627" s="4" t="n"/>
      <c r="BF627" s="4" t="n"/>
      <c r="BG627" s="4" t="n"/>
      <c r="BH627" s="4" t="n"/>
      <c r="BI627" s="4" t="n"/>
      <c r="BJ627" s="4" t="n"/>
      <c r="BK627" s="3" t="n"/>
      <c r="BL627" s="3" t="n"/>
      <c r="BM627" s="3" t="n"/>
      <c r="BN627" s="3" t="n"/>
      <c r="BO627" s="3" t="n"/>
      <c r="BP627" s="3" t="n"/>
      <c r="BQ627" s="2" t="n"/>
      <c r="BR627" s="2" t="n"/>
      <c r="BS627" s="2" t="n"/>
      <c r="BT627" s="2" t="n"/>
      <c r="BU627" s="2" t="n"/>
      <c r="BV627" s="2" t="n"/>
      <c r="BW627" s="2" t="n"/>
      <c r="BX627" s="2" t="n"/>
      <c r="BY627" s="2" t="n"/>
      <c r="BZ627" s="2" t="n"/>
      <c r="CA627" s="2" t="n"/>
      <c r="CB627" s="2" t="n"/>
      <c r="CC627" s="2" t="n"/>
    </row>
    <row r="628">
      <c r="A628" s="2" t="n"/>
      <c r="B628" s="2" t="n"/>
      <c r="C628" s="2" t="n"/>
      <c r="D628" s="2" t="n"/>
      <c r="E628" s="2" t="n"/>
      <c r="F628" s="2" t="n"/>
      <c r="G628" s="2" t="n"/>
      <c r="H628" s="2" t="n"/>
      <c r="I628" s="2" t="n"/>
      <c r="J628" s="2" t="n"/>
      <c r="K628" s="3" t="n"/>
      <c r="L628" s="3" t="n"/>
      <c r="M628" s="4" t="n"/>
      <c r="N628" s="4" t="n"/>
      <c r="O628" s="4" t="n"/>
      <c r="P628" s="4" t="n"/>
      <c r="Q628" s="4" t="n"/>
      <c r="R628" s="4" t="n"/>
      <c r="S628" s="4" t="n"/>
      <c r="T628" s="4" t="n"/>
      <c r="U628" s="4" t="n"/>
      <c r="V628" s="4" t="n"/>
      <c r="W628" s="4" t="n"/>
      <c r="X628" s="4" t="n"/>
      <c r="Y628" s="4" t="n"/>
      <c r="Z628" s="4" t="n"/>
      <c r="AA628" s="4" t="n"/>
      <c r="AB628" s="4" t="n"/>
      <c r="AC628" s="4" t="n"/>
      <c r="AD628" s="4" t="n"/>
      <c r="AE628" s="4" t="n"/>
      <c r="AF628" s="4" t="n"/>
      <c r="AG628" s="4" t="n"/>
      <c r="AH628" s="4" t="n"/>
      <c r="AI628" s="4" t="n"/>
      <c r="AJ628" s="4" t="n"/>
      <c r="AK628" s="4" t="n"/>
      <c r="AL628" s="4" t="n"/>
      <c r="AM628" s="4" t="n"/>
      <c r="AN628" s="4" t="n"/>
      <c r="AO628" s="4" t="n"/>
      <c r="AP628" s="4" t="n"/>
      <c r="AQ628" s="4" t="n"/>
      <c r="AR628" s="4" t="n"/>
      <c r="AS628" s="4" t="n"/>
      <c r="AT628" s="4" t="n"/>
      <c r="AU628" s="4" t="n"/>
      <c r="AV628" s="4" t="n"/>
      <c r="AW628" s="4" t="n"/>
      <c r="AX628" s="4" t="n"/>
      <c r="AY628" s="4" t="n"/>
      <c r="AZ628" s="4" t="n"/>
      <c r="BA628" s="4" t="n"/>
      <c r="BB628" s="4" t="n"/>
      <c r="BC628" s="4" t="n"/>
      <c r="BD628" s="4" t="n"/>
      <c r="BE628" s="4" t="n"/>
      <c r="BF628" s="4" t="n"/>
      <c r="BG628" s="4" t="n"/>
      <c r="BH628" s="4" t="n"/>
      <c r="BI628" s="4" t="n"/>
      <c r="BJ628" s="4" t="n"/>
      <c r="BK628" s="3" t="n"/>
      <c r="BL628" s="3" t="n"/>
      <c r="BM628" s="3" t="n"/>
      <c r="BN628" s="3" t="n"/>
      <c r="BO628" s="3" t="n"/>
      <c r="BP628" s="3" t="n"/>
      <c r="BQ628" s="2" t="n"/>
      <c r="BR628" s="2" t="n"/>
      <c r="BS628" s="2" t="n"/>
      <c r="BT628" s="2" t="n"/>
      <c r="BU628" s="2" t="n"/>
      <c r="BV628" s="2" t="n"/>
      <c r="BW628" s="2" t="n"/>
      <c r="BX628" s="2" t="n"/>
      <c r="BY628" s="2" t="n"/>
      <c r="BZ628" s="2" t="n"/>
      <c r="CA628" s="2" t="n"/>
      <c r="CB628" s="2" t="n"/>
      <c r="CC628" s="2" t="n"/>
    </row>
    <row r="629">
      <c r="A629" s="2" t="n"/>
      <c r="B629" s="2" t="n"/>
      <c r="C629" s="2" t="n"/>
      <c r="D629" s="2" t="n"/>
      <c r="E629" s="2" t="n"/>
      <c r="F629" s="2" t="n"/>
      <c r="G629" s="2" t="n"/>
      <c r="H629" s="2" t="n"/>
      <c r="I629" s="2" t="n"/>
      <c r="J629" s="2" t="n"/>
      <c r="K629" s="3" t="n"/>
      <c r="L629" s="3" t="n"/>
      <c r="M629" s="4" t="n"/>
      <c r="N629" s="4" t="n"/>
      <c r="O629" s="4" t="n"/>
      <c r="P629" s="4" t="n"/>
      <c r="Q629" s="4" t="n"/>
      <c r="R629" s="4" t="n"/>
      <c r="S629" s="4" t="n"/>
      <c r="T629" s="4" t="n"/>
      <c r="U629" s="4" t="n"/>
      <c r="V629" s="4" t="n"/>
      <c r="W629" s="4" t="n"/>
      <c r="X629" s="4" t="n"/>
      <c r="Y629" s="4" t="n"/>
      <c r="Z629" s="4" t="n"/>
      <c r="AA629" s="4" t="n"/>
      <c r="AB629" s="4" t="n"/>
      <c r="AC629" s="4" t="n"/>
      <c r="AD629" s="4" t="n"/>
      <c r="AE629" s="4" t="n"/>
      <c r="AF629" s="4" t="n"/>
      <c r="AG629" s="4" t="n"/>
      <c r="AH629" s="4" t="n"/>
      <c r="AI629" s="4" t="n"/>
      <c r="AJ629" s="4" t="n"/>
      <c r="AK629" s="4" t="n"/>
      <c r="AL629" s="4" t="n"/>
      <c r="AM629" s="4" t="n"/>
      <c r="AN629" s="4" t="n"/>
      <c r="AO629" s="4" t="n"/>
      <c r="AP629" s="4" t="n"/>
      <c r="AQ629" s="4" t="n"/>
      <c r="AR629" s="4" t="n"/>
      <c r="AS629" s="4" t="n"/>
      <c r="AT629" s="4" t="n"/>
      <c r="AU629" s="4" t="n"/>
      <c r="AV629" s="4" t="n"/>
      <c r="AW629" s="4" t="n"/>
      <c r="AX629" s="4" t="n"/>
      <c r="AY629" s="4" t="n"/>
      <c r="AZ629" s="4" t="n"/>
      <c r="BA629" s="4" t="n"/>
      <c r="BB629" s="4" t="n"/>
      <c r="BC629" s="4" t="n"/>
      <c r="BD629" s="4" t="n"/>
      <c r="BE629" s="4" t="n"/>
      <c r="BF629" s="4" t="n"/>
      <c r="BG629" s="4" t="n"/>
      <c r="BH629" s="4" t="n"/>
      <c r="BI629" s="4" t="n"/>
      <c r="BJ629" s="4" t="n"/>
      <c r="BK629" s="3" t="n"/>
      <c r="BL629" s="3" t="n"/>
      <c r="BM629" s="3" t="n"/>
      <c r="BN629" s="3" t="n"/>
      <c r="BO629" s="3" t="n"/>
      <c r="BP629" s="3" t="n"/>
      <c r="BQ629" s="2" t="n"/>
      <c r="BR629" s="2" t="n"/>
      <c r="BS629" s="2" t="n"/>
      <c r="BT629" s="2" t="n"/>
      <c r="BU629" s="2" t="n"/>
      <c r="BV629" s="2" t="n"/>
      <c r="BW629" s="2" t="n"/>
      <c r="BX629" s="2" t="n"/>
      <c r="BY629" s="2" t="n"/>
      <c r="BZ629" s="2" t="n"/>
      <c r="CA629" s="2" t="n"/>
      <c r="CB629" s="2" t="n"/>
      <c r="CC629" s="2" t="n"/>
    </row>
    <row r="630">
      <c r="A630" s="2" t="n"/>
      <c r="B630" s="2" t="n"/>
      <c r="C630" s="2" t="n"/>
      <c r="D630" s="2" t="n"/>
      <c r="E630" s="2" t="n"/>
      <c r="F630" s="2" t="n"/>
      <c r="G630" s="2" t="n"/>
      <c r="H630" s="2" t="n"/>
      <c r="I630" s="2" t="n"/>
      <c r="J630" s="2" t="n"/>
      <c r="K630" s="3" t="n"/>
      <c r="L630" s="3" t="n"/>
      <c r="M630" s="4" t="n"/>
      <c r="N630" s="4" t="n"/>
      <c r="O630" s="4" t="n"/>
      <c r="P630" s="4" t="n"/>
      <c r="Q630" s="4" t="n"/>
      <c r="R630" s="4" t="n"/>
      <c r="S630" s="4" t="n"/>
      <c r="T630" s="4" t="n"/>
      <c r="U630" s="4" t="n"/>
      <c r="V630" s="4" t="n"/>
      <c r="W630" s="4" t="n"/>
      <c r="X630" s="4" t="n"/>
      <c r="Y630" s="4" t="n"/>
      <c r="Z630" s="4" t="n"/>
      <c r="AA630" s="4" t="n"/>
      <c r="AB630" s="4" t="n"/>
      <c r="AC630" s="4" t="n"/>
      <c r="AD630" s="4" t="n"/>
      <c r="AE630" s="4" t="n"/>
      <c r="AF630" s="4" t="n"/>
      <c r="AG630" s="4" t="n"/>
      <c r="AH630" s="4" t="n"/>
      <c r="AI630" s="4" t="n"/>
      <c r="AJ630" s="4" t="n"/>
      <c r="AK630" s="4" t="n"/>
      <c r="AL630" s="4" t="n"/>
      <c r="AM630" s="4" t="n"/>
      <c r="AN630" s="4" t="n"/>
      <c r="AO630" s="4" t="n"/>
      <c r="AP630" s="4" t="n"/>
      <c r="AQ630" s="4" t="n"/>
      <c r="AR630" s="4" t="n"/>
      <c r="AS630" s="4" t="n"/>
      <c r="AT630" s="4" t="n"/>
      <c r="AU630" s="4" t="n"/>
      <c r="AV630" s="4" t="n"/>
      <c r="AW630" s="4" t="n"/>
      <c r="AX630" s="4" t="n"/>
      <c r="AY630" s="4" t="n"/>
      <c r="AZ630" s="4" t="n"/>
      <c r="BA630" s="4" t="n"/>
      <c r="BB630" s="4" t="n"/>
      <c r="BC630" s="4" t="n"/>
      <c r="BD630" s="4" t="n"/>
      <c r="BE630" s="4" t="n"/>
      <c r="BF630" s="4" t="n"/>
      <c r="BG630" s="4" t="n"/>
      <c r="BH630" s="4" t="n"/>
      <c r="BI630" s="4" t="n"/>
      <c r="BJ630" s="4" t="n"/>
      <c r="BK630" s="3" t="n"/>
      <c r="BL630" s="3" t="n"/>
      <c r="BM630" s="3" t="n"/>
      <c r="BN630" s="3" t="n"/>
      <c r="BO630" s="3" t="n"/>
      <c r="BP630" s="3" t="n"/>
      <c r="BQ630" s="2" t="n"/>
      <c r="BR630" s="2" t="n"/>
      <c r="BS630" s="2" t="n"/>
      <c r="BT630" s="2" t="n"/>
      <c r="BU630" s="2" t="n"/>
      <c r="BV630" s="2" t="n"/>
      <c r="BW630" s="2" t="n"/>
      <c r="BX630" s="2" t="n"/>
      <c r="BY630" s="2" t="n"/>
      <c r="BZ630" s="2" t="n"/>
      <c r="CA630" s="2" t="n"/>
      <c r="CB630" s="2" t="n"/>
      <c r="CC630" s="2" t="n"/>
    </row>
    <row r="631">
      <c r="A631" s="2" t="n"/>
      <c r="B631" s="2" t="n"/>
      <c r="C631" s="2" t="n"/>
      <c r="D631" s="2" t="n"/>
      <c r="E631" s="2" t="n"/>
      <c r="F631" s="2" t="n"/>
      <c r="G631" s="2" t="n"/>
      <c r="H631" s="2" t="n"/>
      <c r="I631" s="2" t="n"/>
      <c r="J631" s="2" t="n"/>
      <c r="K631" s="3" t="n"/>
      <c r="L631" s="3" t="n"/>
      <c r="M631" s="4" t="n"/>
      <c r="N631" s="4" t="n"/>
      <c r="O631" s="4" t="n"/>
      <c r="P631" s="4" t="n"/>
      <c r="Q631" s="4" t="n"/>
      <c r="R631" s="4" t="n"/>
      <c r="S631" s="4" t="n"/>
      <c r="T631" s="4" t="n"/>
      <c r="U631" s="4" t="n"/>
      <c r="V631" s="4" t="n"/>
      <c r="W631" s="4" t="n"/>
      <c r="X631" s="4" t="n"/>
      <c r="Y631" s="4" t="n"/>
      <c r="Z631" s="4" t="n"/>
      <c r="AA631" s="4" t="n"/>
      <c r="AB631" s="4" t="n"/>
      <c r="AC631" s="4" t="n"/>
      <c r="AD631" s="4" t="n"/>
      <c r="AE631" s="4" t="n"/>
      <c r="AF631" s="4" t="n"/>
      <c r="AG631" s="4" t="n"/>
      <c r="AH631" s="4" t="n"/>
      <c r="AI631" s="4" t="n"/>
      <c r="AJ631" s="4" t="n"/>
      <c r="AK631" s="4" t="n"/>
      <c r="AL631" s="4" t="n"/>
      <c r="AM631" s="4" t="n"/>
      <c r="AN631" s="4" t="n"/>
      <c r="AO631" s="4" t="n"/>
      <c r="AP631" s="4" t="n"/>
      <c r="AQ631" s="4" t="n"/>
      <c r="AR631" s="4" t="n"/>
      <c r="AS631" s="4" t="n"/>
      <c r="AT631" s="4" t="n"/>
      <c r="AU631" s="4" t="n"/>
      <c r="AV631" s="4" t="n"/>
      <c r="AW631" s="4" t="n"/>
      <c r="AX631" s="4" t="n"/>
      <c r="AY631" s="4" t="n"/>
      <c r="AZ631" s="4" t="n"/>
      <c r="BA631" s="4" t="n"/>
      <c r="BB631" s="4" t="n"/>
      <c r="BC631" s="4" t="n"/>
      <c r="BD631" s="4" t="n"/>
      <c r="BE631" s="4" t="n"/>
      <c r="BF631" s="4" t="n"/>
      <c r="BG631" s="4" t="n"/>
      <c r="BH631" s="4" t="n"/>
      <c r="BI631" s="4" t="n"/>
      <c r="BJ631" s="4" t="n"/>
      <c r="BK631" s="3" t="n"/>
      <c r="BL631" s="3" t="n"/>
      <c r="BM631" s="3" t="n"/>
      <c r="BN631" s="3" t="n"/>
      <c r="BO631" s="3" t="n"/>
      <c r="BP631" s="3" t="n"/>
      <c r="BQ631" s="2" t="n"/>
      <c r="BR631" s="2" t="n"/>
      <c r="BS631" s="2" t="n"/>
      <c r="BT631" s="2" t="n"/>
      <c r="BU631" s="2" t="n"/>
      <c r="BV631" s="2" t="n"/>
      <c r="BW631" s="2" t="n"/>
      <c r="BX631" s="2" t="n"/>
      <c r="BY631" s="2" t="n"/>
      <c r="BZ631" s="2" t="n"/>
      <c r="CA631" s="2" t="n"/>
      <c r="CB631" s="2" t="n"/>
      <c r="CC631" s="2" t="n"/>
    </row>
    <row r="632">
      <c r="A632" s="2" t="n"/>
      <c r="B632" s="2" t="n"/>
      <c r="C632" s="2" t="n"/>
      <c r="D632" s="2" t="n"/>
      <c r="E632" s="2" t="n"/>
      <c r="F632" s="2" t="n"/>
      <c r="G632" s="2" t="n"/>
      <c r="H632" s="2" t="n"/>
      <c r="I632" s="2" t="n"/>
      <c r="J632" s="2" t="n"/>
      <c r="K632" s="3" t="n"/>
      <c r="L632" s="3" t="n"/>
      <c r="M632" s="4" t="n"/>
      <c r="N632" s="4" t="n"/>
      <c r="O632" s="4" t="n"/>
      <c r="P632" s="4" t="n"/>
      <c r="Q632" s="4" t="n"/>
      <c r="R632" s="4" t="n"/>
      <c r="S632" s="4" t="n"/>
      <c r="T632" s="4" t="n"/>
      <c r="U632" s="4" t="n"/>
      <c r="V632" s="4" t="n"/>
      <c r="W632" s="4" t="n"/>
      <c r="X632" s="4" t="n"/>
      <c r="Y632" s="4" t="n"/>
      <c r="Z632" s="4" t="n"/>
      <c r="AA632" s="4" t="n"/>
      <c r="AB632" s="4" t="n"/>
      <c r="AC632" s="4" t="n"/>
      <c r="AD632" s="4" t="n"/>
      <c r="AE632" s="4" t="n"/>
      <c r="AF632" s="4" t="n"/>
      <c r="AG632" s="4" t="n"/>
      <c r="AH632" s="4" t="n"/>
      <c r="AI632" s="4" t="n"/>
      <c r="AJ632" s="4" t="n"/>
      <c r="AK632" s="4" t="n"/>
      <c r="AL632" s="4" t="n"/>
      <c r="AM632" s="4" t="n"/>
      <c r="AN632" s="4" t="n"/>
      <c r="AO632" s="4" t="n"/>
      <c r="AP632" s="4" t="n"/>
      <c r="AQ632" s="4" t="n"/>
      <c r="AR632" s="4" t="n"/>
      <c r="AS632" s="4" t="n"/>
      <c r="AT632" s="4" t="n"/>
      <c r="AU632" s="4" t="n"/>
      <c r="AV632" s="4" t="n"/>
      <c r="AW632" s="4" t="n"/>
      <c r="AX632" s="4" t="n"/>
      <c r="AY632" s="4" t="n"/>
      <c r="AZ632" s="4" t="n"/>
      <c r="BA632" s="4" t="n"/>
      <c r="BB632" s="4" t="n"/>
      <c r="BC632" s="4" t="n"/>
      <c r="BD632" s="4" t="n"/>
      <c r="BE632" s="4" t="n"/>
      <c r="BF632" s="4" t="n"/>
      <c r="BG632" s="4" t="n"/>
      <c r="BH632" s="4" t="n"/>
      <c r="BI632" s="4" t="n"/>
      <c r="BJ632" s="4" t="n"/>
      <c r="BK632" s="3" t="n"/>
      <c r="BL632" s="3" t="n"/>
      <c r="BM632" s="3" t="n"/>
      <c r="BN632" s="3" t="n"/>
      <c r="BO632" s="3" t="n"/>
      <c r="BP632" s="3" t="n"/>
      <c r="BQ632" s="2" t="n"/>
      <c r="BR632" s="2" t="n"/>
      <c r="BS632" s="2" t="n"/>
      <c r="BT632" s="2" t="n"/>
      <c r="BU632" s="2" t="n"/>
      <c r="BV632" s="2" t="n"/>
      <c r="BW632" s="2" t="n"/>
      <c r="BX632" s="2" t="n"/>
      <c r="BY632" s="2" t="n"/>
      <c r="BZ632" s="2" t="n"/>
      <c r="CA632" s="2" t="n"/>
      <c r="CB632" s="2" t="n"/>
      <c r="CC632" s="2" t="n"/>
    </row>
    <row r="633">
      <c r="A633" s="2" t="n"/>
      <c r="B633" s="2" t="n"/>
      <c r="C633" s="2" t="n"/>
      <c r="D633" s="2" t="n"/>
      <c r="E633" s="2" t="n"/>
      <c r="F633" s="2" t="n"/>
      <c r="G633" s="2" t="n"/>
      <c r="H633" s="2" t="n"/>
      <c r="I633" s="2" t="n"/>
      <c r="J633" s="2" t="n"/>
      <c r="K633" s="3" t="n"/>
      <c r="L633" s="3" t="n"/>
      <c r="M633" s="4" t="n"/>
      <c r="N633" s="4" t="n"/>
      <c r="O633" s="4" t="n"/>
      <c r="P633" s="4" t="n"/>
      <c r="Q633" s="4" t="n"/>
      <c r="R633" s="4" t="n"/>
      <c r="S633" s="4" t="n"/>
      <c r="T633" s="4" t="n"/>
      <c r="U633" s="4" t="n"/>
      <c r="V633" s="4" t="n"/>
      <c r="W633" s="4" t="n"/>
      <c r="X633" s="4" t="n"/>
      <c r="Y633" s="4" t="n"/>
      <c r="Z633" s="4" t="n"/>
      <c r="AA633" s="4" t="n"/>
      <c r="AB633" s="4" t="n"/>
      <c r="AC633" s="4" t="n"/>
      <c r="AD633" s="4" t="n"/>
      <c r="AE633" s="4" t="n"/>
      <c r="AF633" s="4" t="n"/>
      <c r="AG633" s="4" t="n"/>
      <c r="AH633" s="4" t="n"/>
      <c r="AI633" s="4" t="n"/>
      <c r="AJ633" s="4" t="n"/>
      <c r="AK633" s="4" t="n"/>
      <c r="AL633" s="4" t="n"/>
      <c r="AM633" s="4" t="n"/>
      <c r="AN633" s="4" t="n"/>
      <c r="AO633" s="4" t="n"/>
      <c r="AP633" s="4" t="n"/>
      <c r="AQ633" s="4" t="n"/>
      <c r="AR633" s="4" t="n"/>
      <c r="AS633" s="4" t="n"/>
      <c r="AT633" s="4" t="n"/>
      <c r="AU633" s="4" t="n"/>
      <c r="AV633" s="4" t="n"/>
      <c r="AW633" s="4" t="n"/>
      <c r="AX633" s="4" t="n"/>
      <c r="AY633" s="4" t="n"/>
      <c r="AZ633" s="4" t="n"/>
      <c r="BA633" s="4" t="n"/>
      <c r="BB633" s="4" t="n"/>
      <c r="BC633" s="4" t="n"/>
      <c r="BD633" s="4" t="n"/>
      <c r="BE633" s="4" t="n"/>
      <c r="BF633" s="4" t="n"/>
      <c r="BG633" s="4" t="n"/>
      <c r="BH633" s="4" t="n"/>
      <c r="BI633" s="4" t="n"/>
      <c r="BJ633" s="4" t="n"/>
      <c r="BK633" s="3" t="n"/>
      <c r="BL633" s="3" t="n"/>
      <c r="BM633" s="3" t="n"/>
      <c r="BN633" s="3" t="n"/>
      <c r="BO633" s="3" t="n"/>
      <c r="BP633" s="3" t="n"/>
      <c r="BQ633" s="2" t="n"/>
      <c r="BR633" s="2" t="n"/>
      <c r="BS633" s="2" t="n"/>
      <c r="BT633" s="2" t="n"/>
      <c r="BU633" s="2" t="n"/>
      <c r="BV633" s="2" t="n"/>
      <c r="BW633" s="2" t="n"/>
      <c r="BX633" s="2" t="n"/>
      <c r="BY633" s="2" t="n"/>
      <c r="BZ633" s="2" t="n"/>
      <c r="CA633" s="2" t="n"/>
      <c r="CB633" s="2" t="n"/>
      <c r="CC633" s="2" t="n"/>
    </row>
    <row r="634">
      <c r="A634" s="2" t="n"/>
      <c r="B634" s="2" t="n"/>
      <c r="C634" s="2" t="n"/>
      <c r="D634" s="2" t="n"/>
      <c r="E634" s="2" t="n"/>
      <c r="F634" s="2" t="n"/>
      <c r="G634" s="2" t="n"/>
      <c r="H634" s="2" t="n"/>
      <c r="I634" s="2" t="n"/>
      <c r="J634" s="2" t="n"/>
      <c r="K634" s="3" t="n"/>
      <c r="L634" s="3" t="n"/>
      <c r="M634" s="4" t="n"/>
      <c r="N634" s="4" t="n"/>
      <c r="O634" s="4" t="n"/>
      <c r="P634" s="4" t="n"/>
      <c r="Q634" s="4" t="n"/>
      <c r="R634" s="4" t="n"/>
      <c r="S634" s="4" t="n"/>
      <c r="T634" s="4" t="n"/>
      <c r="U634" s="4" t="n"/>
      <c r="V634" s="4" t="n"/>
      <c r="W634" s="4" t="n"/>
      <c r="X634" s="4" t="n"/>
      <c r="Y634" s="4" t="n"/>
      <c r="Z634" s="4" t="n"/>
      <c r="AA634" s="4" t="n"/>
      <c r="AB634" s="4" t="n"/>
      <c r="AC634" s="4" t="n"/>
      <c r="AD634" s="4" t="n"/>
      <c r="AE634" s="4" t="n"/>
      <c r="AF634" s="4" t="n"/>
      <c r="AG634" s="4" t="n"/>
      <c r="AH634" s="4" t="n"/>
      <c r="AI634" s="4" t="n"/>
      <c r="AJ634" s="4" t="n"/>
      <c r="AK634" s="4" t="n"/>
      <c r="AL634" s="4" t="n"/>
      <c r="AM634" s="4" t="n"/>
      <c r="AN634" s="4" t="n"/>
      <c r="AO634" s="4" t="n"/>
      <c r="AP634" s="4" t="n"/>
      <c r="AQ634" s="4" t="n"/>
      <c r="AR634" s="4" t="n"/>
      <c r="AS634" s="4" t="n"/>
      <c r="AT634" s="4" t="n"/>
      <c r="AU634" s="4" t="n"/>
      <c r="AV634" s="4" t="n"/>
      <c r="AW634" s="4" t="n"/>
      <c r="AX634" s="4" t="n"/>
      <c r="AY634" s="4" t="n"/>
      <c r="AZ634" s="4" t="n"/>
      <c r="BA634" s="4" t="n"/>
      <c r="BB634" s="4" t="n"/>
      <c r="BC634" s="4" t="n"/>
      <c r="BD634" s="4" t="n"/>
      <c r="BE634" s="4" t="n"/>
      <c r="BF634" s="4" t="n"/>
      <c r="BG634" s="4" t="n"/>
      <c r="BH634" s="4" t="n"/>
      <c r="BI634" s="4" t="n"/>
      <c r="BJ634" s="4" t="n"/>
      <c r="BK634" s="3" t="n"/>
      <c r="BL634" s="3" t="n"/>
      <c r="BM634" s="3" t="n"/>
      <c r="BN634" s="3" t="n"/>
      <c r="BO634" s="3" t="n"/>
      <c r="BP634" s="3" t="n"/>
      <c r="BQ634" s="2" t="n"/>
      <c r="BR634" s="2" t="n"/>
      <c r="BS634" s="2" t="n"/>
      <c r="BT634" s="2" t="n"/>
      <c r="BU634" s="2" t="n"/>
      <c r="BV634" s="2" t="n"/>
      <c r="BW634" s="2" t="n"/>
      <c r="BX634" s="2" t="n"/>
      <c r="BY634" s="2" t="n"/>
      <c r="BZ634" s="2" t="n"/>
      <c r="CA634" s="2" t="n"/>
      <c r="CB634" s="2" t="n"/>
      <c r="CC634" s="2" t="n"/>
    </row>
    <row r="635">
      <c r="A635" s="2" t="n"/>
      <c r="B635" s="2" t="n"/>
      <c r="C635" s="2" t="n"/>
      <c r="D635" s="2" t="n"/>
      <c r="E635" s="2" t="n"/>
      <c r="F635" s="2" t="n"/>
      <c r="G635" s="2" t="n"/>
      <c r="H635" s="2" t="n"/>
      <c r="I635" s="2" t="n"/>
      <c r="J635" s="2" t="n"/>
      <c r="K635" s="3" t="n"/>
      <c r="L635" s="3" t="n"/>
      <c r="M635" s="4" t="n"/>
      <c r="N635" s="4" t="n"/>
      <c r="O635" s="4" t="n"/>
      <c r="P635" s="4" t="n"/>
      <c r="Q635" s="4" t="n"/>
      <c r="R635" s="4" t="n"/>
      <c r="S635" s="4" t="n"/>
      <c r="T635" s="4" t="n"/>
      <c r="U635" s="4" t="n"/>
      <c r="V635" s="4" t="n"/>
      <c r="W635" s="4" t="n"/>
      <c r="X635" s="4" t="n"/>
      <c r="Y635" s="4" t="n"/>
      <c r="Z635" s="4" t="n"/>
      <c r="AA635" s="4" t="n"/>
      <c r="AB635" s="4" t="n"/>
      <c r="AC635" s="4" t="n"/>
      <c r="AD635" s="4" t="n"/>
      <c r="AE635" s="4" t="n"/>
      <c r="AF635" s="4" t="n"/>
      <c r="AG635" s="4" t="n"/>
      <c r="AH635" s="4" t="n"/>
      <c r="AI635" s="4" t="n"/>
      <c r="AJ635" s="4" t="n"/>
      <c r="AK635" s="4" t="n"/>
      <c r="AL635" s="4" t="n"/>
      <c r="AM635" s="4" t="n"/>
      <c r="AN635" s="4" t="n"/>
      <c r="AO635" s="4" t="n"/>
      <c r="AP635" s="4" t="n"/>
      <c r="AQ635" s="4" t="n"/>
      <c r="AR635" s="4" t="n"/>
      <c r="AS635" s="4" t="n"/>
      <c r="AT635" s="4" t="n"/>
      <c r="AU635" s="4" t="n"/>
      <c r="AV635" s="4" t="n"/>
      <c r="AW635" s="4" t="n"/>
      <c r="AX635" s="4" t="n"/>
      <c r="AY635" s="4" t="n"/>
      <c r="AZ635" s="4" t="n"/>
      <c r="BA635" s="4" t="n"/>
      <c r="BB635" s="4" t="n"/>
      <c r="BC635" s="4" t="n"/>
      <c r="BD635" s="4" t="n"/>
      <c r="BE635" s="4" t="n"/>
      <c r="BF635" s="4" t="n"/>
      <c r="BG635" s="4" t="n"/>
      <c r="BH635" s="4" t="n"/>
      <c r="BI635" s="4" t="n"/>
      <c r="BJ635" s="4" t="n"/>
      <c r="BK635" s="3" t="n"/>
      <c r="BL635" s="3" t="n"/>
      <c r="BM635" s="3" t="n"/>
      <c r="BN635" s="3" t="n"/>
      <c r="BO635" s="3" t="n"/>
      <c r="BP635" s="3" t="n"/>
      <c r="BQ635" s="2" t="n"/>
      <c r="BR635" s="2" t="n"/>
      <c r="BS635" s="2" t="n"/>
      <c r="BT635" s="2" t="n"/>
      <c r="BU635" s="2" t="n"/>
      <c r="BV635" s="2" t="n"/>
      <c r="BW635" s="2" t="n"/>
      <c r="BX635" s="2" t="n"/>
      <c r="BY635" s="2" t="n"/>
      <c r="BZ635" s="2" t="n"/>
      <c r="CA635" s="2" t="n"/>
      <c r="CB635" s="2" t="n"/>
      <c r="CC635" s="2" t="n"/>
    </row>
    <row r="636">
      <c r="A636" s="2" t="n"/>
      <c r="B636" s="2" t="n"/>
      <c r="C636" s="2" t="n"/>
      <c r="D636" s="2" t="n"/>
      <c r="E636" s="2" t="n"/>
      <c r="F636" s="2" t="n"/>
      <c r="G636" s="2" t="n"/>
      <c r="H636" s="2" t="n"/>
      <c r="I636" s="2" t="n"/>
      <c r="J636" s="2" t="n"/>
      <c r="K636" s="3" t="n"/>
      <c r="L636" s="3" t="n"/>
      <c r="M636" s="4" t="n"/>
      <c r="N636" s="4" t="n"/>
      <c r="O636" s="4" t="n"/>
      <c r="P636" s="4" t="n"/>
      <c r="Q636" s="4" t="n"/>
      <c r="R636" s="4" t="n"/>
      <c r="S636" s="4" t="n"/>
      <c r="T636" s="4" t="n"/>
      <c r="U636" s="4" t="n"/>
      <c r="V636" s="4" t="n"/>
      <c r="W636" s="4" t="n"/>
      <c r="X636" s="4" t="n"/>
      <c r="Y636" s="4" t="n"/>
      <c r="Z636" s="4" t="n"/>
      <c r="AA636" s="4" t="n"/>
      <c r="AB636" s="4" t="n"/>
      <c r="AC636" s="4" t="n"/>
      <c r="AD636" s="4" t="n"/>
      <c r="AE636" s="4" t="n"/>
      <c r="AF636" s="4" t="n"/>
      <c r="AG636" s="4" t="n"/>
      <c r="AH636" s="4" t="n"/>
      <c r="AI636" s="4" t="n"/>
      <c r="AJ636" s="4" t="n"/>
      <c r="AK636" s="4" t="n"/>
      <c r="AL636" s="4" t="n"/>
      <c r="AM636" s="4" t="n"/>
      <c r="AN636" s="4" t="n"/>
      <c r="AO636" s="4" t="n"/>
      <c r="AP636" s="4" t="n"/>
      <c r="AQ636" s="4" t="n"/>
      <c r="AR636" s="4" t="n"/>
      <c r="AS636" s="4" t="n"/>
      <c r="AT636" s="4" t="n"/>
      <c r="AU636" s="4" t="n"/>
      <c r="AV636" s="4" t="n"/>
      <c r="AW636" s="4" t="n"/>
      <c r="AX636" s="4" t="n"/>
      <c r="AY636" s="4" t="n"/>
      <c r="AZ636" s="4" t="n"/>
      <c r="BA636" s="4" t="n"/>
      <c r="BB636" s="4" t="n"/>
      <c r="BC636" s="4" t="n"/>
      <c r="BD636" s="4" t="n"/>
      <c r="BE636" s="4" t="n"/>
      <c r="BF636" s="4" t="n"/>
      <c r="BG636" s="4" t="n"/>
      <c r="BH636" s="4" t="n"/>
      <c r="BI636" s="4" t="n"/>
      <c r="BJ636" s="4" t="n"/>
      <c r="BK636" s="3" t="n"/>
      <c r="BL636" s="3" t="n"/>
      <c r="BM636" s="3" t="n"/>
      <c r="BN636" s="3" t="n"/>
      <c r="BO636" s="3" t="n"/>
      <c r="BP636" s="3" t="n"/>
      <c r="BQ636" s="2" t="n"/>
      <c r="BR636" s="2" t="n"/>
      <c r="BS636" s="2" t="n"/>
      <c r="BT636" s="2" t="n"/>
      <c r="BU636" s="2" t="n"/>
      <c r="BV636" s="2" t="n"/>
      <c r="BW636" s="2" t="n"/>
      <c r="BX636" s="2" t="n"/>
      <c r="BY636" s="2" t="n"/>
      <c r="BZ636" s="2" t="n"/>
      <c r="CA636" s="2" t="n"/>
      <c r="CB636" s="2" t="n"/>
      <c r="CC636" s="2" t="n"/>
    </row>
    <row r="637">
      <c r="A637" s="2" t="n"/>
      <c r="B637" s="2" t="n"/>
      <c r="C637" s="2" t="n"/>
      <c r="D637" s="2" t="n"/>
      <c r="E637" s="2" t="n"/>
      <c r="F637" s="2" t="n"/>
      <c r="G637" s="2" t="n"/>
      <c r="H637" s="2" t="n"/>
      <c r="I637" s="2" t="n"/>
      <c r="J637" s="2" t="n"/>
      <c r="K637" s="3" t="n"/>
      <c r="L637" s="3" t="n"/>
      <c r="M637" s="4" t="n"/>
      <c r="N637" s="4" t="n"/>
      <c r="O637" s="4" t="n"/>
      <c r="P637" s="4" t="n"/>
      <c r="Q637" s="4" t="n"/>
      <c r="R637" s="4" t="n"/>
      <c r="S637" s="4" t="n"/>
      <c r="T637" s="4" t="n"/>
      <c r="U637" s="4" t="n"/>
      <c r="V637" s="4" t="n"/>
      <c r="W637" s="4" t="n"/>
      <c r="X637" s="4" t="n"/>
      <c r="Y637" s="4" t="n"/>
      <c r="Z637" s="4" t="n"/>
      <c r="AA637" s="4" t="n"/>
      <c r="AB637" s="4" t="n"/>
      <c r="AC637" s="4" t="n"/>
      <c r="AD637" s="4" t="n"/>
      <c r="AE637" s="4" t="n"/>
      <c r="AF637" s="4" t="n"/>
      <c r="AG637" s="4" t="n"/>
      <c r="AH637" s="4" t="n"/>
      <c r="AI637" s="4" t="n"/>
      <c r="AJ637" s="4" t="n"/>
      <c r="AK637" s="4" t="n"/>
      <c r="AL637" s="4" t="n"/>
      <c r="AM637" s="4" t="n"/>
      <c r="AN637" s="4" t="n"/>
      <c r="AO637" s="4" t="n"/>
      <c r="AP637" s="4" t="n"/>
      <c r="AQ637" s="4" t="n"/>
      <c r="AR637" s="4" t="n"/>
      <c r="AS637" s="4" t="n"/>
      <c r="AT637" s="4" t="n"/>
      <c r="AU637" s="4" t="n"/>
      <c r="AV637" s="4" t="n"/>
      <c r="AW637" s="4" t="n"/>
      <c r="AX637" s="4" t="n"/>
      <c r="AY637" s="4" t="n"/>
      <c r="AZ637" s="4" t="n"/>
      <c r="BA637" s="4" t="n"/>
      <c r="BB637" s="4" t="n"/>
      <c r="BC637" s="4" t="n"/>
      <c r="BD637" s="4" t="n"/>
      <c r="BE637" s="4" t="n"/>
      <c r="BF637" s="4" t="n"/>
      <c r="BG637" s="4" t="n"/>
      <c r="BH637" s="4" t="n"/>
      <c r="BI637" s="4" t="n"/>
      <c r="BJ637" s="4" t="n"/>
      <c r="BK637" s="3" t="n"/>
      <c r="BL637" s="3" t="n"/>
      <c r="BM637" s="3" t="n"/>
      <c r="BN637" s="3" t="n"/>
      <c r="BO637" s="3" t="n"/>
      <c r="BP637" s="3" t="n"/>
      <c r="BQ637" s="2" t="n"/>
      <c r="BR637" s="2" t="n"/>
      <c r="BS637" s="2" t="n"/>
      <c r="BT637" s="2" t="n"/>
      <c r="BU637" s="2" t="n"/>
      <c r="BV637" s="2" t="n"/>
      <c r="BW637" s="2" t="n"/>
      <c r="BX637" s="2" t="n"/>
      <c r="BY637" s="2" t="n"/>
      <c r="BZ637" s="2" t="n"/>
      <c r="CA637" s="2" t="n"/>
      <c r="CB637" s="2" t="n"/>
      <c r="CC637" s="2" t="n"/>
    </row>
    <row r="638">
      <c r="A638" s="2" t="n"/>
      <c r="B638" s="2" t="n"/>
      <c r="C638" s="2" t="n"/>
      <c r="D638" s="2" t="n"/>
      <c r="E638" s="2" t="n"/>
      <c r="F638" s="2" t="n"/>
      <c r="G638" s="2" t="n"/>
      <c r="H638" s="2" t="n"/>
      <c r="I638" s="2" t="n"/>
      <c r="J638" s="2" t="n"/>
      <c r="K638" s="3" t="n"/>
      <c r="L638" s="3" t="n"/>
      <c r="M638" s="4" t="n"/>
      <c r="N638" s="4" t="n"/>
      <c r="O638" s="4" t="n"/>
      <c r="P638" s="4" t="n"/>
      <c r="Q638" s="4" t="n"/>
      <c r="R638" s="4" t="n"/>
      <c r="S638" s="4" t="n"/>
      <c r="T638" s="4" t="n"/>
      <c r="U638" s="4" t="n"/>
      <c r="V638" s="4" t="n"/>
      <c r="W638" s="4" t="n"/>
      <c r="X638" s="4" t="n"/>
      <c r="Y638" s="4" t="n"/>
      <c r="Z638" s="4" t="n"/>
      <c r="AA638" s="4" t="n"/>
      <c r="AB638" s="4" t="n"/>
      <c r="AC638" s="4" t="n"/>
      <c r="AD638" s="4" t="n"/>
      <c r="AE638" s="4" t="n"/>
      <c r="AF638" s="4" t="n"/>
      <c r="AG638" s="4" t="n"/>
      <c r="AH638" s="4" t="n"/>
      <c r="AI638" s="4" t="n"/>
      <c r="AJ638" s="4" t="n"/>
      <c r="AK638" s="4" t="n"/>
      <c r="AL638" s="4" t="n"/>
      <c r="AM638" s="4" t="n"/>
      <c r="AN638" s="4" t="n"/>
      <c r="AO638" s="4" t="n"/>
      <c r="AP638" s="4" t="n"/>
      <c r="AQ638" s="4" t="n"/>
      <c r="AR638" s="4" t="n"/>
      <c r="AS638" s="4" t="n"/>
      <c r="AT638" s="4" t="n"/>
      <c r="AU638" s="4" t="n"/>
      <c r="AV638" s="4" t="n"/>
      <c r="AW638" s="4" t="n"/>
      <c r="AX638" s="4" t="n"/>
      <c r="AY638" s="4" t="n"/>
      <c r="AZ638" s="4" t="n"/>
      <c r="BA638" s="4" t="n"/>
      <c r="BB638" s="4" t="n"/>
      <c r="BC638" s="4" t="n"/>
      <c r="BD638" s="4" t="n"/>
      <c r="BE638" s="4" t="n"/>
      <c r="BF638" s="4" t="n"/>
      <c r="BG638" s="4" t="n"/>
      <c r="BH638" s="4" t="n"/>
      <c r="BI638" s="4" t="n"/>
      <c r="BJ638" s="4" t="n"/>
      <c r="BK638" s="3" t="n"/>
      <c r="BL638" s="3" t="n"/>
      <c r="BM638" s="3" t="n"/>
      <c r="BN638" s="3" t="n"/>
      <c r="BO638" s="3" t="n"/>
      <c r="BP638" s="3" t="n"/>
      <c r="BQ638" s="2" t="n"/>
      <c r="BR638" s="2" t="n"/>
      <c r="BS638" s="2" t="n"/>
      <c r="BT638" s="2" t="n"/>
      <c r="BU638" s="2" t="n"/>
      <c r="BV638" s="2" t="n"/>
      <c r="BW638" s="2" t="n"/>
      <c r="BX638" s="2" t="n"/>
      <c r="BY638" s="2" t="n"/>
      <c r="BZ638" s="2" t="n"/>
      <c r="CA638" s="2" t="n"/>
      <c r="CB638" s="2" t="n"/>
      <c r="CC638" s="2" t="n"/>
    </row>
    <row r="639">
      <c r="A639" s="2" t="n"/>
      <c r="B639" s="2" t="n"/>
      <c r="C639" s="2" t="n"/>
      <c r="D639" s="2" t="n"/>
      <c r="E639" s="2" t="n"/>
      <c r="F639" s="2" t="n"/>
      <c r="G639" s="2" t="n"/>
      <c r="H639" s="2" t="n"/>
      <c r="I639" s="2" t="n"/>
      <c r="J639" s="2" t="n"/>
      <c r="K639" s="3" t="n"/>
      <c r="L639" s="3" t="n"/>
      <c r="M639" s="4" t="n"/>
      <c r="N639" s="4" t="n"/>
      <c r="O639" s="4" t="n"/>
      <c r="P639" s="4" t="n"/>
      <c r="Q639" s="4" t="n"/>
      <c r="R639" s="4" t="n"/>
      <c r="S639" s="4" t="n"/>
      <c r="T639" s="4" t="n"/>
      <c r="U639" s="4" t="n"/>
      <c r="V639" s="4" t="n"/>
      <c r="W639" s="4" t="n"/>
      <c r="X639" s="4" t="n"/>
      <c r="Y639" s="4" t="n"/>
      <c r="Z639" s="4" t="n"/>
      <c r="AA639" s="4" t="n"/>
      <c r="AB639" s="4" t="n"/>
      <c r="AC639" s="4" t="n"/>
      <c r="AD639" s="4" t="n"/>
      <c r="AE639" s="4" t="n"/>
      <c r="AF639" s="4" t="n"/>
      <c r="AG639" s="4" t="n"/>
      <c r="AH639" s="4" t="n"/>
      <c r="AI639" s="4" t="n"/>
      <c r="AJ639" s="4" t="n"/>
      <c r="AK639" s="4" t="n"/>
      <c r="AL639" s="4" t="n"/>
      <c r="AM639" s="4" t="n"/>
      <c r="AN639" s="4" t="n"/>
      <c r="AO639" s="4" t="n"/>
      <c r="AP639" s="4" t="n"/>
      <c r="AQ639" s="4" t="n"/>
      <c r="AR639" s="4" t="n"/>
      <c r="AS639" s="4" t="n"/>
      <c r="AT639" s="4" t="n"/>
      <c r="AU639" s="4" t="n"/>
      <c r="AV639" s="4" t="n"/>
      <c r="AW639" s="4" t="n"/>
      <c r="AX639" s="4" t="n"/>
      <c r="AY639" s="4" t="n"/>
      <c r="AZ639" s="4" t="n"/>
      <c r="BA639" s="4" t="n"/>
      <c r="BB639" s="4" t="n"/>
      <c r="BC639" s="4" t="n"/>
      <c r="BD639" s="4" t="n"/>
      <c r="BE639" s="4" t="n"/>
      <c r="BF639" s="4" t="n"/>
      <c r="BG639" s="4" t="n"/>
      <c r="BH639" s="4" t="n"/>
      <c r="BI639" s="4" t="n"/>
      <c r="BJ639" s="4" t="n"/>
      <c r="BK639" s="3" t="n"/>
      <c r="BL639" s="3" t="n"/>
      <c r="BM639" s="3" t="n"/>
      <c r="BN639" s="3" t="n"/>
      <c r="BO639" s="3" t="n"/>
      <c r="BP639" s="3" t="n"/>
      <c r="BQ639" s="2" t="n"/>
      <c r="BR639" s="2" t="n"/>
      <c r="BS639" s="2" t="n"/>
      <c r="BT639" s="2" t="n"/>
      <c r="BU639" s="2" t="n"/>
      <c r="BV639" s="2" t="n"/>
      <c r="BW639" s="2" t="n"/>
      <c r="BX639" s="2" t="n"/>
      <c r="BY639" s="2" t="n"/>
      <c r="BZ639" s="2" t="n"/>
      <c r="CA639" s="2" t="n"/>
      <c r="CB639" s="2" t="n"/>
      <c r="CC639" s="2" t="n"/>
    </row>
    <row r="640">
      <c r="A640" s="2" t="n"/>
      <c r="B640" s="2" t="n"/>
      <c r="C640" s="2" t="n"/>
      <c r="D640" s="2" t="n"/>
      <c r="E640" s="2" t="n"/>
      <c r="F640" s="2" t="n"/>
      <c r="G640" s="2" t="n"/>
      <c r="H640" s="2" t="n"/>
      <c r="I640" s="2" t="n"/>
      <c r="J640" s="2" t="n"/>
      <c r="K640" s="3" t="n"/>
      <c r="L640" s="3" t="n"/>
      <c r="M640" s="4" t="n"/>
      <c r="N640" s="4" t="n"/>
      <c r="O640" s="4" t="n"/>
      <c r="P640" s="4" t="n"/>
      <c r="Q640" s="4" t="n"/>
      <c r="R640" s="4" t="n"/>
      <c r="S640" s="4" t="n"/>
      <c r="T640" s="4" t="n"/>
      <c r="U640" s="4" t="n"/>
      <c r="V640" s="4" t="n"/>
      <c r="W640" s="4" t="n"/>
      <c r="X640" s="4" t="n"/>
      <c r="Y640" s="4" t="n"/>
      <c r="Z640" s="4" t="n"/>
      <c r="AA640" s="4" t="n"/>
      <c r="AB640" s="4" t="n"/>
      <c r="AC640" s="4" t="n"/>
      <c r="AD640" s="4" t="n"/>
      <c r="AE640" s="4" t="n"/>
      <c r="AF640" s="4" t="n"/>
      <c r="AG640" s="4" t="n"/>
      <c r="AH640" s="4" t="n"/>
      <c r="AI640" s="4" t="n"/>
      <c r="AJ640" s="4" t="n"/>
      <c r="AK640" s="4" t="n"/>
      <c r="AL640" s="4" t="n"/>
      <c r="AM640" s="4" t="n"/>
      <c r="AN640" s="4" t="n"/>
      <c r="AO640" s="4" t="n"/>
      <c r="AP640" s="4" t="n"/>
      <c r="AQ640" s="4" t="n"/>
      <c r="AR640" s="4" t="n"/>
      <c r="AS640" s="4" t="n"/>
      <c r="AT640" s="4" t="n"/>
      <c r="AU640" s="4" t="n"/>
      <c r="AV640" s="4" t="n"/>
      <c r="AW640" s="4" t="n"/>
      <c r="AX640" s="4" t="n"/>
      <c r="AY640" s="4" t="n"/>
      <c r="AZ640" s="4" t="n"/>
      <c r="BA640" s="4" t="n"/>
      <c r="BB640" s="4" t="n"/>
      <c r="BC640" s="4" t="n"/>
      <c r="BD640" s="4" t="n"/>
      <c r="BE640" s="4" t="n"/>
      <c r="BF640" s="4" t="n"/>
      <c r="BG640" s="4" t="n"/>
      <c r="BH640" s="4" t="n"/>
      <c r="BI640" s="4" t="n"/>
      <c r="BJ640" s="4" t="n"/>
      <c r="BK640" s="3" t="n"/>
      <c r="BL640" s="3" t="n"/>
      <c r="BM640" s="3" t="n"/>
      <c r="BN640" s="3" t="n"/>
      <c r="BO640" s="3" t="n"/>
      <c r="BP640" s="3" t="n"/>
      <c r="BQ640" s="2" t="n"/>
      <c r="BR640" s="2" t="n"/>
      <c r="BS640" s="2" t="n"/>
      <c r="BT640" s="2" t="n"/>
      <c r="BU640" s="2" t="n"/>
      <c r="BV640" s="2" t="n"/>
      <c r="BW640" s="2" t="n"/>
      <c r="BX640" s="2" t="n"/>
      <c r="BY640" s="2" t="n"/>
      <c r="BZ640" s="2" t="n"/>
      <c r="CA640" s="2" t="n"/>
      <c r="CB640" s="2" t="n"/>
      <c r="CC640" s="2" t="n"/>
    </row>
    <row r="641">
      <c r="A641" s="2" t="n"/>
      <c r="B641" s="2" t="n"/>
      <c r="C641" s="2" t="n"/>
      <c r="D641" s="2" t="n"/>
      <c r="E641" s="2" t="n"/>
      <c r="F641" s="2" t="n"/>
      <c r="G641" s="2" t="n"/>
      <c r="H641" s="2" t="n"/>
      <c r="I641" s="2" t="n"/>
      <c r="J641" s="2" t="n"/>
      <c r="K641" s="3" t="n"/>
      <c r="L641" s="3" t="n"/>
      <c r="M641" s="4" t="n"/>
      <c r="N641" s="4" t="n"/>
      <c r="O641" s="4" t="n"/>
      <c r="P641" s="4" t="n"/>
      <c r="Q641" s="4" t="n"/>
      <c r="R641" s="4" t="n"/>
      <c r="S641" s="4" t="n"/>
      <c r="T641" s="4" t="n"/>
      <c r="U641" s="4" t="n"/>
      <c r="V641" s="4" t="n"/>
      <c r="W641" s="4" t="n"/>
      <c r="X641" s="4" t="n"/>
      <c r="Y641" s="4" t="n"/>
      <c r="Z641" s="4" t="n"/>
      <c r="AA641" s="4" t="n"/>
      <c r="AB641" s="4" t="n"/>
      <c r="AC641" s="4" t="n"/>
      <c r="AD641" s="4" t="n"/>
      <c r="AE641" s="4" t="n"/>
      <c r="AF641" s="4" t="n"/>
      <c r="AG641" s="4" t="n"/>
      <c r="AH641" s="4" t="n"/>
      <c r="AI641" s="4" t="n"/>
      <c r="AJ641" s="4" t="n"/>
      <c r="AK641" s="4" t="n"/>
      <c r="AL641" s="4" t="n"/>
      <c r="AM641" s="4" t="n"/>
      <c r="AN641" s="4" t="n"/>
      <c r="AO641" s="4" t="n"/>
      <c r="AP641" s="4" t="n"/>
      <c r="AQ641" s="4" t="n"/>
      <c r="AR641" s="4" t="n"/>
      <c r="AS641" s="4" t="n"/>
      <c r="AT641" s="4" t="n"/>
      <c r="AU641" s="4" t="n"/>
      <c r="AV641" s="4" t="n"/>
      <c r="AW641" s="4" t="n"/>
      <c r="AX641" s="4" t="n"/>
      <c r="AY641" s="4" t="n"/>
      <c r="AZ641" s="4" t="n"/>
      <c r="BA641" s="4" t="n"/>
      <c r="BB641" s="4" t="n"/>
      <c r="BC641" s="4" t="n"/>
      <c r="BD641" s="4" t="n"/>
      <c r="BE641" s="4" t="n"/>
      <c r="BF641" s="4" t="n"/>
      <c r="BG641" s="4" t="n"/>
      <c r="BH641" s="4" t="n"/>
      <c r="BI641" s="4" t="n"/>
      <c r="BJ641" s="4" t="n"/>
      <c r="BK641" s="3" t="n"/>
      <c r="BL641" s="3" t="n"/>
      <c r="BM641" s="3" t="n"/>
      <c r="BN641" s="3" t="n"/>
      <c r="BO641" s="3" t="n"/>
      <c r="BP641" s="3" t="n"/>
      <c r="BQ641" s="2" t="n"/>
      <c r="BR641" s="2" t="n"/>
      <c r="BS641" s="2" t="n"/>
      <c r="BT641" s="2" t="n"/>
      <c r="BU641" s="2" t="n"/>
      <c r="BV641" s="2" t="n"/>
      <c r="BW641" s="2" t="n"/>
      <c r="BX641" s="2" t="n"/>
      <c r="BY641" s="2" t="n"/>
      <c r="BZ641" s="2" t="n"/>
      <c r="CA641" s="2" t="n"/>
      <c r="CB641" s="2" t="n"/>
      <c r="CC641" s="2" t="n"/>
    </row>
    <row r="642">
      <c r="A642" s="2" t="n"/>
      <c r="B642" s="2" t="n"/>
      <c r="C642" s="2" t="n"/>
      <c r="D642" s="2" t="n"/>
      <c r="E642" s="2" t="n"/>
      <c r="F642" s="2" t="n"/>
      <c r="G642" s="2" t="n"/>
      <c r="H642" s="2" t="n"/>
      <c r="I642" s="2" t="n"/>
      <c r="J642" s="2" t="n"/>
      <c r="K642" s="3" t="n"/>
      <c r="L642" s="3" t="n"/>
      <c r="M642" s="4" t="n"/>
      <c r="N642" s="4" t="n"/>
      <c r="O642" s="4" t="n"/>
      <c r="P642" s="4" t="n"/>
      <c r="Q642" s="4" t="n"/>
      <c r="R642" s="4" t="n"/>
      <c r="S642" s="4" t="n"/>
      <c r="T642" s="4" t="n"/>
      <c r="U642" s="4" t="n"/>
      <c r="V642" s="4" t="n"/>
      <c r="W642" s="4" t="n"/>
      <c r="X642" s="4" t="n"/>
      <c r="Y642" s="4" t="n"/>
      <c r="Z642" s="4" t="n"/>
      <c r="AA642" s="4" t="n"/>
      <c r="AB642" s="4" t="n"/>
      <c r="AC642" s="4" t="n"/>
      <c r="AD642" s="4" t="n"/>
      <c r="AE642" s="4" t="n"/>
      <c r="AF642" s="4" t="n"/>
      <c r="AG642" s="4" t="n"/>
      <c r="AH642" s="4" t="n"/>
      <c r="AI642" s="4" t="n"/>
      <c r="AJ642" s="4" t="n"/>
      <c r="AK642" s="4" t="n"/>
      <c r="AL642" s="4" t="n"/>
      <c r="AM642" s="4" t="n"/>
      <c r="AN642" s="4" t="n"/>
      <c r="AO642" s="4" t="n"/>
      <c r="AP642" s="4" t="n"/>
      <c r="AQ642" s="4" t="n"/>
      <c r="AR642" s="4" t="n"/>
      <c r="AS642" s="4" t="n"/>
      <c r="AT642" s="4" t="n"/>
      <c r="AU642" s="4" t="n"/>
      <c r="AV642" s="4" t="n"/>
      <c r="AW642" s="4" t="n"/>
      <c r="AX642" s="4" t="n"/>
      <c r="AY642" s="4" t="n"/>
      <c r="AZ642" s="4" t="n"/>
      <c r="BA642" s="4" t="n"/>
      <c r="BB642" s="4" t="n"/>
      <c r="BC642" s="4" t="n"/>
      <c r="BD642" s="4" t="n"/>
      <c r="BE642" s="4" t="n"/>
      <c r="BF642" s="4" t="n"/>
      <c r="BG642" s="4" t="n"/>
      <c r="BH642" s="4" t="n"/>
      <c r="BI642" s="4" t="n"/>
      <c r="BJ642" s="4" t="n"/>
      <c r="BK642" s="3" t="n"/>
      <c r="BL642" s="3" t="n"/>
      <c r="BM642" s="3" t="n"/>
      <c r="BN642" s="3" t="n"/>
      <c r="BO642" s="3" t="n"/>
      <c r="BP642" s="3" t="n"/>
      <c r="BQ642" s="2" t="n"/>
      <c r="BR642" s="2" t="n"/>
      <c r="BS642" s="2" t="n"/>
      <c r="BT642" s="2" t="n"/>
      <c r="BU642" s="2" t="n"/>
      <c r="BV642" s="2" t="n"/>
      <c r="BW642" s="2" t="n"/>
      <c r="BX642" s="2" t="n"/>
      <c r="BY642" s="2" t="n"/>
      <c r="BZ642" s="2" t="n"/>
      <c r="CA642" s="2" t="n"/>
      <c r="CB642" s="2" t="n"/>
      <c r="CC642" s="2" t="n"/>
    </row>
    <row r="643">
      <c r="A643" s="2" t="n"/>
      <c r="B643" s="2" t="n"/>
      <c r="C643" s="2" t="n"/>
      <c r="D643" s="2" t="n"/>
      <c r="E643" s="2" t="n"/>
      <c r="F643" s="2" t="n"/>
      <c r="G643" s="2" t="n"/>
      <c r="H643" s="2" t="n"/>
      <c r="I643" s="2" t="n"/>
      <c r="J643" s="2" t="n"/>
      <c r="K643" s="3" t="n"/>
      <c r="L643" s="3" t="n"/>
      <c r="M643" s="4" t="n"/>
      <c r="N643" s="4" t="n"/>
      <c r="O643" s="4" t="n"/>
      <c r="P643" s="4" t="n"/>
      <c r="Q643" s="4" t="n"/>
      <c r="R643" s="4" t="n"/>
      <c r="S643" s="4" t="n"/>
      <c r="T643" s="4" t="n"/>
      <c r="U643" s="4" t="n"/>
      <c r="V643" s="4" t="n"/>
      <c r="W643" s="4" t="n"/>
      <c r="X643" s="4" t="n"/>
      <c r="Y643" s="4" t="n"/>
      <c r="Z643" s="4" t="n"/>
      <c r="AA643" s="4" t="n"/>
      <c r="AB643" s="4" t="n"/>
      <c r="AC643" s="4" t="n"/>
      <c r="AD643" s="4" t="n"/>
      <c r="AE643" s="4" t="n"/>
      <c r="AF643" s="4" t="n"/>
      <c r="AG643" s="4" t="n"/>
      <c r="AH643" s="4" t="n"/>
      <c r="AI643" s="4" t="n"/>
      <c r="AJ643" s="4" t="n"/>
      <c r="AK643" s="4" t="n"/>
      <c r="AL643" s="4" t="n"/>
      <c r="AM643" s="4" t="n"/>
      <c r="AN643" s="4" t="n"/>
      <c r="AO643" s="4" t="n"/>
      <c r="AP643" s="4" t="n"/>
      <c r="AQ643" s="4" t="n"/>
      <c r="AR643" s="4" t="n"/>
      <c r="AS643" s="4" t="n"/>
      <c r="AT643" s="4" t="n"/>
      <c r="AU643" s="4" t="n"/>
      <c r="AV643" s="4" t="n"/>
      <c r="AW643" s="4" t="n"/>
      <c r="AX643" s="4" t="n"/>
      <c r="AY643" s="4" t="n"/>
      <c r="AZ643" s="4" t="n"/>
      <c r="BA643" s="4" t="n"/>
      <c r="BB643" s="4" t="n"/>
      <c r="BC643" s="4" t="n"/>
      <c r="BD643" s="4" t="n"/>
      <c r="BE643" s="4" t="n"/>
      <c r="BF643" s="4" t="n"/>
      <c r="BG643" s="4" t="n"/>
      <c r="BH643" s="4" t="n"/>
      <c r="BI643" s="4" t="n"/>
      <c r="BJ643" s="4" t="n"/>
      <c r="BK643" s="3" t="n"/>
      <c r="BL643" s="3" t="n"/>
      <c r="BM643" s="3" t="n"/>
      <c r="BN643" s="3" t="n"/>
      <c r="BO643" s="3" t="n"/>
      <c r="BP643" s="3" t="n"/>
      <c r="BQ643" s="2" t="n"/>
      <c r="BR643" s="2" t="n"/>
      <c r="BS643" s="2" t="n"/>
      <c r="BT643" s="2" t="n"/>
      <c r="BU643" s="2" t="n"/>
      <c r="BV643" s="2" t="n"/>
      <c r="BW643" s="2" t="n"/>
      <c r="BX643" s="2" t="n"/>
      <c r="BY643" s="2" t="n"/>
      <c r="BZ643" s="2" t="n"/>
      <c r="CA643" s="2" t="n"/>
      <c r="CB643" s="2" t="n"/>
      <c r="CC643" s="2" t="n"/>
    </row>
    <row r="644">
      <c r="A644" s="2" t="n"/>
      <c r="B644" s="2" t="n"/>
      <c r="C644" s="2" t="n"/>
      <c r="D644" s="2" t="n"/>
      <c r="E644" s="2" t="n"/>
      <c r="F644" s="2" t="n"/>
      <c r="G644" s="2" t="n"/>
      <c r="H644" s="2" t="n"/>
      <c r="I644" s="2" t="n"/>
      <c r="J644" s="2" t="n"/>
      <c r="K644" s="3" t="n"/>
      <c r="L644" s="3" t="n"/>
      <c r="M644" s="4" t="n"/>
      <c r="N644" s="4" t="n"/>
      <c r="O644" s="4" t="n"/>
      <c r="P644" s="4" t="n"/>
      <c r="Q644" s="4" t="n"/>
      <c r="R644" s="4" t="n"/>
      <c r="S644" s="4" t="n"/>
      <c r="T644" s="4" t="n"/>
      <c r="U644" s="4" t="n"/>
      <c r="V644" s="4" t="n"/>
      <c r="W644" s="4" t="n"/>
      <c r="X644" s="4" t="n"/>
      <c r="Y644" s="4" t="n"/>
      <c r="Z644" s="4" t="n"/>
      <c r="AA644" s="4" t="n"/>
      <c r="AB644" s="4" t="n"/>
      <c r="AC644" s="4" t="n"/>
      <c r="AD644" s="4" t="n"/>
      <c r="AE644" s="4" t="n"/>
      <c r="AF644" s="4" t="n"/>
      <c r="AG644" s="4" t="n"/>
      <c r="AH644" s="4" t="n"/>
      <c r="AI644" s="4" t="n"/>
      <c r="AJ644" s="4" t="n"/>
      <c r="AK644" s="4" t="n"/>
      <c r="AL644" s="4" t="n"/>
      <c r="AM644" s="4" t="n"/>
      <c r="AN644" s="4" t="n"/>
      <c r="AO644" s="4" t="n"/>
      <c r="AP644" s="4" t="n"/>
      <c r="AQ644" s="4" t="n"/>
      <c r="AR644" s="4" t="n"/>
      <c r="AS644" s="4" t="n"/>
      <c r="AT644" s="4" t="n"/>
      <c r="AU644" s="4" t="n"/>
      <c r="AV644" s="4" t="n"/>
      <c r="AW644" s="4" t="n"/>
      <c r="AX644" s="4" t="n"/>
      <c r="AY644" s="4" t="n"/>
      <c r="AZ644" s="4" t="n"/>
      <c r="BA644" s="4" t="n"/>
      <c r="BB644" s="4" t="n"/>
      <c r="BC644" s="4" t="n"/>
      <c r="BD644" s="4" t="n"/>
      <c r="BE644" s="4" t="n"/>
      <c r="BF644" s="4" t="n"/>
      <c r="BG644" s="4" t="n"/>
      <c r="BH644" s="4" t="n"/>
      <c r="BI644" s="4" t="n"/>
      <c r="BJ644" s="4" t="n"/>
      <c r="BK644" s="3" t="n"/>
      <c r="BL644" s="3" t="n"/>
      <c r="BM644" s="3" t="n"/>
      <c r="BN644" s="3" t="n"/>
      <c r="BO644" s="3" t="n"/>
      <c r="BP644" s="3" t="n"/>
      <c r="BQ644" s="2" t="n"/>
      <c r="BR644" s="2" t="n"/>
      <c r="BS644" s="2" t="n"/>
      <c r="BT644" s="2" t="n"/>
      <c r="BU644" s="2" t="n"/>
      <c r="BV644" s="2" t="n"/>
      <c r="BW644" s="2" t="n"/>
      <c r="BX644" s="2" t="n"/>
      <c r="BY644" s="2" t="n"/>
      <c r="BZ644" s="2" t="n"/>
      <c r="CA644" s="2" t="n"/>
      <c r="CB644" s="2" t="n"/>
      <c r="CC644" s="2" t="n"/>
    </row>
    <row r="645">
      <c r="A645" s="2" t="n"/>
      <c r="B645" s="2" t="n"/>
      <c r="C645" s="2" t="n"/>
      <c r="D645" s="2" t="n"/>
      <c r="E645" s="2" t="n"/>
      <c r="F645" s="2" t="n"/>
      <c r="G645" s="2" t="n"/>
      <c r="H645" s="2" t="n"/>
      <c r="I645" s="2" t="n"/>
      <c r="J645" s="2" t="n"/>
      <c r="K645" s="3" t="n"/>
      <c r="L645" s="3" t="n"/>
      <c r="M645" s="4" t="n"/>
      <c r="N645" s="4" t="n"/>
      <c r="O645" s="4" t="n"/>
      <c r="P645" s="4" t="n"/>
      <c r="Q645" s="4" t="n"/>
      <c r="R645" s="4" t="n"/>
      <c r="S645" s="4" t="n"/>
      <c r="T645" s="4" t="n"/>
      <c r="U645" s="4" t="n"/>
      <c r="V645" s="4" t="n"/>
      <c r="W645" s="4" t="n"/>
      <c r="X645" s="4" t="n"/>
      <c r="Y645" s="4" t="n"/>
      <c r="Z645" s="4" t="n"/>
      <c r="AA645" s="4" t="n"/>
      <c r="AB645" s="4" t="n"/>
      <c r="AC645" s="4" t="n"/>
      <c r="AD645" s="4" t="n"/>
      <c r="AE645" s="4" t="n"/>
      <c r="AF645" s="4" t="n"/>
      <c r="AG645" s="4" t="n"/>
      <c r="AH645" s="4" t="n"/>
      <c r="AI645" s="4" t="n"/>
      <c r="AJ645" s="4" t="n"/>
      <c r="AK645" s="4" t="n"/>
      <c r="AL645" s="4" t="n"/>
      <c r="AM645" s="4" t="n"/>
      <c r="AN645" s="4" t="n"/>
      <c r="AO645" s="4" t="n"/>
      <c r="AP645" s="4" t="n"/>
      <c r="AQ645" s="4" t="n"/>
      <c r="AR645" s="4" t="n"/>
      <c r="AS645" s="4" t="n"/>
      <c r="AT645" s="4" t="n"/>
      <c r="AU645" s="4" t="n"/>
      <c r="AV645" s="4" t="n"/>
      <c r="AW645" s="4" t="n"/>
      <c r="AX645" s="4" t="n"/>
      <c r="AY645" s="4" t="n"/>
      <c r="AZ645" s="4" t="n"/>
      <c r="BA645" s="4" t="n"/>
      <c r="BB645" s="4" t="n"/>
      <c r="BC645" s="4" t="n"/>
      <c r="BD645" s="4" t="n"/>
      <c r="BE645" s="4" t="n"/>
      <c r="BF645" s="4" t="n"/>
      <c r="BG645" s="4" t="n"/>
      <c r="BH645" s="4" t="n"/>
      <c r="BI645" s="4" t="n"/>
      <c r="BJ645" s="4" t="n"/>
      <c r="BK645" s="3" t="n"/>
      <c r="BL645" s="3" t="n"/>
      <c r="BM645" s="3" t="n"/>
      <c r="BN645" s="3" t="n"/>
      <c r="BO645" s="3" t="n"/>
      <c r="BP645" s="3" t="n"/>
      <c r="BQ645" s="2" t="n"/>
      <c r="BR645" s="2" t="n"/>
      <c r="BS645" s="2" t="n"/>
      <c r="BT645" s="2" t="n"/>
      <c r="BU645" s="2" t="n"/>
      <c r="BV645" s="2" t="n"/>
      <c r="BW645" s="2" t="n"/>
      <c r="BX645" s="2" t="n"/>
      <c r="BY645" s="2" t="n"/>
      <c r="BZ645" s="2" t="n"/>
      <c r="CA645" s="2" t="n"/>
      <c r="CB645" s="2" t="n"/>
      <c r="CC645" s="2" t="n"/>
    </row>
    <row r="646">
      <c r="A646" s="2" t="n"/>
      <c r="B646" s="2" t="n"/>
      <c r="C646" s="2" t="n"/>
      <c r="D646" s="2" t="n"/>
      <c r="E646" s="2" t="n"/>
      <c r="F646" s="2" t="n"/>
      <c r="G646" s="2" t="n"/>
      <c r="H646" s="2" t="n"/>
      <c r="I646" s="2" t="n"/>
      <c r="J646" s="2" t="n"/>
      <c r="K646" s="3" t="n"/>
      <c r="L646" s="3" t="n"/>
      <c r="M646" s="4" t="n"/>
      <c r="N646" s="4" t="n"/>
      <c r="O646" s="4" t="n"/>
      <c r="P646" s="4" t="n"/>
      <c r="Q646" s="4" t="n"/>
      <c r="R646" s="4" t="n"/>
      <c r="S646" s="4" t="n"/>
      <c r="T646" s="4" t="n"/>
      <c r="U646" s="4" t="n"/>
      <c r="V646" s="4" t="n"/>
      <c r="W646" s="4" t="n"/>
      <c r="X646" s="4" t="n"/>
      <c r="Y646" s="4" t="n"/>
      <c r="Z646" s="4" t="n"/>
      <c r="AA646" s="4" t="n"/>
      <c r="AB646" s="4" t="n"/>
      <c r="AC646" s="4" t="n"/>
      <c r="AD646" s="4" t="n"/>
      <c r="AE646" s="4" t="n"/>
      <c r="AF646" s="4" t="n"/>
      <c r="AG646" s="4" t="n"/>
      <c r="AH646" s="4" t="n"/>
      <c r="AI646" s="4" t="n"/>
      <c r="AJ646" s="4" t="n"/>
      <c r="AK646" s="4" t="n"/>
      <c r="AL646" s="4" t="n"/>
      <c r="AM646" s="4" t="n"/>
      <c r="AN646" s="4" t="n"/>
      <c r="AO646" s="4" t="n"/>
      <c r="AP646" s="4" t="n"/>
      <c r="AQ646" s="4" t="n"/>
      <c r="AR646" s="4" t="n"/>
      <c r="AS646" s="4" t="n"/>
      <c r="AT646" s="4" t="n"/>
      <c r="AU646" s="4" t="n"/>
      <c r="AV646" s="4" t="n"/>
      <c r="AW646" s="4" t="n"/>
      <c r="AX646" s="4" t="n"/>
      <c r="AY646" s="4" t="n"/>
      <c r="AZ646" s="4" t="n"/>
      <c r="BA646" s="4" t="n"/>
      <c r="BB646" s="4" t="n"/>
      <c r="BC646" s="4" t="n"/>
      <c r="BD646" s="4" t="n"/>
      <c r="BE646" s="4" t="n"/>
      <c r="BF646" s="4" t="n"/>
      <c r="BG646" s="4" t="n"/>
      <c r="BH646" s="4" t="n"/>
      <c r="BI646" s="4" t="n"/>
      <c r="BJ646" s="4" t="n"/>
      <c r="BK646" s="3" t="n"/>
      <c r="BL646" s="3" t="n"/>
      <c r="BM646" s="3" t="n"/>
      <c r="BN646" s="3" t="n"/>
      <c r="BO646" s="3" t="n"/>
      <c r="BP646" s="3" t="n"/>
      <c r="BQ646" s="2" t="n"/>
      <c r="BR646" s="2" t="n"/>
      <c r="BS646" s="2" t="n"/>
      <c r="BT646" s="2" t="n"/>
      <c r="BU646" s="2" t="n"/>
      <c r="BV646" s="2" t="n"/>
      <c r="BW646" s="2" t="n"/>
      <c r="BX646" s="2" t="n"/>
      <c r="BY646" s="2" t="n"/>
      <c r="BZ646" s="2" t="n"/>
      <c r="CA646" s="2" t="n"/>
      <c r="CB646" s="2" t="n"/>
      <c r="CC646" s="2" t="n"/>
    </row>
    <row r="647">
      <c r="A647" s="2" t="n"/>
      <c r="B647" s="2" t="n"/>
      <c r="C647" s="2" t="n"/>
      <c r="D647" s="2" t="n"/>
      <c r="E647" s="2" t="n"/>
      <c r="F647" s="2" t="n"/>
      <c r="G647" s="2" t="n"/>
      <c r="H647" s="2" t="n"/>
      <c r="I647" s="2" t="n"/>
      <c r="J647" s="2" t="n"/>
      <c r="K647" s="3" t="n"/>
      <c r="L647" s="3" t="n"/>
      <c r="M647" s="4" t="n"/>
      <c r="N647" s="4" t="n"/>
      <c r="O647" s="4" t="n"/>
      <c r="P647" s="4" t="n"/>
      <c r="Q647" s="4" t="n"/>
      <c r="R647" s="4" t="n"/>
      <c r="S647" s="4" t="n"/>
      <c r="T647" s="4" t="n"/>
      <c r="U647" s="4" t="n"/>
      <c r="V647" s="4" t="n"/>
      <c r="W647" s="4" t="n"/>
      <c r="X647" s="4" t="n"/>
      <c r="Y647" s="4" t="n"/>
      <c r="Z647" s="4" t="n"/>
      <c r="AA647" s="4" t="n"/>
      <c r="AB647" s="4" t="n"/>
      <c r="AC647" s="4" t="n"/>
      <c r="AD647" s="4" t="n"/>
      <c r="AE647" s="4" t="n"/>
      <c r="AF647" s="4" t="n"/>
      <c r="AG647" s="4" t="n"/>
      <c r="AH647" s="4" t="n"/>
      <c r="AI647" s="4" t="n"/>
      <c r="AJ647" s="4" t="n"/>
      <c r="AK647" s="4" t="n"/>
      <c r="AL647" s="4" t="n"/>
      <c r="AM647" s="4" t="n"/>
      <c r="AN647" s="4" t="n"/>
      <c r="AO647" s="4" t="n"/>
      <c r="AP647" s="4" t="n"/>
      <c r="AQ647" s="4" t="n"/>
      <c r="AR647" s="4" t="n"/>
      <c r="AS647" s="4" t="n"/>
      <c r="AT647" s="4" t="n"/>
      <c r="AU647" s="4" t="n"/>
      <c r="AV647" s="4" t="n"/>
      <c r="AW647" s="4" t="n"/>
      <c r="AX647" s="4" t="n"/>
      <c r="AY647" s="4" t="n"/>
      <c r="AZ647" s="4" t="n"/>
      <c r="BA647" s="4" t="n"/>
      <c r="BB647" s="4" t="n"/>
      <c r="BC647" s="4" t="n"/>
      <c r="BD647" s="4" t="n"/>
      <c r="BE647" s="4" t="n"/>
      <c r="BF647" s="4" t="n"/>
      <c r="BG647" s="4" t="n"/>
      <c r="BH647" s="4" t="n"/>
      <c r="BI647" s="4" t="n"/>
      <c r="BJ647" s="4" t="n"/>
      <c r="BK647" s="3" t="n"/>
      <c r="BL647" s="3" t="n"/>
      <c r="BM647" s="3" t="n"/>
      <c r="BN647" s="3" t="n"/>
      <c r="BO647" s="3" t="n"/>
      <c r="BP647" s="3" t="n"/>
      <c r="BQ647" s="2" t="n"/>
      <c r="BR647" s="2" t="n"/>
      <c r="BS647" s="2" t="n"/>
      <c r="BT647" s="2" t="n"/>
      <c r="BU647" s="2" t="n"/>
      <c r="BV647" s="2" t="n"/>
      <c r="BW647" s="2" t="n"/>
      <c r="BX647" s="2" t="n"/>
      <c r="BY647" s="2" t="n"/>
      <c r="BZ647" s="2" t="n"/>
      <c r="CA647" s="2" t="n"/>
      <c r="CB647" s="2" t="n"/>
      <c r="CC647" s="2" t="n"/>
    </row>
    <row r="648">
      <c r="A648" s="2" t="n"/>
      <c r="B648" s="2" t="n"/>
      <c r="C648" s="2" t="n"/>
      <c r="D648" s="2" t="n"/>
      <c r="E648" s="2" t="n"/>
      <c r="F648" s="2" t="n"/>
      <c r="G648" s="2" t="n"/>
      <c r="H648" s="2" t="n"/>
      <c r="I648" s="2" t="n"/>
      <c r="J648" s="2" t="n"/>
      <c r="K648" s="3" t="n"/>
      <c r="L648" s="3" t="n"/>
      <c r="M648" s="4" t="n"/>
      <c r="N648" s="4" t="n"/>
      <c r="O648" s="4" t="n"/>
      <c r="P648" s="4" t="n"/>
      <c r="Q648" s="4" t="n"/>
      <c r="R648" s="4" t="n"/>
      <c r="S648" s="4" t="n"/>
      <c r="T648" s="4" t="n"/>
      <c r="U648" s="4" t="n"/>
      <c r="V648" s="4" t="n"/>
      <c r="W648" s="4" t="n"/>
      <c r="X648" s="4" t="n"/>
      <c r="Y648" s="4" t="n"/>
      <c r="Z648" s="4" t="n"/>
      <c r="AA648" s="4" t="n"/>
      <c r="AB648" s="4" t="n"/>
      <c r="AC648" s="4" t="n"/>
      <c r="AD648" s="4" t="n"/>
      <c r="AE648" s="4" t="n"/>
      <c r="AF648" s="4" t="n"/>
      <c r="AG648" s="4" t="n"/>
      <c r="AH648" s="4" t="n"/>
      <c r="AI648" s="4" t="n"/>
      <c r="AJ648" s="4" t="n"/>
      <c r="AK648" s="4" t="n"/>
      <c r="AL648" s="4" t="n"/>
      <c r="AM648" s="4" t="n"/>
      <c r="AN648" s="4" t="n"/>
      <c r="AO648" s="4" t="n"/>
      <c r="AP648" s="4" t="n"/>
      <c r="AQ648" s="4" t="n"/>
      <c r="AR648" s="4" t="n"/>
      <c r="AS648" s="4" t="n"/>
      <c r="AT648" s="4" t="n"/>
      <c r="AU648" s="4" t="n"/>
      <c r="AV648" s="4" t="n"/>
      <c r="AW648" s="4" t="n"/>
      <c r="AX648" s="4" t="n"/>
      <c r="AY648" s="4" t="n"/>
      <c r="AZ648" s="4" t="n"/>
      <c r="BA648" s="4" t="n"/>
      <c r="BB648" s="4" t="n"/>
      <c r="BC648" s="4" t="n"/>
      <c r="BD648" s="4" t="n"/>
      <c r="BE648" s="4" t="n"/>
      <c r="BF648" s="4" t="n"/>
      <c r="BG648" s="4" t="n"/>
      <c r="BH648" s="4" t="n"/>
      <c r="BI648" s="4" t="n"/>
      <c r="BJ648" s="4" t="n"/>
      <c r="BK648" s="3" t="n"/>
      <c r="BL648" s="3" t="n"/>
      <c r="BM648" s="3" t="n"/>
      <c r="BN648" s="3" t="n"/>
      <c r="BO648" s="3" t="n"/>
      <c r="BP648" s="3" t="n"/>
      <c r="BQ648" s="2" t="n"/>
      <c r="BR648" s="2" t="n"/>
      <c r="BS648" s="2" t="n"/>
      <c r="BT648" s="2" t="n"/>
      <c r="BU648" s="2" t="n"/>
      <c r="BV648" s="2" t="n"/>
      <c r="BW648" s="2" t="n"/>
      <c r="BX648" s="2" t="n"/>
      <c r="BY648" s="2" t="n"/>
      <c r="BZ648" s="2" t="n"/>
      <c r="CA648" s="2" t="n"/>
      <c r="CB648" s="2" t="n"/>
      <c r="CC648" s="2" t="n"/>
    </row>
    <row r="649">
      <c r="A649" s="2" t="n"/>
      <c r="B649" s="2" t="n"/>
      <c r="C649" s="2" t="n"/>
      <c r="D649" s="2" t="n"/>
      <c r="E649" s="2" t="n"/>
      <c r="F649" s="2" t="n"/>
      <c r="G649" s="2" t="n"/>
      <c r="H649" s="2" t="n"/>
      <c r="I649" s="2" t="n"/>
      <c r="J649" s="2" t="n"/>
      <c r="K649" s="3" t="n"/>
      <c r="L649" s="3" t="n"/>
      <c r="M649" s="4" t="n"/>
      <c r="N649" s="4" t="n"/>
      <c r="O649" s="4" t="n"/>
      <c r="P649" s="4" t="n"/>
      <c r="Q649" s="4" t="n"/>
      <c r="R649" s="4" t="n"/>
      <c r="S649" s="4" t="n"/>
      <c r="T649" s="4" t="n"/>
      <c r="U649" s="4" t="n"/>
      <c r="V649" s="4" t="n"/>
      <c r="W649" s="4" t="n"/>
      <c r="X649" s="4" t="n"/>
      <c r="Y649" s="4" t="n"/>
      <c r="Z649" s="4" t="n"/>
      <c r="AA649" s="4" t="n"/>
      <c r="AB649" s="4" t="n"/>
      <c r="AC649" s="4" t="n"/>
      <c r="AD649" s="4" t="n"/>
      <c r="AE649" s="4" t="n"/>
      <c r="AF649" s="4" t="n"/>
      <c r="AG649" s="4" t="n"/>
      <c r="AH649" s="4" t="n"/>
      <c r="AI649" s="4" t="n"/>
      <c r="AJ649" s="4" t="n"/>
      <c r="AK649" s="4" t="n"/>
      <c r="AL649" s="4" t="n"/>
      <c r="AM649" s="4" t="n"/>
      <c r="AN649" s="4" t="n"/>
      <c r="AO649" s="4" t="n"/>
      <c r="AP649" s="4" t="n"/>
      <c r="AQ649" s="4" t="n"/>
      <c r="AR649" s="4" t="n"/>
      <c r="AS649" s="4" t="n"/>
      <c r="AT649" s="4" t="n"/>
      <c r="AU649" s="4" t="n"/>
      <c r="AV649" s="4" t="n"/>
      <c r="AW649" s="4" t="n"/>
      <c r="AX649" s="4" t="n"/>
      <c r="AY649" s="4" t="n"/>
      <c r="AZ649" s="4" t="n"/>
      <c r="BA649" s="4" t="n"/>
      <c r="BB649" s="4" t="n"/>
      <c r="BC649" s="4" t="n"/>
      <c r="BD649" s="4" t="n"/>
      <c r="BE649" s="4" t="n"/>
      <c r="BF649" s="4" t="n"/>
      <c r="BG649" s="4" t="n"/>
      <c r="BH649" s="4" t="n"/>
      <c r="BI649" s="4" t="n"/>
      <c r="BJ649" s="4" t="n"/>
      <c r="BK649" s="3" t="n"/>
      <c r="BL649" s="3" t="n"/>
      <c r="BM649" s="3" t="n"/>
      <c r="BN649" s="3" t="n"/>
      <c r="BO649" s="3" t="n"/>
      <c r="BP649" s="3" t="n"/>
      <c r="BQ649" s="2" t="n"/>
      <c r="BR649" s="2" t="n"/>
      <c r="BS649" s="2" t="n"/>
      <c r="BT649" s="2" t="n"/>
      <c r="BU649" s="2" t="n"/>
      <c r="BV649" s="2" t="n"/>
      <c r="BW649" s="2" t="n"/>
      <c r="BX649" s="2" t="n"/>
      <c r="BY649" s="2" t="n"/>
      <c r="BZ649" s="2" t="n"/>
      <c r="CA649" s="2" t="n"/>
      <c r="CB649" s="2" t="n"/>
      <c r="CC649" s="2" t="n"/>
    </row>
    <row r="650">
      <c r="A650" s="2" t="n"/>
      <c r="B650" s="2" t="n"/>
      <c r="C650" s="2" t="n"/>
      <c r="D650" s="2" t="n"/>
      <c r="E650" s="2" t="n"/>
      <c r="F650" s="2" t="n"/>
      <c r="G650" s="2" t="n"/>
      <c r="H650" s="2" t="n"/>
      <c r="I650" s="2" t="n"/>
      <c r="J650" s="2" t="n"/>
      <c r="K650" s="3" t="n"/>
      <c r="L650" s="3" t="n"/>
      <c r="M650" s="4" t="n"/>
      <c r="N650" s="4" t="n"/>
      <c r="O650" s="4" t="n"/>
      <c r="P650" s="4" t="n"/>
      <c r="Q650" s="4" t="n"/>
      <c r="R650" s="4" t="n"/>
      <c r="S650" s="4" t="n"/>
      <c r="T650" s="4" t="n"/>
      <c r="U650" s="4" t="n"/>
      <c r="V650" s="4" t="n"/>
      <c r="W650" s="4" t="n"/>
      <c r="X650" s="4" t="n"/>
      <c r="Y650" s="4" t="n"/>
      <c r="Z650" s="4" t="n"/>
      <c r="AA650" s="4" t="n"/>
      <c r="AB650" s="4" t="n"/>
      <c r="AC650" s="4" t="n"/>
      <c r="AD650" s="4" t="n"/>
      <c r="AE650" s="4" t="n"/>
      <c r="AF650" s="4" t="n"/>
      <c r="AG650" s="4" t="n"/>
      <c r="AH650" s="4" t="n"/>
      <c r="AI650" s="4" t="n"/>
      <c r="AJ650" s="4" t="n"/>
      <c r="AK650" s="4" t="n"/>
      <c r="AL650" s="4" t="n"/>
      <c r="AM650" s="4" t="n"/>
      <c r="AN650" s="4" t="n"/>
      <c r="AO650" s="4" t="n"/>
      <c r="AP650" s="4" t="n"/>
      <c r="AQ650" s="4" t="n"/>
      <c r="AR650" s="4" t="n"/>
      <c r="AS650" s="4" t="n"/>
      <c r="AT650" s="4" t="n"/>
      <c r="AU650" s="4" t="n"/>
      <c r="AV650" s="4" t="n"/>
      <c r="AW650" s="4" t="n"/>
      <c r="AX650" s="4" t="n"/>
      <c r="AY650" s="4" t="n"/>
      <c r="AZ650" s="4" t="n"/>
      <c r="BA650" s="4" t="n"/>
      <c r="BB650" s="4" t="n"/>
      <c r="BC650" s="4" t="n"/>
      <c r="BD650" s="4" t="n"/>
      <c r="BE650" s="4" t="n"/>
      <c r="BF650" s="4" t="n"/>
      <c r="BG650" s="4" t="n"/>
      <c r="BH650" s="4" t="n"/>
      <c r="BI650" s="4" t="n"/>
      <c r="BJ650" s="4" t="n"/>
      <c r="BK650" s="3" t="n"/>
      <c r="BL650" s="3" t="n"/>
      <c r="BM650" s="3" t="n"/>
      <c r="BN650" s="3" t="n"/>
      <c r="BO650" s="3" t="n"/>
      <c r="BP650" s="3" t="n"/>
      <c r="BQ650" s="2" t="n"/>
      <c r="BR650" s="2" t="n"/>
      <c r="BS650" s="2" t="n"/>
      <c r="BT650" s="2" t="n"/>
      <c r="BU650" s="2" t="n"/>
      <c r="BV650" s="2" t="n"/>
      <c r="BW650" s="2" t="n"/>
      <c r="BX650" s="2" t="n"/>
      <c r="BY650" s="2" t="n"/>
      <c r="BZ650" s="2" t="n"/>
      <c r="CA650" s="2" t="n"/>
      <c r="CB650" s="2" t="n"/>
      <c r="CC650" s="2" t="n"/>
    </row>
    <row r="651">
      <c r="A651" s="2" t="n"/>
      <c r="B651" s="2" t="n"/>
      <c r="C651" s="2" t="n"/>
      <c r="D651" s="2" t="n"/>
      <c r="E651" s="2" t="n"/>
      <c r="F651" s="2" t="n"/>
      <c r="G651" s="2" t="n"/>
      <c r="H651" s="2" t="n"/>
      <c r="I651" s="2" t="n"/>
      <c r="J651" s="2" t="n"/>
      <c r="K651" s="3" t="n"/>
      <c r="L651" s="3" t="n"/>
      <c r="M651" s="4" t="n"/>
      <c r="N651" s="4" t="n"/>
      <c r="O651" s="4" t="n"/>
      <c r="P651" s="4" t="n"/>
      <c r="Q651" s="4" t="n"/>
      <c r="R651" s="4" t="n"/>
      <c r="S651" s="4" t="n"/>
      <c r="T651" s="4" t="n"/>
      <c r="U651" s="4" t="n"/>
      <c r="V651" s="4" t="n"/>
      <c r="W651" s="4" t="n"/>
      <c r="X651" s="4" t="n"/>
      <c r="Y651" s="4" t="n"/>
      <c r="Z651" s="4" t="n"/>
      <c r="AA651" s="4" t="n"/>
      <c r="AB651" s="4" t="n"/>
      <c r="AC651" s="4" t="n"/>
      <c r="AD651" s="4" t="n"/>
      <c r="AE651" s="4" t="n"/>
      <c r="AF651" s="4" t="n"/>
      <c r="AG651" s="4" t="n"/>
      <c r="AH651" s="4" t="n"/>
      <c r="AI651" s="4" t="n"/>
      <c r="AJ651" s="4" t="n"/>
      <c r="AK651" s="4" t="n"/>
      <c r="AL651" s="4" t="n"/>
      <c r="AM651" s="4" t="n"/>
      <c r="AN651" s="4" t="n"/>
      <c r="AO651" s="4" t="n"/>
      <c r="AP651" s="4" t="n"/>
      <c r="AQ651" s="4" t="n"/>
      <c r="AR651" s="4" t="n"/>
      <c r="AS651" s="4" t="n"/>
      <c r="AT651" s="4" t="n"/>
      <c r="AU651" s="4" t="n"/>
      <c r="AV651" s="4" t="n"/>
      <c r="AW651" s="4" t="n"/>
      <c r="AX651" s="4" t="n"/>
      <c r="AY651" s="4" t="n"/>
      <c r="AZ651" s="4" t="n"/>
      <c r="BA651" s="4" t="n"/>
      <c r="BB651" s="4" t="n"/>
      <c r="BC651" s="4" t="n"/>
      <c r="BD651" s="4" t="n"/>
      <c r="BE651" s="4" t="n"/>
      <c r="BF651" s="4" t="n"/>
      <c r="BG651" s="4" t="n"/>
      <c r="BH651" s="4" t="n"/>
      <c r="BI651" s="4" t="n"/>
      <c r="BJ651" s="4" t="n"/>
      <c r="BK651" s="3" t="n"/>
      <c r="BL651" s="3" t="n"/>
      <c r="BM651" s="3" t="n"/>
      <c r="BN651" s="3" t="n"/>
      <c r="BO651" s="3" t="n"/>
      <c r="BP651" s="3" t="n"/>
      <c r="BQ651" s="2" t="n"/>
      <c r="BR651" s="2" t="n"/>
      <c r="BS651" s="2" t="n"/>
      <c r="BT651" s="2" t="n"/>
      <c r="BU651" s="2" t="n"/>
      <c r="BV651" s="2" t="n"/>
      <c r="BW651" s="2" t="n"/>
      <c r="BX651" s="2" t="n"/>
      <c r="BY651" s="2" t="n"/>
      <c r="BZ651" s="2" t="n"/>
      <c r="CA651" s="2" t="n"/>
      <c r="CB651" s="2" t="n"/>
      <c r="CC651" s="2" t="n"/>
    </row>
    <row r="652">
      <c r="A652" s="2" t="n"/>
      <c r="B652" s="2" t="n"/>
      <c r="C652" s="2" t="n"/>
      <c r="D652" s="2" t="n"/>
      <c r="E652" s="2" t="n"/>
      <c r="F652" s="2" t="n"/>
      <c r="G652" s="2" t="n"/>
      <c r="H652" s="2" t="n"/>
      <c r="I652" s="2" t="n"/>
      <c r="J652" s="2" t="n"/>
      <c r="K652" s="3" t="n"/>
      <c r="L652" s="3" t="n"/>
      <c r="M652" s="4" t="n"/>
      <c r="N652" s="4" t="n"/>
      <c r="O652" s="4" t="n"/>
      <c r="P652" s="4" t="n"/>
      <c r="Q652" s="4" t="n"/>
      <c r="R652" s="4" t="n"/>
      <c r="S652" s="4" t="n"/>
      <c r="T652" s="4" t="n"/>
      <c r="U652" s="4" t="n"/>
      <c r="V652" s="4" t="n"/>
      <c r="W652" s="4" t="n"/>
      <c r="X652" s="4" t="n"/>
      <c r="Y652" s="4" t="n"/>
      <c r="Z652" s="4" t="n"/>
      <c r="AA652" s="4" t="n"/>
      <c r="AB652" s="4" t="n"/>
      <c r="AC652" s="4" t="n"/>
      <c r="AD652" s="4" t="n"/>
      <c r="AE652" s="4" t="n"/>
      <c r="AF652" s="4" t="n"/>
      <c r="AG652" s="4" t="n"/>
      <c r="AH652" s="4" t="n"/>
      <c r="AI652" s="4" t="n"/>
      <c r="AJ652" s="4" t="n"/>
      <c r="AK652" s="4" t="n"/>
      <c r="AL652" s="4" t="n"/>
      <c r="AM652" s="4" t="n"/>
      <c r="AN652" s="4" t="n"/>
      <c r="AO652" s="4" t="n"/>
      <c r="AP652" s="4" t="n"/>
      <c r="AQ652" s="4" t="n"/>
      <c r="AR652" s="4" t="n"/>
      <c r="AS652" s="4" t="n"/>
      <c r="AT652" s="4" t="n"/>
      <c r="AU652" s="4" t="n"/>
      <c r="AV652" s="4" t="n"/>
      <c r="AW652" s="4" t="n"/>
      <c r="AX652" s="4" t="n"/>
      <c r="AY652" s="4" t="n"/>
      <c r="AZ652" s="4" t="n"/>
      <c r="BA652" s="4" t="n"/>
      <c r="BB652" s="4" t="n"/>
      <c r="BC652" s="4" t="n"/>
      <c r="BD652" s="4" t="n"/>
      <c r="BE652" s="4" t="n"/>
      <c r="BF652" s="4" t="n"/>
      <c r="BG652" s="4" t="n"/>
      <c r="BH652" s="4" t="n"/>
      <c r="BI652" s="4" t="n"/>
      <c r="BJ652" s="4" t="n"/>
      <c r="BK652" s="3" t="n"/>
      <c r="BL652" s="3" t="n"/>
      <c r="BM652" s="3" t="n"/>
      <c r="BN652" s="3" t="n"/>
      <c r="BO652" s="3" t="n"/>
      <c r="BP652" s="3" t="n"/>
      <c r="BQ652" s="2" t="n"/>
      <c r="BR652" s="2" t="n"/>
      <c r="BS652" s="2" t="n"/>
      <c r="BT652" s="2" t="n"/>
      <c r="BU652" s="2" t="n"/>
      <c r="BV652" s="2" t="n"/>
      <c r="BW652" s="2" t="n"/>
      <c r="BX652" s="2" t="n"/>
      <c r="BY652" s="2" t="n"/>
      <c r="BZ652" s="2" t="n"/>
      <c r="CA652" s="2" t="n"/>
      <c r="CB652" s="2" t="n"/>
      <c r="CC652" s="2" t="n"/>
    </row>
    <row r="653">
      <c r="A653" s="2" t="n"/>
      <c r="B653" s="2" t="n"/>
      <c r="C653" s="2" t="n"/>
      <c r="D653" s="2" t="n"/>
      <c r="E653" s="2" t="n"/>
      <c r="F653" s="2" t="n"/>
      <c r="G653" s="2" t="n"/>
      <c r="H653" s="2" t="n"/>
      <c r="I653" s="2" t="n"/>
      <c r="J653" s="2" t="n"/>
      <c r="K653" s="3" t="n"/>
      <c r="L653" s="3" t="n"/>
      <c r="M653" s="4" t="n"/>
      <c r="N653" s="4" t="n"/>
      <c r="O653" s="4" t="n"/>
      <c r="P653" s="4" t="n"/>
      <c r="Q653" s="4" t="n"/>
      <c r="R653" s="4" t="n"/>
      <c r="S653" s="4" t="n"/>
      <c r="T653" s="4" t="n"/>
      <c r="U653" s="4" t="n"/>
      <c r="V653" s="4" t="n"/>
      <c r="W653" s="4" t="n"/>
      <c r="X653" s="4" t="n"/>
      <c r="Y653" s="4" t="n"/>
      <c r="Z653" s="4" t="n"/>
      <c r="AA653" s="4" t="n"/>
      <c r="AB653" s="4" t="n"/>
      <c r="AC653" s="4" t="n"/>
      <c r="AD653" s="4" t="n"/>
      <c r="AE653" s="4" t="n"/>
      <c r="AF653" s="4" t="n"/>
      <c r="AG653" s="4" t="n"/>
      <c r="AH653" s="4" t="n"/>
      <c r="AI653" s="4" t="n"/>
      <c r="AJ653" s="4" t="n"/>
      <c r="AK653" s="4" t="n"/>
      <c r="AL653" s="4" t="n"/>
      <c r="AM653" s="4" t="n"/>
      <c r="AN653" s="4" t="n"/>
      <c r="AO653" s="4" t="n"/>
      <c r="AP653" s="4" t="n"/>
      <c r="AQ653" s="4" t="n"/>
      <c r="AR653" s="4" t="n"/>
      <c r="AS653" s="4" t="n"/>
      <c r="AT653" s="4" t="n"/>
      <c r="AU653" s="4" t="n"/>
      <c r="AV653" s="4" t="n"/>
      <c r="AW653" s="4" t="n"/>
      <c r="AX653" s="4" t="n"/>
      <c r="AY653" s="4" t="n"/>
      <c r="AZ653" s="4" t="n"/>
      <c r="BA653" s="4" t="n"/>
      <c r="BB653" s="4" t="n"/>
      <c r="BC653" s="4" t="n"/>
      <c r="BD653" s="4" t="n"/>
      <c r="BE653" s="4" t="n"/>
      <c r="BF653" s="4" t="n"/>
      <c r="BG653" s="4" t="n"/>
      <c r="BH653" s="4" t="n"/>
      <c r="BI653" s="4" t="n"/>
      <c r="BJ653" s="4" t="n"/>
      <c r="BK653" s="3" t="n"/>
      <c r="BL653" s="3" t="n"/>
      <c r="BM653" s="3" t="n"/>
      <c r="BN653" s="3" t="n"/>
      <c r="BO653" s="3" t="n"/>
      <c r="BP653" s="3" t="n"/>
      <c r="BQ653" s="2" t="n"/>
      <c r="BR653" s="2" t="n"/>
      <c r="BS653" s="2" t="n"/>
      <c r="BT653" s="2" t="n"/>
      <c r="BU653" s="2" t="n"/>
      <c r="BV653" s="2" t="n"/>
      <c r="BW653" s="2" t="n"/>
      <c r="BX653" s="2" t="n"/>
      <c r="BY653" s="2" t="n"/>
      <c r="BZ653" s="2" t="n"/>
      <c r="CA653" s="2" t="n"/>
      <c r="CB653" s="2" t="n"/>
      <c r="CC653" s="2" t="n"/>
    </row>
    <row r="654">
      <c r="A654" s="2" t="n"/>
      <c r="B654" s="2" t="n"/>
      <c r="C654" s="2" t="n"/>
      <c r="D654" s="2" t="n"/>
      <c r="E654" s="2" t="n"/>
      <c r="F654" s="2" t="n"/>
      <c r="G654" s="2" t="n"/>
      <c r="H654" s="2" t="n"/>
      <c r="I654" s="2" t="n"/>
      <c r="J654" s="2" t="n"/>
      <c r="K654" s="3" t="n"/>
      <c r="L654" s="3" t="n"/>
      <c r="M654" s="4" t="n"/>
      <c r="N654" s="4" t="n"/>
      <c r="O654" s="4" t="n"/>
      <c r="P654" s="4" t="n"/>
      <c r="Q654" s="4" t="n"/>
      <c r="R654" s="4" t="n"/>
      <c r="S654" s="4" t="n"/>
      <c r="T654" s="4" t="n"/>
      <c r="U654" s="4" t="n"/>
      <c r="V654" s="4" t="n"/>
      <c r="W654" s="4" t="n"/>
      <c r="X654" s="4" t="n"/>
      <c r="Y654" s="4" t="n"/>
      <c r="Z654" s="4" t="n"/>
      <c r="AA654" s="4" t="n"/>
      <c r="AB654" s="4" t="n"/>
      <c r="AC654" s="4" t="n"/>
      <c r="AD654" s="4" t="n"/>
      <c r="AE654" s="4" t="n"/>
      <c r="AF654" s="4" t="n"/>
      <c r="AG654" s="4" t="n"/>
      <c r="AH654" s="4" t="n"/>
      <c r="AI654" s="4" t="n"/>
      <c r="AJ654" s="4" t="n"/>
      <c r="AK654" s="4" t="n"/>
      <c r="AL654" s="4" t="n"/>
      <c r="AM654" s="4" t="n"/>
      <c r="AN654" s="4" t="n"/>
      <c r="AO654" s="4" t="n"/>
      <c r="AP654" s="4" t="n"/>
      <c r="AQ654" s="4" t="n"/>
      <c r="AR654" s="4" t="n"/>
      <c r="AS654" s="4" t="n"/>
      <c r="AT654" s="4" t="n"/>
      <c r="AU654" s="4" t="n"/>
      <c r="AV654" s="4" t="n"/>
      <c r="AW654" s="4" t="n"/>
      <c r="AX654" s="4" t="n"/>
      <c r="AY654" s="4" t="n"/>
      <c r="AZ654" s="4" t="n"/>
      <c r="BA654" s="4" t="n"/>
      <c r="BB654" s="4" t="n"/>
      <c r="BC654" s="4" t="n"/>
      <c r="BD654" s="4" t="n"/>
      <c r="BE654" s="4" t="n"/>
      <c r="BF654" s="4" t="n"/>
      <c r="BG654" s="4" t="n"/>
      <c r="BH654" s="4" t="n"/>
      <c r="BI654" s="4" t="n"/>
      <c r="BJ654" s="4" t="n"/>
      <c r="BK654" s="3" t="n"/>
      <c r="BL654" s="3" t="n"/>
      <c r="BM654" s="3" t="n"/>
      <c r="BN654" s="3" t="n"/>
      <c r="BO654" s="3" t="n"/>
      <c r="BP654" s="3" t="n"/>
      <c r="BQ654" s="2" t="n"/>
      <c r="BR654" s="2" t="n"/>
      <c r="BS654" s="2" t="n"/>
      <c r="BT654" s="2" t="n"/>
      <c r="BU654" s="2" t="n"/>
      <c r="BV654" s="2" t="n"/>
      <c r="BW654" s="2" t="n"/>
      <c r="BX654" s="2" t="n"/>
      <c r="BY654" s="2" t="n"/>
      <c r="BZ654" s="2" t="n"/>
      <c r="CA654" s="2" t="n"/>
      <c r="CB654" s="2" t="n"/>
      <c r="CC654" s="2" t="n"/>
    </row>
    <row r="655">
      <c r="A655" s="2" t="n"/>
      <c r="B655" s="2" t="n"/>
      <c r="C655" s="2" t="n"/>
      <c r="D655" s="2" t="n"/>
      <c r="E655" s="2" t="n"/>
      <c r="F655" s="2" t="n"/>
      <c r="G655" s="2" t="n"/>
      <c r="H655" s="2" t="n"/>
      <c r="I655" s="2" t="n"/>
      <c r="J655" s="2" t="n"/>
      <c r="K655" s="3" t="n"/>
      <c r="L655" s="3" t="n"/>
      <c r="M655" s="4" t="n"/>
      <c r="N655" s="4" t="n"/>
      <c r="O655" s="4" t="n"/>
      <c r="P655" s="4" t="n"/>
      <c r="Q655" s="4" t="n"/>
      <c r="R655" s="4" t="n"/>
      <c r="S655" s="4" t="n"/>
      <c r="T655" s="4" t="n"/>
      <c r="U655" s="4" t="n"/>
      <c r="V655" s="4" t="n"/>
      <c r="W655" s="4" t="n"/>
      <c r="X655" s="4" t="n"/>
      <c r="Y655" s="4" t="n"/>
      <c r="Z655" s="4" t="n"/>
      <c r="AA655" s="4" t="n"/>
      <c r="AB655" s="4" t="n"/>
      <c r="AC655" s="4" t="n"/>
      <c r="AD655" s="4" t="n"/>
      <c r="AE655" s="4" t="n"/>
      <c r="AF655" s="4" t="n"/>
      <c r="AG655" s="4" t="n"/>
      <c r="AH655" s="4" t="n"/>
      <c r="AI655" s="4" t="n"/>
      <c r="AJ655" s="4" t="n"/>
      <c r="AK655" s="4" t="n"/>
      <c r="AL655" s="4" t="n"/>
      <c r="AM655" s="4" t="n"/>
      <c r="AN655" s="4" t="n"/>
      <c r="AO655" s="4" t="n"/>
      <c r="AP655" s="4" t="n"/>
      <c r="AQ655" s="4" t="n"/>
      <c r="AR655" s="4" t="n"/>
      <c r="AS655" s="4" t="n"/>
      <c r="AT655" s="4" t="n"/>
      <c r="AU655" s="4" t="n"/>
      <c r="AV655" s="4" t="n"/>
      <c r="AW655" s="4" t="n"/>
      <c r="AX655" s="4" t="n"/>
      <c r="AY655" s="4" t="n"/>
      <c r="AZ655" s="4" t="n"/>
      <c r="BA655" s="4" t="n"/>
      <c r="BB655" s="4" t="n"/>
      <c r="BC655" s="4" t="n"/>
      <c r="BD655" s="4" t="n"/>
      <c r="BE655" s="4" t="n"/>
      <c r="BF655" s="4" t="n"/>
      <c r="BG655" s="4" t="n"/>
      <c r="BH655" s="4" t="n"/>
      <c r="BI655" s="4" t="n"/>
      <c r="BJ655" s="4" t="n"/>
      <c r="BK655" s="3" t="n"/>
      <c r="BL655" s="3" t="n"/>
      <c r="BM655" s="3" t="n"/>
      <c r="BN655" s="3" t="n"/>
      <c r="BO655" s="3" t="n"/>
      <c r="BP655" s="3" t="n"/>
      <c r="BQ655" s="2" t="n"/>
      <c r="BR655" s="2" t="n"/>
      <c r="BS655" s="2" t="n"/>
      <c r="BT655" s="2" t="n"/>
      <c r="BU655" s="2" t="n"/>
      <c r="BV655" s="2" t="n"/>
      <c r="BW655" s="2" t="n"/>
      <c r="BX655" s="2" t="n"/>
      <c r="BY655" s="2" t="n"/>
      <c r="BZ655" s="2" t="n"/>
      <c r="CA655" s="2" t="n"/>
      <c r="CB655" s="2" t="n"/>
      <c r="CC655" s="2" t="n"/>
    </row>
    <row r="656">
      <c r="A656" s="2" t="n"/>
      <c r="B656" s="2" t="n"/>
      <c r="C656" s="2" t="n"/>
      <c r="D656" s="2" t="n"/>
      <c r="E656" s="2" t="n"/>
      <c r="F656" s="2" t="n"/>
      <c r="G656" s="2" t="n"/>
      <c r="H656" s="2" t="n"/>
      <c r="I656" s="2" t="n"/>
      <c r="J656" s="2" t="n"/>
      <c r="K656" s="3" t="n"/>
      <c r="L656" s="3" t="n"/>
      <c r="M656" s="4" t="n"/>
      <c r="N656" s="4" t="n"/>
      <c r="O656" s="4" t="n"/>
      <c r="P656" s="4" t="n"/>
      <c r="Q656" s="4" t="n"/>
      <c r="R656" s="4" t="n"/>
      <c r="S656" s="4" t="n"/>
      <c r="T656" s="4" t="n"/>
      <c r="U656" s="4" t="n"/>
      <c r="V656" s="4" t="n"/>
      <c r="W656" s="4" t="n"/>
      <c r="X656" s="4" t="n"/>
      <c r="Y656" s="4" t="n"/>
      <c r="Z656" s="4" t="n"/>
      <c r="AA656" s="4" t="n"/>
      <c r="AB656" s="4" t="n"/>
      <c r="AC656" s="4" t="n"/>
      <c r="AD656" s="4" t="n"/>
      <c r="AE656" s="4" t="n"/>
      <c r="AF656" s="4" t="n"/>
      <c r="AG656" s="4" t="n"/>
      <c r="AH656" s="4" t="n"/>
      <c r="AI656" s="4" t="n"/>
      <c r="AJ656" s="4" t="n"/>
      <c r="AK656" s="4" t="n"/>
      <c r="AL656" s="4" t="n"/>
      <c r="AM656" s="4" t="n"/>
      <c r="AN656" s="4" t="n"/>
      <c r="AO656" s="4" t="n"/>
      <c r="AP656" s="4" t="n"/>
      <c r="AQ656" s="4" t="n"/>
      <c r="AR656" s="4" t="n"/>
      <c r="AS656" s="4" t="n"/>
      <c r="AT656" s="4" t="n"/>
      <c r="AU656" s="4" t="n"/>
      <c r="AV656" s="4" t="n"/>
      <c r="AW656" s="4" t="n"/>
      <c r="AX656" s="4" t="n"/>
      <c r="AY656" s="4" t="n"/>
      <c r="AZ656" s="4" t="n"/>
      <c r="BA656" s="4" t="n"/>
      <c r="BB656" s="4" t="n"/>
      <c r="BC656" s="4" t="n"/>
      <c r="BD656" s="4" t="n"/>
      <c r="BE656" s="4" t="n"/>
      <c r="BF656" s="4" t="n"/>
      <c r="BG656" s="4" t="n"/>
      <c r="BH656" s="4" t="n"/>
      <c r="BI656" s="4" t="n"/>
      <c r="BJ656" s="4" t="n"/>
      <c r="BK656" s="3" t="n"/>
      <c r="BL656" s="3" t="n"/>
      <c r="BM656" s="3" t="n"/>
      <c r="BN656" s="3" t="n"/>
      <c r="BO656" s="3" t="n"/>
      <c r="BP656" s="3" t="n"/>
      <c r="BQ656" s="2" t="n"/>
      <c r="BR656" s="2" t="n"/>
      <c r="BS656" s="2" t="n"/>
      <c r="BT656" s="2" t="n"/>
      <c r="BU656" s="2" t="n"/>
      <c r="BV656" s="2" t="n"/>
      <c r="BW656" s="2" t="n"/>
      <c r="BX656" s="2" t="n"/>
      <c r="BY656" s="2" t="n"/>
      <c r="BZ656" s="2" t="n"/>
      <c r="CA656" s="2" t="n"/>
      <c r="CB656" s="2" t="n"/>
      <c r="CC656" s="2" t="n"/>
    </row>
    <row r="657">
      <c r="A657" s="2" t="n"/>
      <c r="B657" s="2" t="n"/>
      <c r="C657" s="2" t="n"/>
      <c r="D657" s="2" t="n"/>
      <c r="E657" s="2" t="n"/>
      <c r="F657" s="2" t="n"/>
      <c r="G657" s="2" t="n"/>
      <c r="H657" s="2" t="n"/>
      <c r="I657" s="2" t="n"/>
      <c r="J657" s="2" t="n"/>
      <c r="K657" s="3" t="n"/>
      <c r="L657" s="3" t="n"/>
      <c r="M657" s="4" t="n"/>
      <c r="N657" s="4" t="n"/>
      <c r="O657" s="4" t="n"/>
      <c r="P657" s="4" t="n"/>
      <c r="Q657" s="4" t="n"/>
      <c r="R657" s="4" t="n"/>
      <c r="S657" s="4" t="n"/>
      <c r="T657" s="4" t="n"/>
      <c r="U657" s="4" t="n"/>
      <c r="V657" s="4" t="n"/>
      <c r="W657" s="4" t="n"/>
      <c r="X657" s="4" t="n"/>
      <c r="Y657" s="4" t="n"/>
      <c r="Z657" s="4" t="n"/>
      <c r="AA657" s="4" t="n"/>
      <c r="AB657" s="4" t="n"/>
      <c r="AC657" s="4" t="n"/>
      <c r="AD657" s="4" t="n"/>
      <c r="AE657" s="4" t="n"/>
      <c r="AF657" s="4" t="n"/>
      <c r="AG657" s="4" t="n"/>
      <c r="AH657" s="4" t="n"/>
      <c r="AI657" s="4" t="n"/>
      <c r="AJ657" s="4" t="n"/>
      <c r="AK657" s="4" t="n"/>
      <c r="AL657" s="4" t="n"/>
      <c r="AM657" s="4" t="n"/>
      <c r="AN657" s="4" t="n"/>
      <c r="AO657" s="4" t="n"/>
      <c r="AP657" s="4" t="n"/>
      <c r="AQ657" s="4" t="n"/>
      <c r="AR657" s="4" t="n"/>
      <c r="AS657" s="4" t="n"/>
      <c r="AT657" s="4" t="n"/>
      <c r="AU657" s="4" t="n"/>
      <c r="AV657" s="4" t="n"/>
      <c r="AW657" s="4" t="n"/>
      <c r="AX657" s="4" t="n"/>
      <c r="AY657" s="4" t="n"/>
      <c r="AZ657" s="4" t="n"/>
      <c r="BA657" s="4" t="n"/>
      <c r="BB657" s="4" t="n"/>
      <c r="BC657" s="4" t="n"/>
      <c r="BD657" s="4" t="n"/>
      <c r="BE657" s="4" t="n"/>
      <c r="BF657" s="4" t="n"/>
      <c r="BG657" s="4" t="n"/>
      <c r="BH657" s="4" t="n"/>
      <c r="BI657" s="4" t="n"/>
      <c r="BJ657" s="4" t="n"/>
      <c r="BK657" s="3" t="n"/>
      <c r="BL657" s="3" t="n"/>
      <c r="BM657" s="3" t="n"/>
      <c r="BN657" s="3" t="n"/>
      <c r="BO657" s="3" t="n"/>
      <c r="BP657" s="3" t="n"/>
      <c r="BQ657" s="2" t="n"/>
      <c r="BR657" s="2" t="n"/>
      <c r="BS657" s="2" t="n"/>
      <c r="BT657" s="2" t="n"/>
      <c r="BU657" s="2" t="n"/>
      <c r="BV657" s="2" t="n"/>
      <c r="BW657" s="2" t="n"/>
      <c r="BX657" s="2" t="n"/>
      <c r="BY657" s="2" t="n"/>
      <c r="BZ657" s="2" t="n"/>
      <c r="CA657" s="2" t="n"/>
      <c r="CB657" s="2" t="n"/>
      <c r="CC657" s="2" t="n"/>
    </row>
    <row r="658">
      <c r="A658" s="2" t="n"/>
      <c r="B658" s="2" t="n"/>
      <c r="C658" s="2" t="n"/>
      <c r="D658" s="2" t="n"/>
      <c r="E658" s="2" t="n"/>
      <c r="F658" s="2" t="n"/>
      <c r="G658" s="2" t="n"/>
      <c r="H658" s="2" t="n"/>
      <c r="I658" s="2" t="n"/>
      <c r="J658" s="2" t="n"/>
      <c r="K658" s="3" t="n"/>
      <c r="L658" s="3" t="n"/>
      <c r="M658" s="4" t="n"/>
      <c r="N658" s="4" t="n"/>
      <c r="O658" s="4" t="n"/>
      <c r="P658" s="4" t="n"/>
      <c r="Q658" s="4" t="n"/>
      <c r="R658" s="4" t="n"/>
      <c r="S658" s="4" t="n"/>
      <c r="T658" s="4" t="n"/>
      <c r="U658" s="4" t="n"/>
      <c r="V658" s="4" t="n"/>
      <c r="W658" s="4" t="n"/>
      <c r="X658" s="4" t="n"/>
      <c r="Y658" s="4" t="n"/>
      <c r="Z658" s="4" t="n"/>
      <c r="AA658" s="4" t="n"/>
      <c r="AB658" s="4" t="n"/>
      <c r="AC658" s="4" t="n"/>
      <c r="AD658" s="4" t="n"/>
      <c r="AE658" s="4" t="n"/>
      <c r="AF658" s="4" t="n"/>
      <c r="AG658" s="4" t="n"/>
      <c r="AH658" s="4" t="n"/>
      <c r="AI658" s="4" t="n"/>
      <c r="AJ658" s="4" t="n"/>
      <c r="AK658" s="4" t="n"/>
      <c r="AL658" s="4" t="n"/>
      <c r="AM658" s="4" t="n"/>
      <c r="AN658" s="4" t="n"/>
      <c r="AO658" s="4" t="n"/>
      <c r="AP658" s="4" t="n"/>
      <c r="AQ658" s="4" t="n"/>
      <c r="AR658" s="4" t="n"/>
      <c r="AS658" s="4" t="n"/>
      <c r="AT658" s="4" t="n"/>
      <c r="AU658" s="4" t="n"/>
      <c r="AV658" s="4" t="n"/>
      <c r="AW658" s="4" t="n"/>
      <c r="AX658" s="4" t="n"/>
      <c r="AY658" s="4" t="n"/>
      <c r="AZ658" s="4" t="n"/>
      <c r="BA658" s="4" t="n"/>
      <c r="BB658" s="4" t="n"/>
      <c r="BC658" s="4" t="n"/>
      <c r="BD658" s="4" t="n"/>
      <c r="BE658" s="4" t="n"/>
      <c r="BF658" s="4" t="n"/>
      <c r="BG658" s="4" t="n"/>
      <c r="BH658" s="4" t="n"/>
      <c r="BI658" s="4" t="n"/>
      <c r="BJ658" s="4" t="n"/>
      <c r="BK658" s="3" t="n"/>
      <c r="BL658" s="3" t="n"/>
      <c r="BM658" s="3" t="n"/>
      <c r="BN658" s="3" t="n"/>
      <c r="BO658" s="3" t="n"/>
      <c r="BP658" s="3" t="n"/>
      <c r="BQ658" s="2" t="n"/>
      <c r="BR658" s="2" t="n"/>
      <c r="BS658" s="2" t="n"/>
      <c r="BT658" s="2" t="n"/>
      <c r="BU658" s="2" t="n"/>
      <c r="BV658" s="2" t="n"/>
      <c r="BW658" s="2" t="n"/>
      <c r="BX658" s="2" t="n"/>
      <c r="BY658" s="2" t="n"/>
      <c r="BZ658" s="2" t="n"/>
      <c r="CA658" s="2" t="n"/>
      <c r="CB658" s="2" t="n"/>
      <c r="CC658" s="2" t="n"/>
    </row>
    <row r="659">
      <c r="A659" s="2" t="n"/>
      <c r="B659" s="2" t="n"/>
      <c r="C659" s="2" t="n"/>
      <c r="D659" s="2" t="n"/>
      <c r="E659" s="2" t="n"/>
      <c r="F659" s="2" t="n"/>
      <c r="G659" s="2" t="n"/>
      <c r="H659" s="2" t="n"/>
      <c r="I659" s="2" t="n"/>
      <c r="J659" s="2" t="n"/>
      <c r="K659" s="3" t="n"/>
      <c r="L659" s="3" t="n"/>
      <c r="M659" s="4" t="n"/>
      <c r="N659" s="4" t="n"/>
      <c r="O659" s="4" t="n"/>
      <c r="P659" s="4" t="n"/>
      <c r="Q659" s="4" t="n"/>
      <c r="R659" s="4" t="n"/>
      <c r="S659" s="4" t="n"/>
      <c r="T659" s="4" t="n"/>
      <c r="U659" s="4" t="n"/>
      <c r="V659" s="4" t="n"/>
      <c r="W659" s="4" t="n"/>
      <c r="X659" s="4" t="n"/>
      <c r="Y659" s="4" t="n"/>
      <c r="Z659" s="4" t="n"/>
      <c r="AA659" s="4" t="n"/>
      <c r="AB659" s="4" t="n"/>
      <c r="AC659" s="4" t="n"/>
      <c r="AD659" s="4" t="n"/>
      <c r="AE659" s="4" t="n"/>
      <c r="AF659" s="4" t="n"/>
      <c r="AG659" s="4" t="n"/>
      <c r="AH659" s="4" t="n"/>
      <c r="AI659" s="4" t="n"/>
      <c r="AJ659" s="4" t="n"/>
      <c r="AK659" s="4" t="n"/>
      <c r="AL659" s="4" t="n"/>
      <c r="AM659" s="4" t="n"/>
      <c r="AN659" s="4" t="n"/>
      <c r="AO659" s="4" t="n"/>
      <c r="AP659" s="4" t="n"/>
      <c r="AQ659" s="4" t="n"/>
      <c r="AR659" s="4" t="n"/>
      <c r="AS659" s="4" t="n"/>
      <c r="AT659" s="4" t="n"/>
      <c r="AU659" s="4" t="n"/>
      <c r="AV659" s="4" t="n"/>
      <c r="AW659" s="4" t="n"/>
      <c r="AX659" s="4" t="n"/>
      <c r="AY659" s="4" t="n"/>
      <c r="AZ659" s="4" t="n"/>
      <c r="BA659" s="4" t="n"/>
      <c r="BB659" s="4" t="n"/>
      <c r="BC659" s="4" t="n"/>
      <c r="BD659" s="4" t="n"/>
      <c r="BE659" s="4" t="n"/>
      <c r="BF659" s="4" t="n"/>
      <c r="BG659" s="4" t="n"/>
      <c r="BH659" s="4" t="n"/>
      <c r="BI659" s="4" t="n"/>
      <c r="BJ659" s="4" t="n"/>
      <c r="BK659" s="3" t="n"/>
      <c r="BL659" s="3" t="n"/>
      <c r="BM659" s="3" t="n"/>
      <c r="BN659" s="3" t="n"/>
      <c r="BO659" s="3" t="n"/>
      <c r="BP659" s="3" t="n"/>
      <c r="BQ659" s="2" t="n"/>
      <c r="BR659" s="2" t="n"/>
      <c r="BS659" s="2" t="n"/>
      <c r="BT659" s="2" t="n"/>
      <c r="BU659" s="2" t="n"/>
      <c r="BV659" s="2" t="n"/>
      <c r="BW659" s="2" t="n"/>
      <c r="BX659" s="2" t="n"/>
      <c r="BY659" s="2" t="n"/>
      <c r="BZ659" s="2" t="n"/>
      <c r="CA659" s="2" t="n"/>
      <c r="CB659" s="2" t="n"/>
      <c r="CC659" s="2" t="n"/>
    </row>
    <row r="660">
      <c r="A660" s="2" t="n"/>
      <c r="B660" s="2" t="n"/>
      <c r="C660" s="2" t="n"/>
      <c r="D660" s="2" t="n"/>
      <c r="E660" s="2" t="n"/>
      <c r="F660" s="2" t="n"/>
      <c r="G660" s="2" t="n"/>
      <c r="H660" s="2" t="n"/>
      <c r="I660" s="2" t="n"/>
      <c r="J660" s="2" t="n"/>
      <c r="K660" s="3" t="n"/>
      <c r="L660" s="3" t="n"/>
      <c r="M660" s="4" t="n"/>
      <c r="N660" s="4" t="n"/>
      <c r="O660" s="4" t="n"/>
      <c r="P660" s="4" t="n"/>
      <c r="Q660" s="4" t="n"/>
      <c r="R660" s="4" t="n"/>
      <c r="S660" s="4" t="n"/>
      <c r="T660" s="4" t="n"/>
      <c r="U660" s="4" t="n"/>
      <c r="V660" s="4" t="n"/>
      <c r="W660" s="4" t="n"/>
      <c r="X660" s="4" t="n"/>
      <c r="Y660" s="4" t="n"/>
      <c r="Z660" s="4" t="n"/>
      <c r="AA660" s="4" t="n"/>
      <c r="AB660" s="4" t="n"/>
      <c r="AC660" s="4" t="n"/>
      <c r="AD660" s="4" t="n"/>
      <c r="AE660" s="4" t="n"/>
      <c r="AF660" s="4" t="n"/>
      <c r="AG660" s="4" t="n"/>
      <c r="AH660" s="4" t="n"/>
      <c r="AI660" s="4" t="n"/>
      <c r="AJ660" s="4" t="n"/>
      <c r="AK660" s="4" t="n"/>
      <c r="AL660" s="4" t="n"/>
      <c r="AM660" s="4" t="n"/>
      <c r="AN660" s="4" t="n"/>
      <c r="AO660" s="4" t="n"/>
      <c r="AP660" s="4" t="n"/>
      <c r="AQ660" s="4" t="n"/>
      <c r="AR660" s="4" t="n"/>
      <c r="AS660" s="4" t="n"/>
      <c r="AT660" s="4" t="n"/>
      <c r="AU660" s="4" t="n"/>
      <c r="AV660" s="4" t="n"/>
      <c r="AW660" s="4" t="n"/>
      <c r="AX660" s="4" t="n"/>
      <c r="AY660" s="4" t="n"/>
      <c r="AZ660" s="4" t="n"/>
      <c r="BA660" s="4" t="n"/>
      <c r="BB660" s="4" t="n"/>
      <c r="BC660" s="4" t="n"/>
      <c r="BD660" s="4" t="n"/>
      <c r="BE660" s="4" t="n"/>
      <c r="BF660" s="4" t="n"/>
      <c r="BG660" s="4" t="n"/>
      <c r="BH660" s="4" t="n"/>
      <c r="BI660" s="4" t="n"/>
      <c r="BJ660" s="4" t="n"/>
      <c r="BK660" s="3" t="n"/>
      <c r="BL660" s="3" t="n"/>
      <c r="BM660" s="3" t="n"/>
      <c r="BN660" s="3" t="n"/>
      <c r="BO660" s="3" t="n"/>
      <c r="BP660" s="3" t="n"/>
      <c r="BQ660" s="2" t="n"/>
      <c r="BR660" s="2" t="n"/>
      <c r="BS660" s="2" t="n"/>
      <c r="BT660" s="2" t="n"/>
      <c r="BU660" s="2" t="n"/>
      <c r="BV660" s="2" t="n"/>
      <c r="BW660" s="2" t="n"/>
      <c r="BX660" s="2" t="n"/>
      <c r="BY660" s="2" t="n"/>
      <c r="BZ660" s="2" t="n"/>
      <c r="CA660" s="2" t="n"/>
      <c r="CB660" s="2" t="n"/>
      <c r="CC660" s="2" t="n"/>
    </row>
    <row r="661">
      <c r="A661" s="2" t="n"/>
      <c r="B661" s="2" t="n"/>
      <c r="C661" s="2" t="n"/>
      <c r="D661" s="2" t="n"/>
      <c r="E661" s="2" t="n"/>
      <c r="F661" s="2" t="n"/>
      <c r="G661" s="2" t="n"/>
      <c r="H661" s="2" t="n"/>
      <c r="I661" s="2" t="n"/>
      <c r="J661" s="2" t="n"/>
      <c r="K661" s="3" t="n"/>
      <c r="L661" s="3" t="n"/>
      <c r="M661" s="4" t="n"/>
      <c r="N661" s="4" t="n"/>
      <c r="O661" s="4" t="n"/>
      <c r="P661" s="4" t="n"/>
      <c r="Q661" s="4" t="n"/>
      <c r="R661" s="4" t="n"/>
      <c r="S661" s="4" t="n"/>
      <c r="T661" s="4" t="n"/>
      <c r="U661" s="4" t="n"/>
      <c r="V661" s="4" t="n"/>
      <c r="W661" s="4" t="n"/>
      <c r="X661" s="4" t="n"/>
      <c r="Y661" s="4" t="n"/>
      <c r="Z661" s="4" t="n"/>
      <c r="AA661" s="4" t="n"/>
      <c r="AB661" s="4" t="n"/>
      <c r="AC661" s="4" t="n"/>
      <c r="AD661" s="4" t="n"/>
      <c r="AE661" s="4" t="n"/>
      <c r="AF661" s="4" t="n"/>
      <c r="AG661" s="4" t="n"/>
      <c r="AH661" s="4" t="n"/>
      <c r="AI661" s="4" t="n"/>
      <c r="AJ661" s="4" t="n"/>
      <c r="AK661" s="4" t="n"/>
      <c r="AL661" s="4" t="n"/>
      <c r="AM661" s="4" t="n"/>
      <c r="AN661" s="4" t="n"/>
      <c r="AO661" s="4" t="n"/>
      <c r="AP661" s="4" t="n"/>
      <c r="AQ661" s="4" t="n"/>
      <c r="AR661" s="4" t="n"/>
      <c r="AS661" s="4" t="n"/>
      <c r="AT661" s="4" t="n"/>
      <c r="AU661" s="4" t="n"/>
      <c r="AV661" s="4" t="n"/>
      <c r="AW661" s="4" t="n"/>
      <c r="AX661" s="4" t="n"/>
      <c r="AY661" s="4" t="n"/>
      <c r="AZ661" s="4" t="n"/>
      <c r="BA661" s="4" t="n"/>
      <c r="BB661" s="4" t="n"/>
      <c r="BC661" s="4" t="n"/>
      <c r="BD661" s="4" t="n"/>
      <c r="BE661" s="4" t="n"/>
      <c r="BF661" s="4" t="n"/>
      <c r="BG661" s="4" t="n"/>
      <c r="BH661" s="4" t="n"/>
      <c r="BI661" s="4" t="n"/>
      <c r="BJ661" s="4" t="n"/>
      <c r="BK661" s="3" t="n"/>
      <c r="BL661" s="3" t="n"/>
      <c r="BM661" s="3" t="n"/>
      <c r="BN661" s="3" t="n"/>
      <c r="BO661" s="3" t="n"/>
      <c r="BP661" s="3" t="n"/>
      <c r="BQ661" s="2" t="n"/>
      <c r="BR661" s="2" t="n"/>
      <c r="BS661" s="2" t="n"/>
      <c r="BT661" s="2" t="n"/>
      <c r="BU661" s="2" t="n"/>
      <c r="BV661" s="2" t="n"/>
      <c r="BW661" s="2" t="n"/>
      <c r="BX661" s="2" t="n"/>
      <c r="BY661" s="2" t="n"/>
      <c r="BZ661" s="2" t="n"/>
      <c r="CA661" s="2" t="n"/>
      <c r="CB661" s="2" t="n"/>
      <c r="CC661" s="2" t="n"/>
    </row>
    <row r="662">
      <c r="A662" s="2" t="n"/>
      <c r="B662" s="2" t="n"/>
      <c r="C662" s="2" t="n"/>
      <c r="D662" s="2" t="n"/>
      <c r="E662" s="2" t="n"/>
      <c r="F662" s="2" t="n"/>
      <c r="G662" s="2" t="n"/>
      <c r="H662" s="2" t="n"/>
      <c r="I662" s="2" t="n"/>
      <c r="J662" s="2" t="n"/>
      <c r="K662" s="3" t="n"/>
      <c r="L662" s="3" t="n"/>
      <c r="M662" s="4" t="n"/>
      <c r="N662" s="4" t="n"/>
      <c r="O662" s="4" t="n"/>
      <c r="P662" s="4" t="n"/>
      <c r="Q662" s="4" t="n"/>
      <c r="R662" s="4" t="n"/>
      <c r="S662" s="4" t="n"/>
      <c r="T662" s="4" t="n"/>
      <c r="U662" s="4" t="n"/>
      <c r="V662" s="4" t="n"/>
      <c r="W662" s="4" t="n"/>
      <c r="X662" s="4" t="n"/>
      <c r="Y662" s="4" t="n"/>
      <c r="Z662" s="4" t="n"/>
      <c r="AA662" s="4" t="n"/>
      <c r="AB662" s="4" t="n"/>
      <c r="AC662" s="4" t="n"/>
      <c r="AD662" s="4" t="n"/>
      <c r="AE662" s="4" t="n"/>
      <c r="AF662" s="4" t="n"/>
      <c r="AG662" s="4" t="n"/>
      <c r="AH662" s="4" t="n"/>
      <c r="AI662" s="4" t="n"/>
      <c r="AJ662" s="4" t="n"/>
      <c r="AK662" s="4" t="n"/>
      <c r="AL662" s="4" t="n"/>
      <c r="AM662" s="4" t="n"/>
      <c r="AN662" s="4" t="n"/>
      <c r="AO662" s="4" t="n"/>
      <c r="AP662" s="4" t="n"/>
      <c r="AQ662" s="4" t="n"/>
      <c r="AR662" s="4" t="n"/>
      <c r="AS662" s="4" t="n"/>
      <c r="AT662" s="4" t="n"/>
      <c r="AU662" s="4" t="n"/>
      <c r="AV662" s="4" t="n"/>
      <c r="AW662" s="4" t="n"/>
      <c r="AX662" s="4" t="n"/>
      <c r="AY662" s="4" t="n"/>
      <c r="AZ662" s="4" t="n"/>
      <c r="BA662" s="4" t="n"/>
      <c r="BB662" s="4" t="n"/>
      <c r="BC662" s="4" t="n"/>
      <c r="BD662" s="4" t="n"/>
      <c r="BE662" s="4" t="n"/>
      <c r="BF662" s="4" t="n"/>
      <c r="BG662" s="4" t="n"/>
      <c r="BH662" s="4" t="n"/>
      <c r="BI662" s="4" t="n"/>
      <c r="BJ662" s="4" t="n"/>
      <c r="BK662" s="3" t="n"/>
      <c r="BL662" s="3" t="n"/>
      <c r="BM662" s="3" t="n"/>
      <c r="BN662" s="3" t="n"/>
      <c r="BO662" s="3" t="n"/>
      <c r="BP662" s="3" t="n"/>
      <c r="BQ662" s="2" t="n"/>
      <c r="BR662" s="2" t="n"/>
      <c r="BS662" s="2" t="n"/>
      <c r="BT662" s="2" t="n"/>
      <c r="BU662" s="2" t="n"/>
      <c r="BV662" s="2" t="n"/>
      <c r="BW662" s="2" t="n"/>
      <c r="BX662" s="2" t="n"/>
      <c r="BY662" s="2" t="n"/>
      <c r="BZ662" s="2" t="n"/>
      <c r="CA662" s="2" t="n"/>
      <c r="CB662" s="2" t="n"/>
      <c r="CC662" s="2" t="n"/>
    </row>
    <row r="663">
      <c r="A663" s="2" t="n"/>
      <c r="B663" s="2" t="n"/>
      <c r="C663" s="2" t="n"/>
      <c r="D663" s="2" t="n"/>
      <c r="E663" s="2" t="n"/>
      <c r="F663" s="2" t="n"/>
      <c r="G663" s="2" t="n"/>
      <c r="H663" s="2" t="n"/>
      <c r="I663" s="2" t="n"/>
      <c r="J663" s="2" t="n"/>
      <c r="K663" s="3" t="n"/>
      <c r="L663" s="3" t="n"/>
      <c r="M663" s="4" t="n"/>
      <c r="N663" s="4" t="n"/>
      <c r="O663" s="4" t="n"/>
      <c r="P663" s="4" t="n"/>
      <c r="Q663" s="4" t="n"/>
      <c r="R663" s="4" t="n"/>
      <c r="S663" s="4" t="n"/>
      <c r="T663" s="4" t="n"/>
      <c r="U663" s="4" t="n"/>
      <c r="V663" s="4" t="n"/>
      <c r="W663" s="4" t="n"/>
      <c r="X663" s="4" t="n"/>
      <c r="Y663" s="4" t="n"/>
      <c r="Z663" s="4" t="n"/>
      <c r="AA663" s="4" t="n"/>
      <c r="AB663" s="4" t="n"/>
      <c r="AC663" s="4" t="n"/>
      <c r="AD663" s="4" t="n"/>
      <c r="AE663" s="4" t="n"/>
      <c r="AF663" s="4" t="n"/>
      <c r="AG663" s="4" t="n"/>
      <c r="AH663" s="4" t="n"/>
      <c r="AI663" s="4" t="n"/>
      <c r="AJ663" s="4" t="n"/>
      <c r="AK663" s="4" t="n"/>
      <c r="AL663" s="4" t="n"/>
      <c r="AM663" s="4" t="n"/>
      <c r="AN663" s="4" t="n"/>
      <c r="AO663" s="4" t="n"/>
      <c r="AP663" s="4" t="n"/>
      <c r="AQ663" s="4" t="n"/>
      <c r="AR663" s="4" t="n"/>
      <c r="AS663" s="4" t="n"/>
      <c r="AT663" s="4" t="n"/>
      <c r="AU663" s="4" t="n"/>
      <c r="AV663" s="4" t="n"/>
      <c r="AW663" s="4" t="n"/>
      <c r="AX663" s="4" t="n"/>
      <c r="AY663" s="4" t="n"/>
      <c r="AZ663" s="4" t="n"/>
      <c r="BA663" s="4" t="n"/>
      <c r="BB663" s="4" t="n"/>
      <c r="BC663" s="4" t="n"/>
      <c r="BD663" s="4" t="n"/>
      <c r="BE663" s="4" t="n"/>
      <c r="BF663" s="4" t="n"/>
      <c r="BG663" s="4" t="n"/>
      <c r="BH663" s="4" t="n"/>
      <c r="BI663" s="4" t="n"/>
      <c r="BJ663" s="4" t="n"/>
      <c r="BK663" s="3" t="n"/>
      <c r="BL663" s="3" t="n"/>
      <c r="BM663" s="3" t="n"/>
      <c r="BN663" s="3" t="n"/>
      <c r="BO663" s="3" t="n"/>
      <c r="BP663" s="3" t="n"/>
      <c r="BQ663" s="2" t="n"/>
      <c r="BR663" s="2" t="n"/>
      <c r="BS663" s="2" t="n"/>
      <c r="BT663" s="2" t="n"/>
      <c r="BU663" s="2" t="n"/>
      <c r="BV663" s="2" t="n"/>
      <c r="BW663" s="2" t="n"/>
      <c r="BX663" s="2" t="n"/>
      <c r="BY663" s="2" t="n"/>
      <c r="BZ663" s="2" t="n"/>
      <c r="CA663" s="2" t="n"/>
      <c r="CB663" s="2" t="n"/>
      <c r="CC663" s="2" t="n"/>
    </row>
  </sheetData>
  <sheetProtection selectLockedCells="0" selectUnlockedCells="0" algorithmName="SHA-512" sheet="1" objects="1" insertRows="1" insertHyperlinks="1" autoFilter="1" scenarios="1" formatColumns="1" deleteColumns="1" insertColumns="1" pivotTables="1" deleteRows="1" formatCells="1" saltValue="FnBDFL/TjE9dGAImbJi78Q==" formatRows="1" sort="1" spinCount="100000" hashValue="2NYFO8VAtLbObmrIRH1b7EC5lCvW4KVmnjK0+wpABKpvzY4EILNhowSYOoNAjsdp/f3VHPYF6YMFb/flSZAq6w=="/>
  <mergeCells count="43">
    <mergeCell ref="C16:E16"/>
    <mergeCell ref="G12:H12"/>
    <mergeCell ref="I15:J15"/>
    <mergeCell ref="I2:J2"/>
    <mergeCell ref="G11:H11"/>
    <mergeCell ref="D1:H1"/>
    <mergeCell ref="D3:H4"/>
    <mergeCell ref="I11:J11"/>
    <mergeCell ref="B23:J23"/>
    <mergeCell ref="B1:C4"/>
    <mergeCell ref="G16:J16"/>
    <mergeCell ref="B12:C12"/>
    <mergeCell ref="H18:H20"/>
    <mergeCell ref="B7:J8"/>
    <mergeCell ref="E9:E10"/>
    <mergeCell ref="B11:C11"/>
    <mergeCell ref="D2:H2"/>
    <mergeCell ref="C17:E17"/>
    <mergeCell ref="B14:C14"/>
    <mergeCell ref="G13:H13"/>
    <mergeCell ref="G9:H10"/>
    <mergeCell ref="I9:J10"/>
    <mergeCell ref="B13:C13"/>
    <mergeCell ref="I3:J3"/>
    <mergeCell ref="I12:J12"/>
    <mergeCell ref="D9:D10"/>
    <mergeCell ref="C19:E19"/>
    <mergeCell ref="F9:F10"/>
    <mergeCell ref="G15:H15"/>
    <mergeCell ref="B10:C10"/>
    <mergeCell ref="C18:E18"/>
    <mergeCell ref="I18:J20"/>
    <mergeCell ref="G14:H14"/>
    <mergeCell ref="I14:J14"/>
    <mergeCell ref="B9:C9"/>
    <mergeCell ref="I17:J17"/>
    <mergeCell ref="I1:J1"/>
    <mergeCell ref="I4:J4"/>
    <mergeCell ref="B15:C15"/>
    <mergeCell ref="I13:J13"/>
    <mergeCell ref="C20:E20"/>
    <mergeCell ref="B21:J21"/>
    <mergeCell ref="G18:G20"/>
  </mergeCells>
  <conditionalFormatting sqref="I17">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8">
    <cfRule type="expression" priority="1" dxfId="3">
      <formula>$J$18="MODERADO"</formula>
    </cfRule>
    <cfRule type="expression" priority="2" dxfId="2">
      <formula>$J$18="BAJO"</formula>
    </cfRule>
    <cfRule type="expression" priority="3" dxfId="1">
      <formula>$J$18="FAVORABLE"</formula>
    </cfRule>
    <cfRule type="expression" priority="4" dxfId="0">
      <formula>$J$18="ALTO"</formula>
    </cfRule>
  </conditionalFormatting>
  <hyperlinks>
    <hyperlink ref="A7" location="'IDENTIFICACIÓN DOFA'!A1" display="REGRESAR"/>
  </hyperlinks>
  <pageMargins left="0.7" right="0.7" top="0.75" bottom="0.75" header="0.3" footer="0.3"/>
  <drawing xmlns:r="http://schemas.openxmlformats.org/officeDocument/2006/relationships" r:id="rId1"/>
</worksheet>
</file>

<file path=xl/worksheets/sheet14.xml><?xml version="1.0" encoding="utf-8"?>
<worksheet xmlns="http://schemas.openxmlformats.org/spreadsheetml/2006/main">
  <sheetPr codeName="Hoja7">
    <tabColor rgb="FF0F3D38"/>
    <outlinePr summaryBelow="1" summaryRight="1"/>
    <pageSetUpPr/>
  </sheetPr>
  <dimension ref="A1:P51"/>
  <sheetViews>
    <sheetView showGridLines="0" view="pageBreakPreview" zoomScale="85" zoomScaleNormal="85" zoomScaleSheetLayoutView="85" workbookViewId="0">
      <selection activeCell="A1" sqref="A1"/>
    </sheetView>
  </sheetViews>
  <sheetFormatPr baseColWidth="10" defaultColWidth="11.42578125" defaultRowHeight="15"/>
  <cols>
    <col width="7.140625" customWidth="1" style="126" min="1" max="1"/>
    <col width="18.28515625" customWidth="1" style="126" min="2" max="2"/>
    <col width="92.42578125" customWidth="1" style="126" min="3" max="3"/>
    <col width="24.7109375" customWidth="1" style="126" min="4" max="4"/>
    <col width="28.28515625" customWidth="1" style="126" min="5" max="5"/>
    <col width="5.140625" customWidth="1" style="126" min="6" max="6"/>
    <col width="11.42578125" customWidth="1" style="126" min="7" max="16384"/>
  </cols>
  <sheetData>
    <row r="1">
      <c r="A1" s="161" t="n"/>
      <c r="B1" s="161" t="n"/>
      <c r="C1" s="161" t="n"/>
      <c r="D1" s="161" t="n"/>
      <c r="E1" s="161" t="n"/>
      <c r="F1" s="161" t="n"/>
    </row>
    <row r="2" ht="15.75" customHeight="1">
      <c r="A2" s="161" t="n"/>
      <c r="B2" s="667" t="n"/>
      <c r="C2" s="124" t="inlineStr">
        <is>
          <t>MACROPROCESO ESTRATÉGICO</t>
        </is>
      </c>
      <c r="D2" s="735" t="n"/>
      <c r="E2" s="124" t="inlineStr">
        <is>
          <t>CÓDIGO: ESGr028</t>
        </is>
      </c>
      <c r="F2" s="5" t="n"/>
      <c r="G2" s="125" t="n"/>
    </row>
    <row r="3" ht="15.75" customHeight="1">
      <c r="A3" s="161" t="n"/>
      <c r="B3" s="741" t="n"/>
      <c r="C3" s="124" t="inlineStr">
        <is>
          <t>PROCESO GESTIÓN SISTEMAS INTEGRADOS - CALIDAD</t>
        </is>
      </c>
      <c r="D3" s="735" t="n"/>
      <c r="E3" s="124" t="inlineStr">
        <is>
          <t>VERSIÓN: 18</t>
        </is>
      </c>
      <c r="F3" s="5" t="n"/>
      <c r="G3" s="125" t="n"/>
    </row>
    <row r="4" ht="16.5" customHeight="1">
      <c r="A4" s="161" t="n"/>
      <c r="B4" s="741" t="n"/>
      <c r="C4" s="124" t="inlineStr">
        <is>
          <t>GESTIÓN DEL RIESGO Y LAS OPORTUNIDADES</t>
        </is>
      </c>
      <c r="D4" s="754" t="n"/>
      <c r="E4" s="124" t="inlineStr">
        <is>
          <t>VIGENCIA: 2025-04-11</t>
        </is>
      </c>
      <c r="F4" s="5" t="n"/>
      <c r="G4" s="125" t="n"/>
    </row>
    <row r="5" ht="15" customHeight="1">
      <c r="A5" s="161" t="n"/>
      <c r="B5" s="744" t="n"/>
      <c r="C5" s="746" t="n"/>
      <c r="D5" s="745" t="n"/>
      <c r="E5" s="124" t="inlineStr">
        <is>
          <t>PÁGINA: 11 de 11</t>
        </is>
      </c>
      <c r="F5" s="5" t="n"/>
      <c r="G5" s="125" t="n"/>
    </row>
    <row r="6">
      <c r="A6" s="161" t="n"/>
      <c r="B6" s="161" t="n"/>
      <c r="C6" s="161" t="n"/>
      <c r="D6" s="161" t="n"/>
      <c r="E6" s="161" t="n"/>
      <c r="F6" s="161" t="n"/>
    </row>
    <row r="7" ht="18" customHeight="1">
      <c r="A7" s="161" t="n"/>
      <c r="B7" s="127" t="inlineStr">
        <is>
          <t>FECHA</t>
        </is>
      </c>
      <c r="C7" s="128" t="inlineStr">
        <is>
          <t>DESCRIPCIÓN DE LA ACTUALIZACIÓN</t>
        </is>
      </c>
      <c r="D7" s="128" t="inlineStr">
        <is>
          <t>RESPONSABLE</t>
        </is>
      </c>
      <c r="E7" s="128" t="inlineStr">
        <is>
          <t>CARGO</t>
        </is>
      </c>
      <c r="F7" s="161" t="n"/>
    </row>
    <row r="8" hidden="1" ht="28.5" customHeight="1">
      <c r="A8" s="161" t="n"/>
      <c r="B8" s="129" t="n">
        <v>42957</v>
      </c>
      <c r="C8" s="130" t="inlineStr">
        <is>
          <t xml:space="preserve">Versión inicial </t>
        </is>
      </c>
      <c r="D8" s="438" t="inlineStr">
        <is>
          <t>Ruth Elisa Bayona Cárdenas</t>
        </is>
      </c>
      <c r="E8" s="438" t="inlineStr">
        <is>
          <t>Jefe de Archivo y Correspondencia</t>
        </is>
      </c>
      <c r="F8" s="161" t="n"/>
    </row>
    <row r="9" hidden="1" ht="129" customHeight="1">
      <c r="A9" s="161" t="n"/>
      <c r="B9" s="129" t="n">
        <v>43145</v>
      </c>
      <c r="C9" s="131" t="inlineStr">
        <is>
          <t xml:space="preserve">En cuestión de debilidades aumentaron de 6 a 17, se mantienen D1,D2,D3,D4,D5 y D6, se incluyen 11 debilidades D7,D8,D9,D10,D11,D12,D13,D14,D15,D16,D17.
En cuestión de amenazas se cambian totalmente eliminado las amenazas anteriores dado que eran de carácter interno.
En cuanto a las oportunidades se mantienen las mismas 4.
En cuanto a las fortalezas se mantienen F1, F2, F3, F4, F5 y F6, se agregan 3 fortalezas nuevas F7, F8 y F9.
En cuanto a riesgos se mantienen los mismos 2 riesgos.
Se incluyen criterios de evaluación del riesgo residual.  </t>
        </is>
      </c>
      <c r="D9" s="438" t="inlineStr">
        <is>
          <t>Ruth Elisa Bayona Cárdenas</t>
        </is>
      </c>
      <c r="E9" s="438" t="inlineStr">
        <is>
          <t>Jefe de Archivo y Correspondencia</t>
        </is>
      </c>
      <c r="F9" s="161" t="n"/>
    </row>
    <row r="10" hidden="1" ht="28.5" customHeight="1">
      <c r="A10" s="161" t="n"/>
      <c r="B10" s="132" t="n">
        <v>43298</v>
      </c>
      <c r="C10" s="133" t="inlineStr">
        <is>
          <t>Inclusión de control de cambios del documento.</t>
        </is>
      </c>
      <c r="D10" s="134" t="inlineStr">
        <is>
          <t>Carolina Gómez Fontecha</t>
        </is>
      </c>
      <c r="E10" s="134" t="inlineStr">
        <is>
          <t>Coordinadora de la oficina de Calidad</t>
        </is>
      </c>
      <c r="F10" s="161" t="n"/>
    </row>
    <row r="11" hidden="1" ht="361.5" customHeight="1">
      <c r="A11" s="161" t="n"/>
      <c r="B11" s="132" t="n">
        <v>43585</v>
      </c>
      <c r="C11" s="135" t="inlineStr">
        <is>
          <t>DEBILIDADES
En cuanto a debilidades se incluyó D11, D12, D13, D14, D15, se modifico D1 y se elimino "D2. Falta de adecuación de lugares en algunas sedes para el almacenamiento de los archivos", "D4. Falta de continuidad de la contratación de personal", "D10. Condiciones inseguras en el manejo de archivo por parte de los procesos", "D11. Malas practicas archivísticas por parte de los gestores de proceso", "D13. La cobertura del internet es insuficiente dentro del área", "D14. Carencia de cableado de red para ciertos equipos", "D16. Estantería insuficiente para la conservación del archivo"; acorde a las modificaciones cambian el consecutivo y se mantienen D2, D3, D4, D5, D6, D7, D8, D9 y D10.
AMENAZAS
En cuanto a amenazas se incluyó A5, se mantiene A1, A2, A3 y A4
FORTALEZAS
En cuanto a fortalezas se eliminó "F9. Personal capacitado para brindar capacitaciones", se modificó "F2. Recurso humano competente y actualizado" a "F2. Personal competente y actualizado capaz de brindar capacitaciones", se mantiene F1, F3, F4, F5, F6 F7, F8 y se agrego F9.
OPORTUNIDADES
Se incluyó O5 y O6, se mantiene O1, O2, O3 y O4.
RIESGOS
Se implementa la nueva metodología según la guía del DAFP, por cada causa en los riesgos se define un control; cambio la correlación de factores DOFA con los riesgos R1 y R2.
Se modificó el "R1. Incumplimiento de normatividad archivística por transferencias documentales" a "R1. Falta de espacio físico en el archivo central para realizar la recepción de los documentos que ya perdieron la retención vigente", se mantiene R2 y así mismo, el nivel de R1 y R2.</t>
        </is>
      </c>
      <c r="D11" s="134" t="inlineStr">
        <is>
          <t>Ruth Elisa Bayona Cárdenas</t>
        </is>
      </c>
      <c r="E11" s="438" t="inlineStr">
        <is>
          <t>Jefe de Archivo y Correspondencia</t>
        </is>
      </c>
      <c r="F11" s="161" t="n"/>
    </row>
    <row r="12" hidden="1" ht="28.5" customHeight="1">
      <c r="A12" s="161" t="n"/>
      <c r="B12" s="132" t="n">
        <v>43585</v>
      </c>
      <c r="C12" s="133" t="inlineStr">
        <is>
          <t>Se anexan los riesgos de Seguridad de la Información y Riesgos de Corrupción.</t>
        </is>
      </c>
      <c r="D12" s="134" t="inlineStr">
        <is>
          <t>Jaime Elder Acosta Ramírez</t>
        </is>
      </c>
      <c r="E12" s="134" t="inlineStr">
        <is>
          <t>Coordinador de Calidad</t>
        </is>
      </c>
      <c r="F12" s="161" t="n"/>
    </row>
    <row r="13" hidden="1" ht="28.5" customHeight="1">
      <c r="A13" s="161" t="n"/>
      <c r="B13" s="132" t="n">
        <v>43693</v>
      </c>
      <c r="C13" s="133" t="inlineStr">
        <is>
          <t>Se suprime la debilidad N° 11 por duplicidad con la debilidad N° 2, se agrega el riesgo N° 3 conforme a la observación de auditoría interna de 2019.</t>
        </is>
      </c>
      <c r="D13" s="134" t="inlineStr">
        <is>
          <t>Ruth Elisa Bayona Cárdenas</t>
        </is>
      </c>
      <c r="E13" s="438" t="inlineStr">
        <is>
          <t>Jefe de Archivo y Correspondencia</t>
        </is>
      </c>
      <c r="F13" s="161" t="n"/>
    </row>
    <row r="14" hidden="1" ht="115.5" customHeight="1">
      <c r="A14" s="161" t="n"/>
      <c r="B14" s="670" t="n">
        <v>43747</v>
      </c>
      <c r="C14" s="136" t="inlineStr">
        <is>
          <t>DEBILIDADES
Se suprime la debilidad N° 11 "D11. Talento Humano insuficiente para las necesidades de ejecución del proceso" 
RIESGOS
Se genera un nuevo control para el riesgo N° 1 frente a la causa "D1. Falta adecuación del mobiliario y estanterías por falta de espacio para el correcto almacenamiento y conservación del archivo de la sede seccionales y extensiones."
Se incluye el riesgo N° 3 acorde con las observaciones identificadas mediante auditoria interna.</t>
        </is>
      </c>
      <c r="D14" s="541" t="inlineStr">
        <is>
          <t>Ruth Elisa Bayona Cárdenas</t>
        </is>
      </c>
      <c r="E14" s="657" t="inlineStr">
        <is>
          <t>Jefe de Archivo y Correspondencia</t>
        </is>
      </c>
      <c r="F14" s="161" t="n"/>
    </row>
    <row r="15" hidden="1" ht="114.75" customHeight="1">
      <c r="A15" s="161" t="n"/>
      <c r="B15" s="654" t="n">
        <v>43914</v>
      </c>
      <c r="C15" s="137" t="inlineStr">
        <is>
          <t>DEBILIDADES
Se agregó:
D15. Falta de comunicación de las políticas institucionales
D16. No se cuenta con actividades programadas de sensibilización y preparación para atender a la comunidad que presenta condiciones especiales
D17. Baja implementación en programas que incentiven los hábitos saludables
D18. Insuficiente espacio físico para la operación del proceso y la recepción del archivo
D19. Capacitación insuficiente en temas a fines del proceso</t>
        </is>
      </c>
      <c r="D15" s="655" t="inlineStr">
        <is>
          <t>Ruth Elisa Bayona Cárdenas</t>
        </is>
      </c>
      <c r="E15" s="438" t="inlineStr">
        <is>
          <t>Jefe de Archivo y Correspondencia</t>
        </is>
      </c>
      <c r="F15" s="161" t="n"/>
    </row>
    <row r="16" hidden="1" ht="214.5" customHeight="1">
      <c r="A16" s="161" t="n"/>
      <c r="B16" s="726" t="n"/>
      <c r="C16" s="137" t="inlineStr">
        <is>
          <t>FORTALEZAS
Se agregó:
F10. Se cuenta con los elementos de protección para las correctas prácticas archivísticas
F11. Control de temperatura y humedad para la correcta conservación del archivo
F12. Se asegura la trazabilidad de las actividades ejecutadas mediante los informes de gestión de los funcionarios
F13. Se cuenta con un convenio de mensajería nacional e internacional
F14. Apropiación del concepto transhumanidad y translocalidad mediante las actividades del proceso
F15. Documentos que soportan la operación del proceso publicados y actualizados
F16. Planificación de calibración y mantenimiento preventivo para los equipos del proceso
Se modificó:
F9. "Los indicadores son insumo para la mejora continua del proceso" a "F9. Los indicadores reflejan el desempeño del proceso y aportan al cumplimiento del plan rectoral y el plan estratégico"</t>
        </is>
      </c>
      <c r="D16" s="726" t="n"/>
      <c r="E16" s="726" t="n"/>
      <c r="F16" s="161" t="n"/>
    </row>
    <row r="17" hidden="1" ht="101.25" customHeight="1">
      <c r="A17" s="161" t="n"/>
      <c r="B17" s="726" t="n"/>
      <c r="C17" s="137" t="inlineStr">
        <is>
          <t>OPORTUNIDADES
DOFA
Se agregó:
O7. Adquisición de instrumentos archivísticos
Se modificó:
"O6. Cumplimiento de la promesa de valor por parte de la Universidad" a "O6. Cumplimiento de la promesa de valor por parte del proceso"</t>
        </is>
      </c>
      <c r="D17" s="726" t="n"/>
      <c r="E17" s="726" t="n"/>
      <c r="F17" s="161" t="n"/>
    </row>
    <row r="18" hidden="1" ht="57.75" customHeight="1">
      <c r="A18" s="161" t="n"/>
      <c r="B18" s="726" t="n"/>
      <c r="C18" s="138" t="inlineStr">
        <is>
          <t>AMENAZAS
Se agregó:
A6. Cumplimiento de la normatividad nacional, departamental y local por declaración de calamidad pública</t>
        </is>
      </c>
      <c r="D18" s="726" t="n"/>
      <c r="E18" s="726" t="n"/>
      <c r="F18" s="161" t="n"/>
    </row>
    <row r="19" hidden="1" ht="215.25" customHeight="1">
      <c r="A19" s="161" t="n"/>
      <c r="B19" s="725" t="n"/>
      <c r="C19" s="139" t="inlineStr">
        <is>
          <t>RIESGOS
Se suprime de la causa D1 el control de "ADOF001 para la adecuación de mobiliarios y estanterías" en R1
Se agrega la causa D18 con su respetivo control en R1
Se agrega la causa A6 con su respectivo control en R3
Se modificó el control de D5 "Solicitud mediante SIS para la asignación de transporte hacia seccionales y extensiones" a "Elaboración y socialización de un cronograma con los desplazamientos requeridos a seccionales y extensiones" en R1
Se modifica el riesgo N° 3 "Incumplimiento en las metas propuestas para reflejar el desempeño frente a los requerimientos de las partes interesadas" a "Demora en la respuesta de requerimientos a las partes interesadas por causa de factores externos"
OPORTUNIDADES
Se agregó:
O3. Digitalización de los documentos 
O4. Implementación de los instrumentos archivísticos</t>
        </is>
      </c>
      <c r="D19" s="725" t="n"/>
      <c r="E19" s="725" t="n"/>
      <c r="F19" s="161" t="n"/>
    </row>
    <row r="20" hidden="1" ht="72" customHeight="1">
      <c r="A20" s="161" t="n"/>
      <c r="B20" s="654" t="n">
        <v>44103</v>
      </c>
      <c r="C20" s="31" t="inlineStr">
        <is>
          <t>RIESGOS
Riesgo 1 y 2: se suprime el factor “D1. Falta adecuación del mobiliario y estanterías por falta de espacio para el correcto almacenamiento y conservación del archivo de la sede seccionales y extensiones.” y su respectivo control debido a que ya no se considera una causa que afecte la materialización del riesgo.</t>
        </is>
      </c>
      <c r="D20" s="655" t="inlineStr">
        <is>
          <t>Ruth Elisa Bayona Cárdenas</t>
        </is>
      </c>
      <c r="E20" s="438" t="inlineStr">
        <is>
          <t>Jefe de Archivo y Correspondencia</t>
        </is>
      </c>
      <c r="F20" s="161" t="n"/>
    </row>
    <row r="21" hidden="1" ht="129" customHeight="1">
      <c r="A21" s="161" t="n"/>
      <c r="B21" s="726" t="n"/>
      <c r="C21" s="31" t="inlineStr">
        <is>
          <t>DEBILIDAD
Se identificaron los factores:
D20. No garantizar la custodia del archivo acorde con los tiempos establecidos en las tablas de retención documental
D21. Falta de control en los roles administrativos en la creación de nuevos usuarios en el aplicativo Hermesoft 3.2 "aplicativo de correspondencia" (Aplicativo de la Universidad de Pamplona)
D22. No disponer del archivo físico para la oportuna respuesta de solicitudes
Se creó el riesgo N° 4.</t>
        </is>
      </c>
      <c r="D21" s="726" t="n"/>
      <c r="E21" s="726" t="n"/>
      <c r="F21" s="161" t="n"/>
    </row>
    <row r="22" hidden="1" ht="43.5" customHeight="1">
      <c r="A22" s="161" t="n"/>
      <c r="B22" s="725" t="n"/>
      <c r="C22" s="31" t="inlineStr">
        <is>
          <t>AMENAZAS
Se identificó el factor:
A7. Desconocimiento de los proveedores frente a las obligaciones contractuales</t>
        </is>
      </c>
      <c r="D22" s="725" t="n"/>
      <c r="E22" s="725" t="n"/>
      <c r="F22" s="161" t="n"/>
    </row>
    <row r="23" hidden="1" ht="388.5" customHeight="1">
      <c r="A23" s="161" t="n"/>
      <c r="B23" s="495" t="n">
        <v>44264</v>
      </c>
      <c r="C23" s="131" t="inlineStr">
        <is>
          <t>CONTEXTO DOFA
DEBILIDADES
Se suprimen las siguientes debilidades:
D1. Falta adecuación del mobiliario y estanterías por falta de espacio para el correcto almacenamiento y conservación del archivo de la sede seccionales y extensiones.
D7. Unificación de criterios para la ejecución de presupuesto.
D11. Falta de cableado de red para equipos ya que la cobertura de internet es ineficiente
D14. No se puede contar con el apoyo de pasantes o monitores por confidencialidad de la información
D15. Falta de comunicación de las políticas institucionales
D17. Baja implementación en programas que incentiven los hábitos saludables
Se realiza el ajuste a la numeración de los factores.
Se modificó la D18 “Insuficiente espacio físico para la operación del proceso y la recepción del archivo” a “No contar con el edificio para el archivo central de conformidad con la normatividad (Acuerdo 042 de 2002 y 037 de 2002)”
Se agrega:
D17. Eliminación de documentos físicos o digitales por parte de las diferentes áreas
FORTALEZAS
Se suprime la siguiente fortaleza:
F13. Se cuenta con un convenio de mensajería nacional e internacional
Se realiza el ajuste a la numeración de los factores.
OPORTUNIDADES
Se suprime la siguiente oportunidad:
O6. Cumplimiento de la promesa de valor por parte del proceso
Se realiza el ajuste a la numeración de los factores.
Se modifica la O6 “Adquisición de instrumentos archivísticos” a “Implementación de los instrumentos archivísticos”</t>
        </is>
      </c>
      <c r="D23" s="438" t="inlineStr">
        <is>
          <t>Ruth Elisa Bayona Cárdenas</t>
        </is>
      </c>
      <c r="E23" s="438" t="inlineStr">
        <is>
          <t>Jefe de Archivo y Correspondencia</t>
        </is>
      </c>
      <c r="F23" s="161" t="n"/>
    </row>
    <row r="24" hidden="1" ht="116.25" customHeight="1">
      <c r="A24" s="161" t="n"/>
      <c r="B24" s="780" t="n">
        <v>44483</v>
      </c>
      <c r="C24" s="135" t="inlineStr">
        <is>
          <t>ANÁLISIS DE CONTEXTO
DEBILIDADES
Se suprimió:
D1. Recurso humano insuficiente para la operación del Proceso. 
D2. Equipo tecnológico insuficiente para la operación del proceso. (Seccionales)
Se agregó:
D18. Incumplimiento del acuerdo 038 de 2002 - articulo 2 del archivo general de la nación
Se reclasifica la numeración de los factores.</t>
        </is>
      </c>
      <c r="D24" s="781" t="inlineStr">
        <is>
          <t>Ruth Elisa Bayona Cárdenas</t>
        </is>
      </c>
      <c r="E24" s="781" t="inlineStr">
        <is>
          <t>Jefe de Archivo y Correspondencia</t>
        </is>
      </c>
      <c r="F24" s="161" t="n"/>
    </row>
    <row r="25" hidden="1" ht="87" customHeight="1">
      <c r="A25" s="161" t="n"/>
      <c r="B25" s="741" t="n"/>
      <c r="C25" s="135" t="inlineStr">
        <is>
          <t>AMENAZAS
Se suprimió:
A7. Desconocimiento de los proveedores frente a las obligaciones contractuales
Se agregó:
A7. Incumplimiento de las metas del plan estratégico por las restricciones que tiene la ley de garantías</t>
        </is>
      </c>
      <c r="D25" s="741" t="n"/>
      <c r="E25" s="741" t="n"/>
      <c r="F25" s="161" t="n"/>
    </row>
    <row r="26" hidden="1" ht="58.5" customHeight="1">
      <c r="A26" s="161" t="n"/>
      <c r="B26" s="741" t="n"/>
      <c r="C26" s="135" t="inlineStr">
        <is>
          <t>MATRIZ DE OPORTUNIDADES
Se suprime la O2 “Mejoramiento de las condiciones físicas de la oficina de archivo y correspondencia” toda vez que ya se cuenta con nuevo espacio asignado a la oficina de archivo y a la oficina de correspondencia.</t>
        </is>
      </c>
      <c r="D26" s="741" t="n"/>
      <c r="E26" s="741" t="n"/>
      <c r="F26" s="161" t="n"/>
    </row>
    <row r="27" hidden="1" ht="144" customHeight="1">
      <c r="A27" s="161" t="n"/>
      <c r="B27" s="744" t="n"/>
      <c r="C27" s="135" t="inlineStr">
        <is>
          <t>MATRIZ DE RIESGOS
Se suprime la causa “Falta de oportunidad en el servicio de transporte para transferencias documentales.” en el riesgo N° 1 ya que no es un factor vigente en la operación del proceso.
Se agrega la causa “Incumplimiento del acuerdo 038 de 2002 - articulo 2 del archivo general de la nación” en el riesgo N° 2 con su respectivo control.
Se suprime el riesgo N° 4 “Incumplimiento de las especificaciones técnicas de los servicios tercerizadas” toda qué vez que el mismo no es inherente al proceso.
Se realiza la actualización de conformidad con los lineamientos de la guía para la administración del riesgo y el diseño de controles en entidades públicas - Versión 5 - Diciembre de 2020.</t>
        </is>
      </c>
      <c r="D27" s="744" t="n"/>
      <c r="E27" s="744" t="n"/>
      <c r="F27" s="161" t="n"/>
    </row>
    <row r="28" hidden="1">
      <c r="A28" s="161" t="n"/>
      <c r="B28" s="670" t="n">
        <v>44685</v>
      </c>
      <c r="C28" s="672" t="inlineStr">
        <is>
          <t>RIESGO:
Se modifica la redacción de la consecuencia:
R3: Peticiones, quejas o reclamos interpuestos por los solicitantes.
Se modifica la redacción de los siguientes controles aplicables
R2:
D3. En la Resolución 017 de marzo 11 de 2021, por la cual se crea la Ventanilla Única Digital de la Universidad de Cundinamarca, con la cual se consolidará todas los trámites de correspondencia y manejo documental (archivo) en el Software SAIA, el Equipo de Archivo y Correspondencia brinda las socializaciones a todas las oficinas y dependencias de la Universidad de Cundinamarca sobre el aplicativo SAIA.
D13. El Jefe de Archivo y correspondencia envía a Sistemas y Tecnología la base de datos para que sean subidos a la plataforma SAIA.
D16. A través de la Circular 012 de 2021 se informa a la comunidad Universitaria la solicitud de entrega de los inventarios documentales a la terminación del contrato. 
R3:
D14. La jefe de archivo y correspondencia asegura el seguimiento mediante informes sobre los documentos digitalizados
Se modifica la redacción de Entregables y/o evidencias:
R2:
D7. del R2 ESGr015 - Registro virtual. Socialización a través de un Video de introducción sobre TRD, FUID,Resolución 017, Circular 012.
R3:
D14. Informes presentados sobre documentación digitalizada.
D7.  ESGr015 - Registro virtual  Correo electrónico institucional
OPORTUNIDADES:
Cambió el nivel de valoración de las oportunidad N° 3 y N° 4 (Alto a Favorable)
Se elimina los controles aplicables N° 4:  Contratación de una consultoría y Seguimiento al contrato
Se modifica los entregables N°3: "Copia del contrato y Copia de los documentos entregados por el contratista" a "Registros de asistencia de las socializaciones"</t>
        </is>
      </c>
      <c r="D28" s="541" t="inlineStr">
        <is>
          <t>Isabel Quintero Uribe</t>
        </is>
      </c>
      <c r="E28" s="541" t="inlineStr">
        <is>
          <t>Jefe de Archivo y Correspondencia (F.A)</t>
        </is>
      </c>
      <c r="F28" s="161" t="n"/>
    </row>
    <row r="29" hidden="1">
      <c r="A29" s="161" t="n"/>
      <c r="B29" s="741" t="n"/>
      <c r="C29" s="741" t="n"/>
      <c r="D29" s="741" t="n"/>
      <c r="E29" s="741" t="n"/>
      <c r="F29" s="161" t="n"/>
    </row>
    <row r="30" hidden="1" ht="28.5" customHeight="1">
      <c r="A30" s="161" t="n"/>
      <c r="B30" s="129" t="n">
        <v>44817</v>
      </c>
      <c r="C30" s="141" t="inlineStr">
        <is>
          <t>Se realiza revisión por parte de la tercera línea de defensa mediante control interno.</t>
        </is>
      </c>
      <c r="D30" s="438" t="inlineStr">
        <is>
          <t>Jaime Elder Acosta Ramírez</t>
        </is>
      </c>
      <c r="E30" s="438" t="inlineStr">
        <is>
          <t>Coordinador de Calidad</t>
        </is>
      </c>
      <c r="F30" s="161" t="n"/>
    </row>
    <row r="31" ht="323.25" customHeight="1">
      <c r="A31" s="161" t="n"/>
      <c r="B31" s="654" t="n">
        <v>44911</v>
      </c>
      <c r="C31" s="142" t="inlineStr">
        <is>
          <t xml:space="preserve">DOFA
DEBILIDADES
Se realizó ajuste en la D7. Malas prácticas archivísticas por las condiciones inseguras en el manejo del mismo a falta de elementos de protección de los documentos (carpetas, cajas, ganchos).
Al igual que en la D13. Falta de control en los roles administrativos en la creación de nuevos usuarios en el aplicativo SAIA "Aplicativo de correspondencia".
Se inactivó la debilidad D10, al no estar relacionada con el contexto actual del proceso.
Se adicionan las siguientes debilidades: 
D17. No se establecen las disposiciones que aseguren la trazabilidad de los documentos.
D18. Falta de recursos digitales necesarios para el cumplimiento de los objetivos.
D19. Faltan controles de temperatura y humedad para la correcta conservación del archivo
D20. Falta de controles en la calibración y mantenimiento preventivo de los equipos del proceso
D21. Falta de apropiación en el manejo documental por parte de los funcionarios de la Universidad de Cundinamarca.
AMENAZAS
Se inactivan las amenazas A4 y A6 al no estar relacionadas con el contexto actual del proceso.
FORTALEZAS
Se inactivan las fortalezas F7, F11 y F15 al no estar relacionadas con el contexto actual del proceso.
RIESGOS
Se inactiva el Riesgo 1 “Posibilidad de generar retrasos en la recepción de los documentos que ya perdieron la retención vigente por no contar con el espacio físico requerido en el archivo central”.
Se adiciona al R2, la causa D21. Falta de apropiación en el manejo documental por parte de los funcionarios de la Universidad de Cundinamarca.
OPORTUNIDADES
Se realiza la revisión correspondiente a segundo semestre de las oportunidades identificadas, las causas asociadas y los controles aplicables a cada una de ellas, revisando previamente la verificación de la tercera línea de defensa (Control interno).
</t>
        </is>
      </c>
      <c r="D31" s="655" t="inlineStr">
        <is>
          <t>Isabel Quintero Uribe</t>
        </is>
      </c>
      <c r="E31" s="655" t="inlineStr">
        <is>
          <t>Jefe de Archivo y Correspondencia (F.A)</t>
        </is>
      </c>
      <c r="F31" s="161" t="n"/>
    </row>
    <row r="32" ht="352.5" customHeight="1">
      <c r="A32" s="161" t="n"/>
      <c r="B32" s="780" t="n">
        <v>45040</v>
      </c>
      <c r="C32" s="782" t="inlineStr">
        <is>
          <t>DOFA
DEBILIDADES
Se inactivan al no estar al alcance o no responder a la situación actual del proceso:
•	D2. Falta de oportunidad en el servicio de transporte para transferencias documentales.
•	D4. Limitación en la promoción del personal dentro del Proceso.
•	D5. Hackers Informáticos internos.
•	D9. No se cuenta con actividades programadas de sensibilización y preparación para atender a la comunidad que presenta condiciones especiales.
•	D14. No disponer del archivo físico para la oportuna respuesta de solicitudes.
Se modifican:
•	D6. Vulnerabilidad de la información interna digital. (Se adiciona la palabra interna)
•	D16. No garantizar el cumplimiento del acuerdo 038 de 2002 - articulo 2, 3, 5 y 6 del archivo general de la nación. (Se adiciona el artículo 3,5 y 6)
Se unifican:
•	La D8 y la D21, quedando identificada como la D21. Falta de apropiación en el manejo documental por parte de los funcionarios lo que genera reprocesos en las actividades articuladas con los procesos.
AMENAZAS
Se adicionan:
•	A8. Baja seguridad en el archivo central (sistemas de control de acceso)
•	A9. Alta posibilidad de ingreso de personal no autorizado al archivo central
FORTALEZAS
Se inactivan al no estar al alcance o no responder a la situación actual del proceso:
•	F2. Personal competente y actualizado capaz de brindar socializaciones.
•	F8. Sinergia.
•	F13. Apropiación del concepto transhumanidad y translocalidad mediante las actividades del proceso (no se considera una Fortaleza al estar inmerso dentro de las actividades del proceso y se confirma en los objetivos específicos)
Se adiciona: 
•	F16. Implementación de un aplicativo de gestión documental.
OPORTUNIDADES
Se inactiva porque aún se crean documentos en físico.
•	O4. Apropiación de Políticas de ahorro de papel. 
Se adiciona:
O7. Capacitación ofrecida por entes gubernamentales o entes de control.
MATRIZ DE RIESGOS
•	Se modifica la redacción del riesgo 2. de "Posibilidad de perder la documentación y trazabilidad de información por las malas prácticas empleadas para la gestión documental" por “Posibilidad de perder la  información documental por malas prácticas archivísticas por parte de los responsables de los archivos de gestión” en donde se adiciona lo siguiente: información documental por malas prácticas archivísticas por parte de los responsables de los archivos de gestión.
•	Para el Riesgo 3 en las causas asociadas se elimina la D14. No disponer del archivo físico para la oportuna respuesta de solicitudes, al inactivarse dentro del DOFA, en su reemplazo se deja la D6. Vulnerabilidad de la información interna digital. 
•	Para el Riesgo 3 en las causas asociadas se elimina la D8 Se generan reprocesos en las actividades articuladas con otros procesos, al inactivarse dentro del DOFA, en su reemplazo se deja la D21. Falta de apropiación en el manejo documental por parte de los funcionarios lo que genera reprocesos en las actividades articuladas con los procesos.
MATRIZ DE OPORTUNIDADES
Para la oportunidad 1 se elimina la causa asociada F2. Personal competente y actualizado capaz de brindar socializaciones, al inactivarse en la DOFA.</t>
        </is>
      </c>
      <c r="D32" s="781" t="inlineStr">
        <is>
          <t>Isabel Quintero Uribe</t>
        </is>
      </c>
      <c r="E32" s="781" t="inlineStr">
        <is>
          <t>Jefe de Archivo y Correspondencia (F.A)</t>
        </is>
      </c>
      <c r="F32" s="161" t="n"/>
    </row>
    <row r="33" ht="383.25" customHeight="1">
      <c r="A33" s="161" t="n"/>
      <c r="B33" s="744" t="n"/>
      <c r="C33" s="744" t="n"/>
      <c r="D33" s="744" t="n"/>
      <c r="E33" s="744" t="n"/>
      <c r="F33" s="161" t="n"/>
    </row>
    <row r="34" ht="28.5" customHeight="1">
      <c r="A34" s="161" t="n"/>
      <c r="B34" s="654" t="n">
        <v>45139</v>
      </c>
      <c r="C34" s="141" t="inlineStr">
        <is>
          <t>Se realiza revisión por parte de la tercera línea de defensa mediante control interno.</t>
        </is>
      </c>
      <c r="D34" s="438" t="inlineStr">
        <is>
          <t>Jaime Elder Acosta Ramírez</t>
        </is>
      </c>
      <c r="E34" s="438" t="inlineStr">
        <is>
          <t>Coordinador de Calidad</t>
        </is>
      </c>
      <c r="F34" s="161" t="n"/>
    </row>
    <row r="35" ht="408.75" customHeight="1">
      <c r="A35" s="161" t="n"/>
      <c r="B35" s="654" t="n">
        <v>45391</v>
      </c>
      <c r="C35" s="653" t="inlineStr">
        <is>
          <t xml:space="preserve">DOFA
DEBILIDADES
Se inactivan al no estar al alcance o no responder a la situación actual del proceso:
• D1. Falta la adquisición de un software de Administración Documental en la Universidad.
• D17. No se establecen las disposiciones que aseguren la trazabilidad de los documentos.
• D18. Falta de recursos digitales necesarios para el cumplimiento de los objetivos.
• D20. Falta de controles en la calibración y mantenimiento preventivo de los equipos del proceso
Se realiza modificación a:
• D11.Falta de capacitación al personal de archivo
• D13. Falta de control en la actualización de los roles administrativos en la creación o inactivación de usuarios en el aplicativo SAIA "Aplicativo de correspondencia".
AMENAZAS 
Se suprime la siguiente Amenaza:
• A7. Incumplimiento de las metas del plan estratégico por las restricciones que tiene la ley de garantías
FORTALEZAS
Se suprime la siguiente Fortaleza:
• F9. Los indicadores reflejan el desempeño del proceso y aportan al cumplimiento del plan rectoral y el plan estratégico
Se agrega:
• F17. Socializaciones periódicas a los funcionarios de la Universidad
• F17. Se realiza calificación de los factores partes interesadas.
OPORTUNIDADES
Se suprime la siguiente oportunidad:
• O7. Capacitación ofrecida por entes gubernamentales o entes de control.
RIESGOS
Se realizó revisión a algunos controles de los riesgos
</t>
        </is>
      </c>
      <c r="D35" s="655" t="inlineStr">
        <is>
          <t>Isabel Quintero Uribe</t>
        </is>
      </c>
      <c r="E35" s="655" t="inlineStr">
        <is>
          <t>Jefe de Archivo y Correspondencia (F.A)</t>
        </is>
      </c>
      <c r="F35" s="161" t="n"/>
    </row>
    <row r="36">
      <c r="A36" s="161" t="n"/>
      <c r="B36" s="726" t="n"/>
      <c r="C36" s="726" t="n"/>
      <c r="D36" s="726" t="n"/>
      <c r="E36" s="726" t="n"/>
      <c r="F36" s="161" t="n"/>
    </row>
    <row r="37" ht="150.75" customHeight="1">
      <c r="A37" s="161" t="n"/>
      <c r="B37" s="725" t="n"/>
      <c r="C37" s="725" t="n"/>
      <c r="D37" s="725" t="n"/>
      <c r="E37" s="725" t="n"/>
      <c r="F37" s="161" t="n"/>
    </row>
    <row r="38" ht="28.5" customHeight="1">
      <c r="A38" s="161" t="n"/>
      <c r="B38" s="663" t="n">
        <v>45429</v>
      </c>
      <c r="C38" s="141" t="inlineStr">
        <is>
          <t>Se realiza revisión por parte de la tercera línea de defensa mediante control interno.</t>
        </is>
      </c>
      <c r="D38" s="438" t="inlineStr">
        <is>
          <t>Carolina Gómez Fontecha</t>
        </is>
      </c>
      <c r="E38" s="438" t="inlineStr">
        <is>
          <t xml:space="preserve">Directora de Control Interno </t>
        </is>
      </c>
      <c r="F38" s="161" t="n"/>
    </row>
    <row r="39" ht="72.75" customHeight="1">
      <c r="A39" s="161" t="n"/>
      <c r="B39" s="654" t="n">
        <v>45527</v>
      </c>
      <c r="C39" s="143" t="inlineStr">
        <is>
          <t>RIESGOS
Se realizó revisión de los controles de los demas riesgos del proceso 
OPORTUNIDADES
Se realiza la revisión de los controles aplicables a cada una de las oportunidades.</t>
        </is>
      </c>
      <c r="D39" s="438" t="inlineStr">
        <is>
          <t>Isabel Quintero Uribe</t>
        </is>
      </c>
      <c r="E39" s="438" t="inlineStr">
        <is>
          <t>Jefe de Archivo y Correspondencia (F.A)</t>
        </is>
      </c>
      <c r="F39" s="161" t="n"/>
    </row>
    <row r="40" ht="28.5" customHeight="1">
      <c r="A40" s="161" t="n"/>
      <c r="B40" s="654" t="n">
        <v>45576</v>
      </c>
      <c r="C40" s="141" t="inlineStr">
        <is>
          <t>Se realiza revisión por parte de la tercera línea de defensa mediante control interno.</t>
        </is>
      </c>
      <c r="D40" s="438" t="inlineStr">
        <is>
          <t>Carolina Gómez Fontecha</t>
        </is>
      </c>
      <c r="E40" s="438" t="inlineStr">
        <is>
          <t xml:space="preserve">Directora de Control Interno </t>
        </is>
      </c>
      <c r="F40" s="161" t="n"/>
    </row>
    <row r="41" ht="42.75" customHeight="1">
      <c r="A41" s="161" t="n"/>
      <c r="B41" s="654" t="n">
        <v>45726</v>
      </c>
      <c r="C41" s="151" t="inlineStr">
        <is>
          <t>Se realiza seguimiento a los controles por parte de la segunda línea de defensa</t>
        </is>
      </c>
      <c r="D41" s="655" t="inlineStr">
        <is>
          <t>Henry Orlando Aragón Oquendo</t>
        </is>
      </c>
      <c r="E41" s="655" t="inlineStr">
        <is>
          <t xml:space="preserve">Director de área I - Oficina de Calidad
 </t>
        </is>
      </c>
      <c r="F41" s="161" t="n"/>
    </row>
    <row r="42" ht="26.45" customHeight="1">
      <c r="A42" s="161" t="n"/>
      <c r="B42" s="326" t="n">
        <v>45810</v>
      </c>
      <c r="C42" s="152" t="inlineStr">
        <is>
          <t>Se actualiza partes interesadas de acuerdo a la version 8 de 2025 y se asigna porcentaje de valoracion a cada parte interesada</t>
        </is>
      </c>
      <c r="D42" s="153" t="inlineStr">
        <is>
          <t>Yenny Paola Gutierrez Meseses</t>
        </is>
      </c>
      <c r="E42" s="655" t="inlineStr">
        <is>
          <t>Jefe de Archivo y Correspondencia</t>
        </is>
      </c>
      <c r="F42" s="161" t="n"/>
    </row>
    <row r="43" ht="216" customHeight="1">
      <c r="A43" s="161" t="n"/>
      <c r="B43" s="129" t="n">
        <v>45861</v>
      </c>
      <c r="C43" s="324" t="inlineStr">
        <is>
          <t>DOFA
• Se actualiza la Debilidad D13 quedando de la siguiente manera: Falta de control en la actualización de los roles administrativos en la creación o inactivación de usuarios en el aplicativo de correspondencia.
• Se actualiza la Oportunidad O1 quedando de la siguiente manera: Ley 594 de 2000 y el Acuerdo 001 del 2024.
Se inactivan al no estar al alcance o no responder a la situación actual del proceso:
• D5. Hackers Informáticos internos.
• D16. No garantizar el cumplimiento del acuerdo 038 de 2002 - articulo 2, 3, 5 y 6 del archivo general de la nación.
RIESGOS
• Se articulan dentro de los riesgos las Debilidades D11, D15 y la amenaza A2 con sus respectivos controles ajustados.
•  Se articulan dentro de las oportunidades las Fortalezas F17, F10, F1, F4, F16, F5, F6 y F12 asi mismo las oportunidades O3 Y O1 con sus respectivos controles ajustados.</t>
        </is>
      </c>
      <c r="D43" s="153" t="inlineStr">
        <is>
          <t>Yenny Paola Gutierrez Meseses</t>
        </is>
      </c>
      <c r="E43" s="655" t="inlineStr">
        <is>
          <t>Jefe de Archivo y Correspondencia</t>
        </is>
      </c>
      <c r="F43" s="161" t="n"/>
    </row>
    <row r="44" ht="28.5" customHeight="1">
      <c r="A44" s="161" t="n"/>
      <c r="B44" s="129" t="n">
        <v>45923</v>
      </c>
      <c r="C44" s="324" t="inlineStr">
        <is>
          <t>Se realiza revisión por parte de la tercera línea de defensa mediante control interno.</t>
        </is>
      </c>
      <c r="D44" s="438" t="inlineStr">
        <is>
          <t>Carolina Gómez Fontecha</t>
        </is>
      </c>
      <c r="E44" s="438" t="inlineStr">
        <is>
          <t xml:space="preserve">Directora de Control Interno </t>
        </is>
      </c>
      <c r="F44" s="161" t="n"/>
    </row>
    <row r="45" ht="85.5" customHeight="1">
      <c r="A45" s="161" t="n"/>
      <c r="B45" s="654" t="n">
        <v>46147</v>
      </c>
      <c r="C45" s="325" t="inlineStr">
        <is>
          <t>Se realiza la reclasificación de la oportunidad O5, la cual pasa a consolidarse como fortaleza (F18), y se ajusta la oportunidad O1. Adicionalmente, se efectúa la actualización general de la redacción de los riesgos y oportunidades con el fin de mejorar su coherencia con los parametros establecidos por parte del Departamento Administrativo de Función Pública de acuerdo a la Guía para la Gestión Integral del Riesgo en Entidades Públicas; de igual manera, se ajusta redacción de controles para brindar mayor claridad metodológica.</t>
        </is>
      </c>
      <c r="D45" s="153" t="inlineStr">
        <is>
          <t>Yenny Paola Gutierrez Meneses</t>
        </is>
      </c>
      <c r="E45" s="655" t="inlineStr">
        <is>
          <t>Jefe de Archivo y Correspondencia</t>
        </is>
      </c>
      <c r="F45" s="161" t="n"/>
    </row>
    <row r="46">
      <c r="A46" s="161" t="n"/>
      <c r="B46" s="161" t="n"/>
      <c r="C46" s="161" t="n"/>
      <c r="D46" s="161" t="n"/>
      <c r="E46" s="161" t="n"/>
      <c r="F46" s="161" t="n"/>
    </row>
    <row r="47">
      <c r="A47" s="161" t="n"/>
      <c r="B47" s="161" t="n"/>
      <c r="C47" s="161" t="n"/>
      <c r="D47" s="161" t="n"/>
      <c r="E47" s="161" t="n"/>
      <c r="F47" s="161" t="n"/>
      <c r="G47" s="161" t="n"/>
      <c r="H47" s="161" t="n"/>
      <c r="I47" s="161" t="n"/>
      <c r="J47" s="161" t="n"/>
      <c r="K47" s="161" t="n"/>
      <c r="L47" s="161" t="n"/>
      <c r="M47" s="161" t="n"/>
      <c r="N47" s="161" t="n"/>
      <c r="O47" s="161" t="n"/>
      <c r="P47" s="161" t="n"/>
    </row>
    <row r="48" ht="60" customHeight="1">
      <c r="A48" s="665" t="inlineStr">
        <is>
          <t>Diagonal 18 No. 20-29 Fusagasugá – Cundinamarca
Teléfono (601) 8281483 Línea Gratuita 018000180414
www.ucundinamarca.edu.co   E-mail: info@ucundinamarca.edu.co
NIT: 890.680.062-2</t>
        </is>
      </c>
    </row>
    <row r="49">
      <c r="A49" s="163" t="n"/>
      <c r="B49" s="164" t="n"/>
      <c r="C49" s="165" t="n"/>
      <c r="D49" s="163" t="n"/>
      <c r="E49" s="166" t="n"/>
      <c r="F49" s="166" t="n"/>
      <c r="G49" s="166" t="n"/>
      <c r="H49" s="166" t="n"/>
      <c r="I49" s="166" t="n"/>
      <c r="J49" s="166" t="n"/>
      <c r="K49" s="166" t="n"/>
      <c r="L49" s="166" t="n"/>
      <c r="M49" s="166" t="n"/>
      <c r="N49" s="166" t="n"/>
      <c r="O49" s="166" t="n"/>
      <c r="P49" s="166" t="n"/>
    </row>
    <row r="50" ht="25.5" customHeight="1">
      <c r="A50" s="163" t="n"/>
      <c r="B50" s="164" t="n"/>
      <c r="C50" s="666" t="inlineStr">
        <is>
          <t>Documento controlado por el Sistema de Gestión de la Calidad
Asegúrese que corresponde a la última versión consultando el Portal Institucional</t>
        </is>
      </c>
    </row>
    <row r="51">
      <c r="A51" s="166" t="n"/>
      <c r="B51" s="166" t="n"/>
      <c r="C51" s="166" t="n"/>
      <c r="D51" s="166" t="n"/>
      <c r="E51" s="166" t="n"/>
      <c r="F51" s="166" t="n"/>
      <c r="G51" s="166" t="n"/>
      <c r="H51" s="166" t="n"/>
      <c r="I51" s="166" t="n"/>
      <c r="J51" s="166" t="n"/>
      <c r="K51" s="166" t="n"/>
      <c r="L51" s="166" t="n"/>
      <c r="M51" s="166" t="n"/>
      <c r="N51" s="166" t="n"/>
      <c r="O51" s="166" t="n"/>
      <c r="P51" s="166" t="n"/>
    </row>
  </sheetData>
  <sheetProtection selectLockedCells="0" selectUnlockedCells="0" algorithmName="SHA-512" sheet="1" objects="1" insertRows="1" insertHyperlinks="1" autoFilter="1" scenarios="1" formatColumns="0" deleteColumns="1" insertColumns="1" pivotTables="1" deleteRows="1" formatCells="0" saltValue="l6oceuiUQM7zoJHgsZhYMw==" formatRows="0" sort="1" spinCount="100000" hashValue="oVmnEVbbSZTe4/3Yyv+YSGopYIgvaLQEKLuIfivoC+g1YxEAvXdRXBrwpeQ5Zyz4SNGto73uJNZT3iubV3qbqQ=="/>
  <mergeCells count="27">
    <mergeCell ref="E15:E19"/>
    <mergeCell ref="B15:B19"/>
    <mergeCell ref="B2:B5"/>
    <mergeCell ref="D15:D19"/>
    <mergeCell ref="D32:D33"/>
    <mergeCell ref="B35:B37"/>
    <mergeCell ref="B20:B22"/>
    <mergeCell ref="D35:D37"/>
    <mergeCell ref="E28:E29"/>
    <mergeCell ref="D20:D22"/>
    <mergeCell ref="A48:P48"/>
    <mergeCell ref="B28:B29"/>
    <mergeCell ref="C50:P50"/>
    <mergeCell ref="D28:D29"/>
    <mergeCell ref="C2:D2"/>
    <mergeCell ref="E32:E33"/>
    <mergeCell ref="E20:E22"/>
    <mergeCell ref="C32:C33"/>
    <mergeCell ref="B24:B27"/>
    <mergeCell ref="D24:D27"/>
    <mergeCell ref="C35:C37"/>
    <mergeCell ref="E35:E37"/>
    <mergeCell ref="C4:D5"/>
    <mergeCell ref="B32:B33"/>
    <mergeCell ref="C28:C29"/>
    <mergeCell ref="C3:D3"/>
    <mergeCell ref="E24:E27"/>
  </mergeCells>
  <pageMargins left="0.7" right="0.7" top="0.75" bottom="0.75" header="0.3" footer="0.3"/>
  <pageSetup orientation="portrait" scale="49"/>
  <rowBreaks count="1" manualBreakCount="1">
    <brk id="34" min="0" max="5" man="1"/>
  </rowBreaks>
  <drawing xmlns:r="http://schemas.openxmlformats.org/officeDocument/2006/relationships" r:id="rId1"/>
</worksheet>
</file>

<file path=xl/worksheets/sheet15.xml><?xml version="1.0" encoding="utf-8"?>
<worksheet xmlns="http://schemas.openxmlformats.org/spreadsheetml/2006/main">
  <sheetPr codeName="Hoja16">
    <outlinePr summaryBelow="1" summaryRight="1"/>
    <pageSetUpPr/>
  </sheetPr>
  <dimension ref="B1:E143"/>
  <sheetViews>
    <sheetView topLeftCell="A49" workbookViewId="0">
      <selection activeCell="E58" sqref="E58"/>
    </sheetView>
  </sheetViews>
  <sheetFormatPr baseColWidth="10" defaultColWidth="11.42578125" defaultRowHeight="15"/>
  <cols>
    <col width="45" customWidth="1" min="5" max="5"/>
  </cols>
  <sheetData>
    <row r="1">
      <c r="E1" s="167" t="inlineStr">
        <is>
          <t>Consejo superior</t>
        </is>
      </c>
    </row>
    <row r="2">
      <c r="B2" t="n">
        <v>1</v>
      </c>
      <c r="C2" t="n">
        <v>0</v>
      </c>
      <c r="E2" s="167" t="inlineStr">
        <is>
          <t>Consejo Académico</t>
        </is>
      </c>
    </row>
    <row r="3">
      <c r="B3" t="n">
        <v>2</v>
      </c>
      <c r="C3" t="n">
        <v>1</v>
      </c>
      <c r="E3" s="167" t="inlineStr">
        <is>
          <t xml:space="preserve">Rector </t>
        </is>
      </c>
    </row>
    <row r="4">
      <c r="B4" t="n">
        <v>3</v>
      </c>
      <c r="E4" s="167" t="inlineStr">
        <is>
          <t>Vicerrector Académico</t>
        </is>
      </c>
    </row>
    <row r="5">
      <c r="B5" t="n">
        <v>4</v>
      </c>
      <c r="E5" s="167" t="inlineStr">
        <is>
          <t>Vicerrector Administrativo y Financiero</t>
        </is>
      </c>
    </row>
    <row r="6">
      <c r="B6" t="n">
        <v>5</v>
      </c>
      <c r="E6" s="168" t="inlineStr">
        <is>
          <t>Secretario General</t>
        </is>
      </c>
    </row>
    <row r="7">
      <c r="E7" s="168" t="inlineStr">
        <is>
          <t>Líderes de proceso</t>
        </is>
      </c>
    </row>
    <row r="8">
      <c r="E8" s="168" t="inlineStr">
        <is>
          <t>Decanos</t>
        </is>
      </c>
    </row>
    <row r="9">
      <c r="E9" s="168" t="inlineStr">
        <is>
          <t>Coordinadores</t>
        </is>
      </c>
    </row>
    <row r="10" ht="28.5" customHeight="1">
      <c r="E10" s="167" t="inlineStr">
        <is>
          <t>Directores Administrativos (seccionales, extensiones, CAD, Oficina Bogotá)</t>
        </is>
      </c>
    </row>
    <row r="11">
      <c r="E11" s="167" t="inlineStr">
        <is>
          <t>Jefes de área</t>
        </is>
      </c>
    </row>
    <row r="12" ht="28.5" customHeight="1">
      <c r="E12" s="169" t="inlineStr">
        <is>
          <t>Sistema de Gestión de la Calidad - SGC - ISO  9001:2015</t>
        </is>
      </c>
    </row>
    <row r="13" ht="28.5" customHeight="1">
      <c r="E13" s="169" t="inlineStr">
        <is>
          <t>Sistema de Gestión Ambiental - SGA - ISO14001:2015</t>
        </is>
      </c>
    </row>
    <row r="14" ht="28.5" customHeight="1">
      <c r="E14" s="169" t="inlineStr">
        <is>
          <t>Sistema de Gestión Seguridad y Salud en el Trabajo - SGSST - ISO 45001:2018</t>
        </is>
      </c>
    </row>
    <row r="15" ht="28.5" customHeight="1">
      <c r="E15" s="169" t="inlineStr">
        <is>
          <t>Sistema de Gestión Seguridad de la Información - SGSI - ISO 27001:2022</t>
        </is>
      </c>
    </row>
    <row r="16" ht="28.5" customHeight="1">
      <c r="E16" s="169" t="inlineStr">
        <is>
          <t>Sistema de Gestión Antisoborno - SGSA - ISO 37001:2015</t>
        </is>
      </c>
    </row>
    <row r="17" ht="42.75" customHeight="1">
      <c r="E17" s="169" t="inlineStr">
        <is>
          <t>Sistema de Gestión Satisfacción del Cliente y Gestión de Reclamaciones - SGSCYR - ISO 10002:2018</t>
        </is>
      </c>
    </row>
    <row r="18">
      <c r="E18" s="167" t="inlineStr">
        <is>
          <t>EFR</t>
        </is>
      </c>
    </row>
    <row r="19">
      <c r="E19" s="167" t="inlineStr">
        <is>
          <t>Inclusión</t>
        </is>
      </c>
    </row>
    <row r="20">
      <c r="E20" s="167" t="inlineStr">
        <is>
          <t>Buenas practicas corporativas</t>
        </is>
      </c>
    </row>
    <row r="21" ht="28.5" customHeight="1">
      <c r="E21" s="169" t="inlineStr">
        <is>
          <t>Gestores del conocimiento y el aprendizaje (Nacionales e Internacionales)</t>
        </is>
      </c>
    </row>
    <row r="22" ht="28.5" customHeight="1">
      <c r="E22" s="169" t="inlineStr">
        <is>
          <t>Estudiantes creadores de oportunidades - PASANTES</t>
        </is>
      </c>
    </row>
    <row r="23">
      <c r="E23" s="167" t="inlineStr">
        <is>
          <t>Egresados</t>
        </is>
      </c>
    </row>
    <row r="24">
      <c r="E24" s="167" t="inlineStr">
        <is>
          <t>Graduados</t>
        </is>
      </c>
    </row>
    <row r="25">
      <c r="E25" s="168" t="inlineStr">
        <is>
          <t>Personal administrativo</t>
        </is>
      </c>
    </row>
    <row r="26">
      <c r="E26" s="168" t="inlineStr">
        <is>
          <t>Personal operativo</t>
        </is>
      </c>
    </row>
    <row r="27">
      <c r="E27" s="167" t="inlineStr">
        <is>
          <t>Brigadas de Emergencia</t>
        </is>
      </c>
    </row>
    <row r="28" ht="28.5" customHeight="1">
      <c r="E28" s="169" t="inlineStr">
        <is>
          <t>Creadores de Oportunidades Nacionales e Internacionales (Estudiantes )</t>
        </is>
      </c>
    </row>
    <row r="29" ht="28.5" customHeight="1">
      <c r="E29" s="168" t="inlineStr">
        <is>
          <t>Creadores de Oportunidades de Pregrado (Estudiantes)</t>
        </is>
      </c>
    </row>
    <row r="30" ht="28.5" customHeight="1">
      <c r="E30" s="168" t="inlineStr">
        <is>
          <t>Creadores de Oportunidades de Posgrado (Estudiantes)</t>
        </is>
      </c>
    </row>
    <row r="31" ht="28.5" customHeight="1">
      <c r="E31" s="167" t="inlineStr">
        <is>
          <t>Comité de convivencia laboral, Sindicato, COPASST</t>
        </is>
      </c>
    </row>
    <row r="32">
      <c r="E32" s="168" t="inlineStr">
        <is>
          <t>Comisión de Gestión y Evacuación curricular</t>
        </is>
      </c>
    </row>
    <row r="33">
      <c r="E33" s="168" t="inlineStr">
        <is>
          <t>Comisión de Acreditación</t>
        </is>
      </c>
    </row>
    <row r="34">
      <c r="E34" s="168" t="inlineStr">
        <is>
          <t>Comisión Gestión Familia Responsable</t>
        </is>
      </c>
    </row>
    <row r="35">
      <c r="E35" s="168" t="inlineStr">
        <is>
          <t>Comisión Bienestar, Equidad y Diversidad</t>
        </is>
      </c>
    </row>
    <row r="36">
      <c r="E36" s="168" t="inlineStr">
        <is>
          <t>Comisión desempeño institucional</t>
        </is>
      </c>
    </row>
    <row r="37">
      <c r="E37" s="168" t="inlineStr">
        <is>
          <t xml:space="preserve">Comisión Gestión  </t>
        </is>
      </c>
    </row>
    <row r="38">
      <c r="E38" s="168" t="inlineStr">
        <is>
          <t>Comisión Control Interno</t>
        </is>
      </c>
    </row>
    <row r="39">
      <c r="E39" s="168" t="inlineStr">
        <is>
          <t>Comité del Profesor</t>
        </is>
      </c>
    </row>
    <row r="40">
      <c r="E40" s="167" t="inlineStr">
        <is>
          <t>Comité Aseguramiento de la Calidad</t>
        </is>
      </c>
    </row>
    <row r="41" ht="28.5" customHeight="1">
      <c r="E41" s="168" t="inlineStr">
        <is>
          <t>Comité Universitario de Política Fiscal - COUNFIS</t>
        </is>
      </c>
    </row>
    <row r="42">
      <c r="E42" s="167" t="inlineStr">
        <is>
          <t>Comité Seguridad Vial</t>
        </is>
      </c>
    </row>
    <row r="43" ht="28.5" customHeight="1">
      <c r="E43" s="167" t="inlineStr">
        <is>
          <t>Comité Practicas Académicas y Experiencias Formativas</t>
        </is>
      </c>
    </row>
    <row r="44" ht="71.25" customHeight="1">
      <c r="E44" s="169" t="inlineStr">
        <is>
          <t>Comisión de Implementación Régimen de Contabilidad Presupuestal Pública y el Catálogo Integrado de Clasificación Presupuestal de la Universidad de Cundinamarca</t>
        </is>
      </c>
    </row>
    <row r="45">
      <c r="E45" s="169" t="inlineStr">
        <is>
          <t>Comité de Sostenibilidad Contable</t>
        </is>
      </c>
    </row>
    <row r="46">
      <c r="E46" s="169" t="inlineStr">
        <is>
          <t>Comité de Apoyo Financiero</t>
        </is>
      </c>
    </row>
    <row r="47">
      <c r="E47" s="169" t="inlineStr">
        <is>
          <t>Comité para el Desarrollo de la Investigación</t>
        </is>
      </c>
    </row>
    <row r="48" ht="28.5" customHeight="1">
      <c r="E48" s="169" t="inlineStr">
        <is>
          <t>Comité de Ética, Bioética e Integridad en Investigación - CEBII</t>
        </is>
      </c>
    </row>
    <row r="49">
      <c r="E49" s="169" t="inlineStr">
        <is>
          <t>Comité Derechos Humanos</t>
        </is>
      </c>
    </row>
    <row r="50">
      <c r="E50" s="169" t="inlineStr">
        <is>
          <t>Comité Centro de Estudios Agroambientales</t>
        </is>
      </c>
    </row>
    <row r="51">
      <c r="E51" s="169" t="inlineStr">
        <is>
          <t>Comité de Formación y Capacitación</t>
        </is>
      </c>
    </row>
    <row r="52">
      <c r="E52" s="168" t="inlineStr">
        <is>
          <t>Comité de Contratación</t>
        </is>
      </c>
    </row>
    <row r="53">
      <c r="E53" s="167" t="inlineStr">
        <is>
          <t>Consejos de Facultad</t>
        </is>
      </c>
    </row>
    <row r="54">
      <c r="E54" s="168" t="inlineStr">
        <is>
          <t>Comité Curriculares</t>
        </is>
      </c>
    </row>
    <row r="55">
      <c r="E55" s="168" t="inlineStr">
        <is>
          <t>Comité Postgrados</t>
        </is>
      </c>
    </row>
    <row r="56" ht="28.5" customHeight="1">
      <c r="E56" s="168" t="inlineStr">
        <is>
          <t>Comité interno de asignación y reconocimiento de puntaje CIARP</t>
        </is>
      </c>
    </row>
    <row r="57">
      <c r="E57" s="168" t="inlineStr">
        <is>
          <t>Sistema nacional de derechos de autor</t>
        </is>
      </c>
    </row>
    <row r="58">
      <c r="E58" s="168" t="inlineStr">
        <is>
          <t>Contraloría de Cundinamarca</t>
        </is>
      </c>
    </row>
    <row r="59">
      <c r="E59" s="168" t="inlineStr">
        <is>
          <t>Contaduría General de la Nación</t>
        </is>
      </c>
    </row>
    <row r="60">
      <c r="E60" s="168" t="inlineStr">
        <is>
          <t>Procuraduría</t>
        </is>
      </c>
    </row>
    <row r="61">
      <c r="E61" s="168" t="inlineStr">
        <is>
          <t>Ministerio de Trabajo</t>
        </is>
      </c>
    </row>
    <row r="62">
      <c r="E62" s="168" t="inlineStr">
        <is>
          <t>Ministerio de Educación Nacional</t>
        </is>
      </c>
    </row>
    <row r="63">
      <c r="E63" s="168" t="inlineStr">
        <is>
          <t>Ministerio de Medio ambiente</t>
        </is>
      </c>
    </row>
    <row r="64">
      <c r="E64" s="168" t="inlineStr">
        <is>
          <t>Ministerio de las TICs</t>
        </is>
      </c>
    </row>
    <row r="65">
      <c r="E65" s="168" t="inlineStr">
        <is>
          <t>Corporación Autónoma Regional - CAR</t>
        </is>
      </c>
    </row>
    <row r="66" ht="28.5" customHeight="1">
      <c r="E66" s="168" t="inlineStr">
        <is>
          <t>Departamento Administrativo de la Función Pública</t>
        </is>
      </c>
    </row>
    <row r="67">
      <c r="E67" s="168" t="inlineStr">
        <is>
          <t>Secretaria de Salud</t>
        </is>
      </c>
    </row>
    <row r="68">
      <c r="E68" s="168" t="inlineStr">
        <is>
          <t>Secretaria Ambiente</t>
        </is>
      </c>
    </row>
    <row r="69">
      <c r="E69" s="168" t="inlineStr">
        <is>
          <t>Administrador a de Riesgos Laborales</t>
        </is>
      </c>
    </row>
    <row r="70">
      <c r="E70" s="168" t="inlineStr">
        <is>
          <t>Veedurías Ciudadanas</t>
        </is>
      </c>
    </row>
    <row r="71">
      <c r="E71" s="168" t="inlineStr">
        <is>
          <t>Unidad de Gestión Pensional y Parafiscales</t>
        </is>
      </c>
    </row>
    <row r="72">
      <c r="E72" s="168" t="inlineStr">
        <is>
          <t>DIAN</t>
        </is>
      </c>
    </row>
    <row r="73" ht="28.5" customHeight="1">
      <c r="E73" s="168" t="inlineStr">
        <is>
          <t>Comité Local de Seguridad y Salud en el Trabajo - COLOSST</t>
        </is>
      </c>
    </row>
    <row r="74">
      <c r="E74" s="168" t="inlineStr">
        <is>
          <t>FENALCO</t>
        </is>
      </c>
    </row>
    <row r="75">
      <c r="E75" s="170" t="inlineStr">
        <is>
          <t>Consejo Nacional de Acreditación</t>
        </is>
      </c>
    </row>
    <row r="76">
      <c r="E76" s="170" t="inlineStr">
        <is>
          <t xml:space="preserve">Ministerio de defensa </t>
        </is>
      </c>
    </row>
    <row r="77">
      <c r="E77" s="168" t="inlineStr">
        <is>
          <t>Superintendencia de Industria y Comercio</t>
        </is>
      </c>
    </row>
    <row r="78">
      <c r="E78" s="168" t="inlineStr">
        <is>
          <t>Consejo Departamental de Archivo</t>
        </is>
      </c>
    </row>
    <row r="79">
      <c r="E79" s="107" t="inlineStr">
        <is>
          <t>Archivo General de la Nación</t>
        </is>
      </c>
    </row>
    <row r="80">
      <c r="E80" s="171" t="inlineStr">
        <is>
          <t>Ministerio de Hacienda y Crédito Público</t>
        </is>
      </c>
    </row>
    <row r="81">
      <c r="E81" s="170" t="inlineStr">
        <is>
          <t>Fiscalía General de la Nación</t>
        </is>
      </c>
    </row>
    <row r="82">
      <c r="E82" s="170" t="inlineStr">
        <is>
          <t>Defensoría del Pueblo</t>
        </is>
      </c>
    </row>
    <row r="83">
      <c r="E83" s="168" t="inlineStr">
        <is>
          <t>Orden de Prestación de Servicios</t>
        </is>
      </c>
    </row>
    <row r="84">
      <c r="E84" s="170" t="inlineStr">
        <is>
          <t>Anexo de Personal Académico</t>
        </is>
      </c>
    </row>
    <row r="85">
      <c r="E85" s="168" t="inlineStr">
        <is>
          <t>Bienes y servicios</t>
        </is>
      </c>
    </row>
    <row r="86" ht="57" customHeight="1">
      <c r="E86" s="168" t="inlineStr">
        <is>
          <t>Entidad Promotora de Salud - EPS
ARL
Caja de Compensación 
Fondos de pensiones y cesantías</t>
        </is>
      </c>
    </row>
    <row r="87">
      <c r="E87" s="168" t="inlineStr">
        <is>
          <t>Entidades certificadoras</t>
        </is>
      </c>
    </row>
    <row r="88">
      <c r="E88" s="168" t="inlineStr">
        <is>
          <t>Entidades financieras</t>
        </is>
      </c>
    </row>
    <row r="89">
      <c r="E89" s="168" t="inlineStr">
        <is>
          <t>Entidades Aseguradoras</t>
        </is>
      </c>
    </row>
    <row r="90">
      <c r="E90" s="168" t="inlineStr">
        <is>
          <t>ICETEX</t>
        </is>
      </c>
    </row>
    <row r="91">
      <c r="E91" s="168" t="inlineStr">
        <is>
          <t>ICFES</t>
        </is>
      </c>
    </row>
    <row r="92">
      <c r="E92" s="168" t="inlineStr">
        <is>
          <t>Servicios Públicos - Privados</t>
        </is>
      </c>
    </row>
    <row r="93">
      <c r="E93" s="168" t="inlineStr">
        <is>
          <t>Empresade energia</t>
        </is>
      </c>
    </row>
    <row r="94">
      <c r="E94" s="168" t="inlineStr">
        <is>
          <t>Empresa de acueducto y alcantarillado</t>
        </is>
      </c>
    </row>
    <row r="95">
      <c r="E95" s="168" t="inlineStr">
        <is>
          <t>Empresa de recplección de residuos</t>
        </is>
      </c>
    </row>
    <row r="96">
      <c r="E96" s="168" t="inlineStr">
        <is>
          <t xml:space="preserve">Empresarios </t>
        </is>
      </c>
    </row>
    <row r="97">
      <c r="E97" s="168" t="inlineStr">
        <is>
          <t>Sistema Universitario Estatal - SUE</t>
        </is>
      </c>
    </row>
    <row r="98">
      <c r="E98" s="168" t="inlineStr">
        <is>
          <t>Congreso Nacional</t>
        </is>
      </c>
    </row>
    <row r="99">
      <c r="E99" s="168" t="inlineStr">
        <is>
          <t>Asamblea Departamental Cundinamarca</t>
        </is>
      </c>
    </row>
    <row r="100">
      <c r="E100" s="168" t="inlineStr">
        <is>
          <t>Gobernación de Cundinamarca</t>
        </is>
      </c>
    </row>
    <row r="101">
      <c r="E101" s="168" t="inlineStr">
        <is>
          <t>Alcaldías</t>
        </is>
      </c>
    </row>
    <row r="102">
      <c r="E102" s="168" t="inlineStr">
        <is>
          <t>Despachos Judiciales</t>
        </is>
      </c>
    </row>
    <row r="103">
      <c r="E103" s="168" t="inlineStr">
        <is>
          <t>Junta de Calificación Regional</t>
        </is>
      </c>
    </row>
    <row r="104">
      <c r="E104" s="168" t="inlineStr">
        <is>
          <t>Junta de Calificación Nacional</t>
        </is>
      </c>
    </row>
    <row r="105">
      <c r="E105" s="168" t="inlineStr">
        <is>
          <t>Vecinos</t>
        </is>
      </c>
    </row>
    <row r="106">
      <c r="E106" s="168" t="inlineStr">
        <is>
          <t>Ciudadanos de los municipios</t>
        </is>
      </c>
    </row>
    <row r="107">
      <c r="E107" s="167" t="inlineStr">
        <is>
          <t>Junta de Acción Comunal - JAC</t>
        </is>
      </c>
    </row>
    <row r="108">
      <c r="E108" s="167" t="inlineStr">
        <is>
          <t xml:space="preserve"> Visitantes</t>
        </is>
      </c>
    </row>
    <row r="109">
      <c r="E109" s="167" t="inlineStr">
        <is>
          <t>Padres de Familia y/o Acudientes</t>
        </is>
      </c>
    </row>
    <row r="110">
      <c r="E110" s="168" t="inlineStr">
        <is>
          <t>Exfuncionarios</t>
        </is>
      </c>
    </row>
    <row r="111">
      <c r="E111" s="167" t="inlineStr">
        <is>
          <t>Medios de Comunicación</t>
        </is>
      </c>
    </row>
    <row r="112">
      <c r="E112" s="168" t="inlineStr">
        <is>
          <t>Asociaciones</t>
        </is>
      </c>
    </row>
    <row r="113">
      <c r="E113" s="168" t="inlineStr">
        <is>
          <t>Cooperativas</t>
        </is>
      </c>
    </row>
    <row r="114">
      <c r="E114" s="168" t="inlineStr">
        <is>
          <t>Fundaciones</t>
        </is>
      </c>
    </row>
    <row r="115">
      <c r="E115" s="168" t="inlineStr">
        <is>
          <t>Secretarias de Educación Municipal</t>
        </is>
      </c>
    </row>
    <row r="116">
      <c r="E116" s="167" t="inlineStr">
        <is>
          <t>Gestión del riesgo Municipal</t>
        </is>
      </c>
    </row>
    <row r="117">
      <c r="E117" s="167" t="inlineStr">
        <is>
          <t>Defensa Civil</t>
        </is>
      </c>
    </row>
    <row r="118">
      <c r="E118" s="167" t="inlineStr">
        <is>
          <t>Cruz roja</t>
        </is>
      </c>
    </row>
    <row r="119">
      <c r="E119" s="167" t="inlineStr">
        <is>
          <t>Hospital</t>
        </is>
      </c>
    </row>
    <row r="120">
      <c r="E120" s="167" t="inlineStr">
        <is>
          <t>Bomberos</t>
        </is>
      </c>
    </row>
    <row r="121">
      <c r="E121" s="167" t="inlineStr">
        <is>
          <t>Policía Nacional / Ambiental</t>
        </is>
      </c>
    </row>
    <row r="122">
      <c r="E122" s="172" t="inlineStr">
        <is>
          <t>CSIRT Ponal</t>
        </is>
      </c>
    </row>
    <row r="123">
      <c r="E123" s="167" t="inlineStr">
        <is>
          <t>Ejercito Nacional</t>
        </is>
      </c>
    </row>
    <row r="124">
      <c r="E124" s="169" t="inlineStr">
        <is>
          <t>Sena</t>
        </is>
      </c>
    </row>
    <row r="125">
      <c r="E125" s="169" t="inlineStr">
        <is>
          <t>Colegios</t>
        </is>
      </c>
    </row>
    <row r="126">
      <c r="E126" s="169" t="inlineStr">
        <is>
          <t>Otras Universidades</t>
        </is>
      </c>
    </row>
    <row r="127">
      <c r="E127" s="169" t="inlineStr">
        <is>
          <t xml:space="preserve">Institutos </t>
        </is>
      </c>
    </row>
    <row r="128" ht="29.25" customHeight="1" thickBot="1">
      <c r="E128" s="173" t="inlineStr">
        <is>
          <t>Instituto Colombiano de Bienestar Familiar - ICBF</t>
        </is>
      </c>
    </row>
    <row r="129">
      <c r="E129" s="174" t="inlineStr">
        <is>
          <t>Alta Dirección</t>
        </is>
      </c>
    </row>
    <row r="130">
      <c r="E130" s="174" t="inlineStr">
        <is>
          <t>Procesos Internos</t>
        </is>
      </c>
    </row>
    <row r="131">
      <c r="E131" s="174" t="inlineStr">
        <is>
          <t>Sistemas de Gestión</t>
        </is>
      </c>
    </row>
    <row r="132">
      <c r="E132" s="175" t="inlineStr">
        <is>
          <t>Comunidad Universitaria</t>
        </is>
      </c>
    </row>
    <row r="133">
      <c r="E133" s="175" t="inlineStr">
        <is>
          <t>Cuerpos Colegiados</t>
        </is>
      </c>
    </row>
    <row r="134">
      <c r="E134" s="174" t="inlineStr">
        <is>
          <t>Entes de Control y/o Vigilancia</t>
        </is>
      </c>
    </row>
    <row r="135" ht="30" customHeight="1">
      <c r="E135" s="176" t="inlineStr">
        <is>
          <t>Contratistas / Proveedores Inscritos en el Banco Proveedores</t>
        </is>
      </c>
    </row>
    <row r="136">
      <c r="E136" s="176" t="inlineStr">
        <is>
          <t>Servicios Públicos - Privados</t>
        </is>
      </c>
    </row>
    <row r="137">
      <c r="E137" s="176" t="inlineStr">
        <is>
          <t>Agremiaciones y Sector Productivo</t>
        </is>
      </c>
    </row>
    <row r="138">
      <c r="E138" s="176" t="inlineStr">
        <is>
          <t>Ente Gubernamental y Territorial</t>
        </is>
      </c>
    </row>
    <row r="139">
      <c r="E139" s="176" t="inlineStr">
        <is>
          <t>Comunidad en General</t>
        </is>
      </c>
    </row>
    <row r="140">
      <c r="E140" s="176" t="inlineStr">
        <is>
          <t>Convenios</t>
        </is>
      </c>
    </row>
    <row r="141">
      <c r="E141" s="176" t="inlineStr">
        <is>
          <t>Entidades de Emergencia</t>
        </is>
      </c>
    </row>
    <row r="142">
      <c r="E142" s="174" t="inlineStr">
        <is>
          <t>Instituciones Educativas</t>
        </is>
      </c>
    </row>
    <row r="143" ht="15.75" customHeight="1" thickBot="1">
      <c r="E143" s="177" t="inlineStr">
        <is>
          <t>Entidades de Protección</t>
        </is>
      </c>
    </row>
  </sheetData>
  <pageMargins left="0.7" right="0.7" top="0.75" bottom="0.75" header="0.3" footer="0.3"/>
</worksheet>
</file>

<file path=xl/worksheets/sheet16.xml><?xml version="1.0" encoding="utf-8"?>
<worksheet xmlns="http://schemas.openxmlformats.org/spreadsheetml/2006/main">
  <sheetPr codeName="Hoja17">
    <outlinePr summaryBelow="1" summaryRight="1"/>
    <pageSetUpPr/>
  </sheetPr>
  <dimension ref="B2:C15"/>
  <sheetViews>
    <sheetView zoomScale="55" zoomScaleNormal="55" workbookViewId="0">
      <selection activeCell="G2" sqref="G2"/>
    </sheetView>
  </sheetViews>
  <sheetFormatPr baseColWidth="10" defaultColWidth="11.42578125" defaultRowHeight="16.5"/>
  <cols>
    <col width="6.28515625" customWidth="1" style="69" min="1" max="1"/>
    <col width="11.42578125" customWidth="1" style="69" min="2" max="2"/>
    <col width="20" customWidth="1" style="69" min="3" max="3"/>
    <col width="11.42578125" customWidth="1" style="69" min="4" max="16384"/>
  </cols>
  <sheetData>
    <row r="2">
      <c r="C2" s="69" t="inlineStr">
        <is>
          <t>PREGUNTAS</t>
        </is>
      </c>
    </row>
    <row r="3" ht="28.5" customHeight="1">
      <c r="B3" s="684" t="inlineStr">
        <is>
          <t>INTERNO</t>
        </is>
      </c>
      <c r="C3" s="70" t="inlineStr">
        <is>
          <t xml:space="preserve">TALENTO HUMANO </t>
        </is>
      </c>
    </row>
    <row r="4" ht="57" customHeight="1">
      <c r="B4" s="689" t="n"/>
      <c r="C4" s="70" t="inlineStr">
        <is>
          <t xml:space="preserve"> EQUIPO, TECNOLOGÍA E INFRAESTRUCTURA</t>
        </is>
      </c>
    </row>
    <row r="5">
      <c r="B5" s="689" t="n"/>
      <c r="C5" s="71" t="inlineStr">
        <is>
          <t>MÉTODOS</t>
        </is>
      </c>
    </row>
    <row r="6">
      <c r="B6" s="689" t="n"/>
      <c r="C6" s="71" t="inlineStr">
        <is>
          <t xml:space="preserve">MEDICIÓN </t>
        </is>
      </c>
    </row>
    <row r="7">
      <c r="B7" s="689" t="n"/>
      <c r="C7" s="71" t="inlineStr">
        <is>
          <t>MONEDA</t>
        </is>
      </c>
    </row>
    <row r="8">
      <c r="B8" s="689" t="n"/>
      <c r="C8" s="71" t="inlineStr">
        <is>
          <t>MEDIO AMBIENTE</t>
        </is>
      </c>
    </row>
    <row r="9">
      <c r="B9" s="689" t="n"/>
      <c r="C9" s="71" t="inlineStr">
        <is>
          <t xml:space="preserve">MANAGEMENT </t>
        </is>
      </c>
    </row>
    <row r="10">
      <c r="B10" s="684" t="inlineStr">
        <is>
          <t>EXTERNO</t>
        </is>
      </c>
      <c r="C10" s="71" t="inlineStr">
        <is>
          <t>LEGAL</t>
        </is>
      </c>
    </row>
    <row r="11">
      <c r="B11" s="689" t="n"/>
      <c r="C11" s="71" t="inlineStr">
        <is>
          <t>SOCIAL</t>
        </is>
      </c>
    </row>
    <row r="12">
      <c r="B12" s="689" t="n"/>
      <c r="C12" s="71" t="inlineStr">
        <is>
          <t>AMBIENTAL</t>
        </is>
      </c>
    </row>
    <row r="13">
      <c r="B13" s="689" t="n"/>
      <c r="C13" s="71" t="inlineStr">
        <is>
          <t>ECONÓMICO</t>
        </is>
      </c>
    </row>
    <row r="14">
      <c r="B14" s="689" t="n"/>
      <c r="C14" s="71" t="inlineStr">
        <is>
          <t>TECNOLÓGICO</t>
        </is>
      </c>
    </row>
    <row r="15">
      <c r="B15" s="689" t="n"/>
      <c r="C15" s="70"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9">
    <outlinePr summaryBelow="1" summaryRight="1"/>
    <pageSetUpPr/>
  </sheetPr>
  <dimension ref="A1:Q34"/>
  <sheetViews>
    <sheetView showGridLines="0" tabSelected="1" zoomScaleNormal="100" zoomScaleSheetLayoutView="100" workbookViewId="0">
      <selection activeCell="A1" sqref="A1"/>
    </sheetView>
  </sheetViews>
  <sheetFormatPr baseColWidth="10" defaultColWidth="11.42578125" defaultRowHeight="15"/>
  <cols>
    <col width="2.42578125" customWidth="1" min="1" max="1"/>
  </cols>
  <sheetData>
    <row r="1" ht="23.25" customHeight="1">
      <c r="B1" s="380" t="n"/>
      <c r="C1" s="685" t="n"/>
      <c r="D1" s="381" t="inlineStr">
        <is>
          <t>MACROPROCESO ESTRATÉGICO</t>
        </is>
      </c>
      <c r="E1" s="686" t="n"/>
      <c r="F1" s="686" t="n"/>
      <c r="G1" s="686" t="n"/>
      <c r="H1" s="686" t="n"/>
      <c r="I1" s="686" t="n"/>
      <c r="J1" s="686" t="n"/>
      <c r="K1" s="686" t="n"/>
      <c r="L1" s="686" t="n"/>
      <c r="M1" s="686" t="n"/>
      <c r="N1" s="686" t="n"/>
      <c r="O1" s="687" t="n"/>
      <c r="P1" s="381" t="inlineStr">
        <is>
          <t>CÓDIGO: ESGr028</t>
        </is>
      </c>
      <c r="Q1" s="687" t="n"/>
    </row>
    <row r="2" ht="21.75" customHeight="1">
      <c r="B2" s="688" t="n"/>
      <c r="C2" s="689" t="n"/>
      <c r="D2" s="381" t="inlineStr">
        <is>
          <t>PROCESO GESTIÓN SISTEMAS INTEGRADOS - CALIDAD</t>
        </is>
      </c>
      <c r="E2" s="686" t="n"/>
      <c r="F2" s="686" t="n"/>
      <c r="G2" s="686" t="n"/>
      <c r="H2" s="686" t="n"/>
      <c r="I2" s="686" t="n"/>
      <c r="J2" s="686" t="n"/>
      <c r="K2" s="686" t="n"/>
      <c r="L2" s="686" t="n"/>
      <c r="M2" s="686" t="n"/>
      <c r="N2" s="686" t="n"/>
      <c r="O2" s="687" t="n"/>
      <c r="P2" s="381" t="inlineStr">
        <is>
          <t>VERSIÓN: 18</t>
        </is>
      </c>
      <c r="Q2" s="687" t="n"/>
    </row>
    <row r="3">
      <c r="B3" s="688" t="n"/>
      <c r="C3" s="689" t="n"/>
      <c r="D3" s="381" t="inlineStr">
        <is>
          <t>GESTIÓN DEL RIESGO Y LAS OPORTUNIDADES</t>
        </is>
      </c>
      <c r="E3" s="690" t="n"/>
      <c r="F3" s="690" t="n"/>
      <c r="G3" s="690" t="n"/>
      <c r="H3" s="690" t="n"/>
      <c r="I3" s="690" t="n"/>
      <c r="J3" s="690" t="n"/>
      <c r="K3" s="690" t="n"/>
      <c r="L3" s="690" t="n"/>
      <c r="M3" s="690" t="n"/>
      <c r="N3" s="690" t="n"/>
      <c r="O3" s="685" t="n"/>
      <c r="P3" s="381" t="inlineStr">
        <is>
          <t>VIGENCIA: 2025-04-11</t>
        </is>
      </c>
      <c r="Q3" s="687" t="n"/>
    </row>
    <row r="4" ht="12.75" customHeight="1">
      <c r="B4" s="691" t="n"/>
      <c r="C4" s="692" t="n"/>
      <c r="D4" s="691" t="n"/>
      <c r="E4" s="693" t="n"/>
      <c r="F4" s="693" t="n"/>
      <c r="G4" s="693" t="n"/>
      <c r="H4" s="693" t="n"/>
      <c r="I4" s="693" t="n"/>
      <c r="J4" s="693" t="n"/>
      <c r="K4" s="693" t="n"/>
      <c r="L4" s="693" t="n"/>
      <c r="M4" s="693" t="n"/>
      <c r="N4" s="693" t="n"/>
      <c r="O4" s="692" t="n"/>
      <c r="P4" s="381" t="inlineStr">
        <is>
          <t>PÁGINA: 1 de 11</t>
        </is>
      </c>
      <c r="Q4" s="687" t="n"/>
    </row>
    <row r="6" ht="15.75" customHeight="1" thickBot="1">
      <c r="B6" s="196" t="n"/>
      <c r="C6" s="196" t="n"/>
      <c r="D6" s="196" t="n"/>
      <c r="E6" s="196" t="n"/>
      <c r="F6" s="196" t="n"/>
      <c r="G6" s="196" t="n"/>
      <c r="H6" s="196" t="n"/>
      <c r="I6" s="196" t="n"/>
      <c r="J6" s="196" t="n"/>
      <c r="K6" s="196" t="n"/>
      <c r="L6" s="196" t="n"/>
      <c r="M6" s="196" t="n"/>
      <c r="N6" s="196" t="n"/>
      <c r="O6" s="196" t="n"/>
      <c r="P6" s="196" t="n"/>
      <c r="Q6" s="196" t="n"/>
    </row>
    <row r="7">
      <c r="B7" s="196" t="n"/>
      <c r="C7" s="694" t="inlineStr">
        <is>
          <t>MENÚ DE NAVEGACIÓN</t>
        </is>
      </c>
      <c r="D7" s="695" t="n"/>
      <c r="E7" s="695" t="n"/>
      <c r="F7" s="695" t="n"/>
      <c r="G7" s="695" t="n"/>
      <c r="H7" s="695" t="n"/>
      <c r="I7" s="695" t="n"/>
      <c r="J7" s="695" t="n"/>
      <c r="K7" s="695" t="n"/>
      <c r="L7" s="695" t="n"/>
      <c r="M7" s="695" t="n"/>
      <c r="N7" s="695" t="n"/>
      <c r="O7" s="695" t="n"/>
      <c r="P7" s="696" t="n"/>
      <c r="Q7" s="196" t="n"/>
    </row>
    <row r="8">
      <c r="B8" s="196" t="n"/>
      <c r="C8" s="697" t="n"/>
      <c r="P8" s="698" t="n"/>
      <c r="Q8" s="196" t="n"/>
    </row>
    <row r="9">
      <c r="B9" s="196" t="n"/>
      <c r="C9" s="699" t="inlineStr">
        <is>
          <t>GESTIÓN DEL RIESGO EN LA UNIVERSIDAD DE CUNDINAMARCA</t>
        </is>
      </c>
      <c r="P9" s="698" t="n"/>
      <c r="Q9" s="196" t="n"/>
    </row>
    <row r="10" ht="15.75" customHeight="1" thickBot="1">
      <c r="B10" s="196" t="n"/>
      <c r="C10" s="700" t="n"/>
      <c r="D10" s="701" t="n"/>
      <c r="E10" s="701" t="n"/>
      <c r="F10" s="701" t="n"/>
      <c r="G10" s="701" t="n"/>
      <c r="H10" s="701" t="n"/>
      <c r="I10" s="701" t="n"/>
      <c r="J10" s="701" t="n"/>
      <c r="K10" s="701" t="n"/>
      <c r="L10" s="701" t="n"/>
      <c r="M10" s="701" t="n"/>
      <c r="N10" s="701" t="n"/>
      <c r="O10" s="701" t="n"/>
      <c r="P10" s="702" t="n"/>
      <c r="Q10" s="196" t="n"/>
    </row>
    <row r="11">
      <c r="B11" s="196" t="n"/>
      <c r="C11" s="196" t="n"/>
      <c r="D11" s="196" t="n"/>
      <c r="E11" s="196" t="n"/>
      <c r="F11" s="196" t="n"/>
      <c r="G11" s="196" t="n"/>
      <c r="H11" s="196" t="n"/>
      <c r="I11" s="196" t="n"/>
      <c r="J11" s="196" t="n"/>
      <c r="K11" s="196" t="n"/>
      <c r="L11" s="196" t="n"/>
      <c r="M11" s="196" t="n"/>
      <c r="N11" s="196" t="n"/>
      <c r="O11" s="196" t="n"/>
      <c r="P11" s="196" t="n"/>
      <c r="Q11" s="196" t="n"/>
    </row>
    <row r="12" ht="15.75" customHeight="1" thickBot="1">
      <c r="B12" s="196" t="n"/>
      <c r="C12" s="196" t="n"/>
      <c r="D12" s="196" t="n"/>
      <c r="E12" s="196" t="n"/>
      <c r="F12" s="196" t="n"/>
      <c r="G12" s="196" t="n"/>
      <c r="H12" s="196" t="n"/>
      <c r="I12" s="196" t="n"/>
      <c r="J12" s="196" t="n"/>
      <c r="K12" s="196" t="n"/>
      <c r="L12" s="196" t="n"/>
      <c r="M12" s="196" t="n"/>
      <c r="N12" s="196" t="n"/>
      <c r="O12" s="196" t="n"/>
      <c r="P12" s="196" t="n"/>
      <c r="Q12" s="196" t="n"/>
    </row>
    <row r="13">
      <c r="B13" s="196" t="n"/>
      <c r="C13" s="196" t="n"/>
      <c r="D13" s="196" t="n"/>
      <c r="E13" s="703" t="inlineStr">
        <is>
          <t>ESTRATÉGICOS</t>
        </is>
      </c>
      <c r="F13" s="695" t="n"/>
      <c r="G13" s="696" t="n"/>
      <c r="H13" s="196" t="n"/>
      <c r="I13" s="196" t="n"/>
      <c r="J13" s="196" t="n"/>
      <c r="K13" s="196" t="n"/>
      <c r="L13" s="703" t="inlineStr">
        <is>
          <t>CORRUPCIÓN</t>
        </is>
      </c>
      <c r="M13" s="695" t="n"/>
      <c r="N13" s="696" t="n"/>
      <c r="O13" s="196" t="n"/>
      <c r="P13" s="196" t="n"/>
      <c r="Q13" s="196" t="n"/>
    </row>
    <row r="14">
      <c r="B14" s="196" t="n"/>
      <c r="C14" s="196" t="n"/>
      <c r="D14" s="196" t="n"/>
      <c r="E14" s="697" t="n"/>
      <c r="G14" s="698" t="n"/>
      <c r="H14" s="196" t="n"/>
      <c r="I14" s="196" t="n"/>
      <c r="J14" s="196" t="n"/>
      <c r="K14" s="196" t="n"/>
      <c r="L14" s="697" t="n"/>
      <c r="N14" s="698" t="n"/>
      <c r="O14" s="196" t="n"/>
      <c r="P14" s="196" t="n"/>
      <c r="Q14" s="196" t="n"/>
    </row>
    <row r="15">
      <c r="B15" s="196" t="n"/>
      <c r="C15" s="196" t="n"/>
      <c r="D15" s="196" t="n"/>
      <c r="E15" s="697" t="n"/>
      <c r="G15" s="698" t="n"/>
      <c r="H15" s="196" t="n"/>
      <c r="I15" s="196" t="n"/>
      <c r="J15" s="196" t="n"/>
      <c r="K15" s="196" t="n"/>
      <c r="L15" s="697" t="n"/>
      <c r="N15" s="698" t="n"/>
      <c r="O15" s="196" t="n"/>
      <c r="P15" s="196" t="n"/>
      <c r="Q15" s="196" t="n"/>
    </row>
    <row r="16">
      <c r="B16" s="196" t="n"/>
      <c r="C16" s="196" t="n"/>
      <c r="D16" s="196" t="n"/>
      <c r="E16" s="697" t="n"/>
      <c r="G16" s="698" t="n"/>
      <c r="H16" s="196" t="n"/>
      <c r="I16" s="196" t="n"/>
      <c r="J16" s="196" t="n"/>
      <c r="K16" s="196" t="n"/>
      <c r="L16" s="697" t="n"/>
      <c r="N16" s="698" t="n"/>
      <c r="O16" s="196" t="n"/>
      <c r="P16" s="196" t="n"/>
      <c r="Q16" s="196" t="n"/>
    </row>
    <row r="17">
      <c r="B17" s="196" t="n"/>
      <c r="C17" s="196" t="n"/>
      <c r="D17" s="196" t="n"/>
      <c r="E17" s="697" t="n"/>
      <c r="G17" s="698" t="n"/>
      <c r="H17" s="196" t="n"/>
      <c r="I17" s="196" t="n"/>
      <c r="J17" s="196" t="n"/>
      <c r="K17" s="196" t="n"/>
      <c r="L17" s="697" t="n"/>
      <c r="N17" s="698" t="n"/>
      <c r="O17" s="196" t="n"/>
      <c r="P17" s="196" t="n"/>
      <c r="Q17" s="196" t="n"/>
    </row>
    <row r="18" ht="15.75" customHeight="1" thickBot="1">
      <c r="B18" s="196" t="n"/>
      <c r="C18" s="196" t="n"/>
      <c r="D18" s="196" t="n"/>
      <c r="E18" s="700" t="n"/>
      <c r="F18" s="701" t="n"/>
      <c r="G18" s="702" t="n"/>
      <c r="H18" s="196" t="n"/>
      <c r="I18" s="196" t="n"/>
      <c r="J18" s="196" t="n"/>
      <c r="K18" s="196" t="n"/>
      <c r="L18" s="700" t="n"/>
      <c r="M18" s="701" t="n"/>
      <c r="N18" s="702" t="n"/>
      <c r="O18" s="196" t="n"/>
      <c r="P18" s="196" t="n"/>
      <c r="Q18" s="196" t="n"/>
    </row>
    <row r="19">
      <c r="B19" s="196" t="n"/>
      <c r="C19" s="196" t="n"/>
      <c r="D19" s="196" t="n"/>
      <c r="E19" s="196" t="n"/>
      <c r="F19" s="196" t="n"/>
      <c r="G19" s="196" t="n"/>
      <c r="H19" s="196" t="n"/>
      <c r="I19" s="196" t="n"/>
      <c r="J19" s="196" t="n"/>
      <c r="K19" s="196" t="n"/>
      <c r="L19" s="197" t="n"/>
      <c r="M19" s="196" t="n"/>
      <c r="N19" s="196" t="n"/>
      <c r="O19" s="196" t="n"/>
      <c r="P19" s="196" t="n"/>
      <c r="Q19" s="196" t="n"/>
    </row>
    <row r="20">
      <c r="B20" s="196" t="n"/>
      <c r="C20" s="196" t="n"/>
      <c r="D20" s="196" t="n"/>
      <c r="E20" s="196" t="n"/>
      <c r="F20" s="196" t="n"/>
      <c r="G20" s="196" t="n"/>
      <c r="H20" s="196" t="n"/>
      <c r="I20" s="196" t="n"/>
      <c r="J20" s="196" t="n"/>
      <c r="K20" s="196" t="n"/>
      <c r="L20" s="196" t="n"/>
      <c r="M20" s="196" t="n"/>
      <c r="N20" s="196" t="n"/>
      <c r="O20" s="196" t="n"/>
      <c r="P20" s="196" t="n"/>
      <c r="Q20" s="196" t="n"/>
    </row>
    <row r="21" ht="15.75" customHeight="1" thickBot="1">
      <c r="B21" s="196" t="n"/>
      <c r="C21" s="196" t="n"/>
      <c r="D21" s="196" t="n"/>
      <c r="E21" s="196" t="n"/>
      <c r="F21" s="196" t="n"/>
      <c r="G21" s="196" t="n"/>
      <c r="H21" s="196" t="n"/>
      <c r="I21" s="196" t="n"/>
      <c r="J21" s="196" t="n"/>
      <c r="K21" s="196" t="n"/>
      <c r="L21" s="196" t="n"/>
      <c r="M21" s="196" t="n"/>
      <c r="N21" s="196" t="n"/>
      <c r="O21" s="196" t="n"/>
      <c r="P21" s="196" t="n"/>
      <c r="Q21" s="196" t="n"/>
    </row>
    <row r="22">
      <c r="B22" s="196" t="n"/>
      <c r="C22" s="196" t="n"/>
      <c r="D22" s="196" t="n"/>
      <c r="E22" s="703" t="inlineStr">
        <is>
          <t>SEGURIDAD DE LA INFORMACIÓN</t>
        </is>
      </c>
      <c r="F22" s="695" t="n"/>
      <c r="G22" s="696" t="n"/>
      <c r="H22" s="196" t="n"/>
      <c r="I22" s="196" t="n"/>
      <c r="J22" s="196" t="n"/>
      <c r="K22" s="196" t="n"/>
      <c r="L22" s="703" t="inlineStr">
        <is>
          <t>SISTEMAS DE GESTIÓN</t>
        </is>
      </c>
      <c r="M22" s="695" t="n"/>
      <c r="N22" s="696" t="n"/>
      <c r="O22" s="196" t="n"/>
      <c r="P22" s="196" t="n"/>
      <c r="Q22" s="196" t="n"/>
    </row>
    <row r="23">
      <c r="B23" s="196" t="n"/>
      <c r="C23" s="196" t="n"/>
      <c r="D23" s="196" t="n"/>
      <c r="E23" s="697" t="n"/>
      <c r="G23" s="698" t="n"/>
      <c r="H23" s="196" t="n"/>
      <c r="I23" s="196" t="n"/>
      <c r="J23" s="196" t="n"/>
      <c r="K23" s="196" t="n"/>
      <c r="L23" s="697" t="n"/>
      <c r="N23" s="698" t="n"/>
      <c r="O23" s="196" t="n"/>
      <c r="P23" s="196" t="n"/>
      <c r="Q23" s="196" t="n"/>
    </row>
    <row r="24">
      <c r="B24" s="196" t="n"/>
      <c r="C24" s="196" t="n"/>
      <c r="D24" s="196" t="n"/>
      <c r="E24" s="697" t="n"/>
      <c r="G24" s="698" t="n"/>
      <c r="H24" s="196" t="n"/>
      <c r="I24" s="196" t="n"/>
      <c r="J24" s="196" t="n"/>
      <c r="K24" s="196" t="n"/>
      <c r="L24" s="697" t="n"/>
      <c r="N24" s="698" t="n"/>
      <c r="O24" s="196" t="n"/>
      <c r="P24" s="196" t="n"/>
      <c r="Q24" s="196" t="n"/>
    </row>
    <row r="25" ht="15" customHeight="1">
      <c r="B25" s="196" t="n"/>
      <c r="C25" s="196" t="n"/>
      <c r="D25" s="196" t="n"/>
      <c r="E25" s="697" t="n"/>
      <c r="G25" s="698" t="n"/>
      <c r="H25" s="196" t="n"/>
      <c r="I25" s="196" t="n"/>
      <c r="J25" s="196" t="n"/>
      <c r="K25" s="196" t="n"/>
      <c r="L25" s="697" t="n"/>
      <c r="N25" s="698" t="n"/>
      <c r="O25" s="196" t="n"/>
      <c r="P25" s="379" t="inlineStr">
        <is>
          <t>Control de cambios</t>
        </is>
      </c>
    </row>
    <row r="26">
      <c r="B26" s="196" t="n"/>
      <c r="C26" s="196" t="n"/>
      <c r="D26" s="196" t="n"/>
      <c r="E26" s="697" t="n"/>
      <c r="G26" s="698" t="n"/>
      <c r="H26" s="196" t="n"/>
      <c r="I26" s="196" t="n"/>
      <c r="J26" s="196" t="n"/>
      <c r="K26" s="196" t="n"/>
      <c r="L26" s="697" t="n"/>
      <c r="N26" s="698" t="n"/>
      <c r="O26" s="196" t="n"/>
      <c r="P26" s="196" t="n"/>
      <c r="Q26" s="196" t="n"/>
    </row>
    <row r="27" ht="15.75" customHeight="1" thickBot="1">
      <c r="B27" s="196" t="n"/>
      <c r="C27" s="196" t="n"/>
      <c r="D27" s="196" t="n"/>
      <c r="E27" s="700" t="n"/>
      <c r="F27" s="701" t="n"/>
      <c r="G27" s="702" t="n"/>
      <c r="H27" s="196" t="n"/>
      <c r="I27" s="196" t="n"/>
      <c r="J27" s="196" t="n"/>
      <c r="K27" s="196" t="n"/>
      <c r="L27" s="700" t="n"/>
      <c r="M27" s="701" t="n"/>
      <c r="N27" s="702" t="n"/>
      <c r="O27" s="196" t="n"/>
      <c r="P27" s="196" t="n"/>
      <c r="Q27" s="196" t="n"/>
    </row>
    <row r="28">
      <c r="B28" s="196" t="n"/>
      <c r="C28" s="196" t="n"/>
      <c r="D28" s="196" t="n"/>
      <c r="E28" s="196" t="n"/>
      <c r="F28" s="196" t="n"/>
      <c r="G28" s="196" t="n"/>
      <c r="H28" s="196" t="n"/>
      <c r="I28" s="196" t="n"/>
      <c r="J28" s="196" t="n"/>
      <c r="K28" s="196" t="n"/>
      <c r="L28" s="196" t="n"/>
      <c r="M28" s="196" t="n"/>
      <c r="N28" s="196" t="n"/>
      <c r="O28" s="196" t="n"/>
      <c r="P28" s="196" t="n"/>
      <c r="Q28" s="196" t="n"/>
    </row>
    <row r="29">
      <c r="B29" s="196" t="n"/>
      <c r="C29" s="196" t="n"/>
      <c r="D29" s="196" t="n"/>
      <c r="E29" s="196" t="n"/>
      <c r="F29" s="196" t="n"/>
      <c r="G29" s="196" t="n"/>
      <c r="H29" s="196" t="n"/>
      <c r="I29" s="196" t="n"/>
      <c r="J29" s="196" t="n"/>
      <c r="K29" s="196" t="n"/>
      <c r="L29" s="196" t="n"/>
      <c r="M29" s="196" t="n"/>
      <c r="N29" s="196" t="n"/>
      <c r="O29" s="196" t="n"/>
      <c r="P29" s="196" t="n"/>
      <c r="Q29" s="196" t="n"/>
    </row>
    <row r="31" ht="60" customHeight="1">
      <c r="A31" s="353" t="inlineStr">
        <is>
          <t>Diagonal 18 No. 20-29 Fusagasugá – Cundinamarca
Teléfono (601) 8281483 Línea Gratuita 018000180414
www.ucundinamarca.edu.co   E-mail: info@ucundinamarca.edu.co
NIT: 890.680.062-2</t>
        </is>
      </c>
    </row>
    <row r="32">
      <c r="A32" s="155" t="n"/>
      <c r="B32" s="156" t="n"/>
      <c r="C32" s="157" t="n"/>
      <c r="D32" s="155" t="n"/>
      <c r="E32" s="154" t="n"/>
      <c r="F32" s="154" t="n"/>
      <c r="G32" s="154" t="n"/>
      <c r="H32" s="154" t="n"/>
      <c r="I32" s="154" t="n"/>
      <c r="J32" s="154" t="n"/>
      <c r="K32" s="154" t="n"/>
      <c r="L32" s="154" t="n"/>
      <c r="M32" s="154" t="n"/>
      <c r="N32" s="154" t="n"/>
      <c r="O32" s="154" t="n"/>
      <c r="P32" s="154" t="n"/>
    </row>
    <row r="33" ht="25.5" customHeight="1">
      <c r="A33" s="155" t="n"/>
      <c r="B33" s="156" t="n"/>
      <c r="C33" s="354" t="inlineStr">
        <is>
          <t>Documento controlado por el Sistema de Gestión de la Calidad
Asegúrese que corresponde a la última versión consultando el Portal Institucional</t>
        </is>
      </c>
    </row>
    <row r="34">
      <c r="A34" s="154" t="n"/>
      <c r="B34" s="154" t="n"/>
      <c r="C34" s="154" t="n"/>
      <c r="D34" s="154" t="n"/>
      <c r="E34" s="154" t="n"/>
      <c r="F34" s="154" t="n"/>
      <c r="G34" s="154" t="n"/>
      <c r="H34" s="154" t="n"/>
      <c r="I34" s="154" t="n"/>
      <c r="J34" s="154" t="n"/>
      <c r="K34" s="154" t="n"/>
      <c r="L34" s="154" t="n"/>
      <c r="M34" s="154" t="n"/>
      <c r="N34" s="154" t="n"/>
      <c r="O34" s="154" t="n"/>
      <c r="P34" s="154" t="n"/>
    </row>
  </sheetData>
  <sheetProtection selectLockedCells="0" selectUnlockedCells="0" algorithmName="SHA-512" sheet="1" objects="1" insertRows="1" insertHyperlinks="1" autoFilter="1" scenarios="1" formatColumns="1" deleteColumns="1" insertColumns="1" pivotTables="1" deleteRows="1" formatCells="1" saltValue="V0ie5qI4QdlDMZBCJU9eOA==" formatRows="1" sort="1" spinCount="100000" hashValue="ufiG9oMDi7YOu8LffGwjGvmuHgFrbLUqlPFRytVf02ex9GZMThQg4nA59BAbECepBk0ww0rjKwyg/Y5PC38Hqg=="/>
  <mergeCells count="17">
    <mergeCell ref="P4:Q4"/>
    <mergeCell ref="P3:Q3"/>
    <mergeCell ref="C9:P10"/>
    <mergeCell ref="E22:G27"/>
    <mergeCell ref="D2:O2"/>
    <mergeCell ref="D1:O1"/>
    <mergeCell ref="D3:O4"/>
    <mergeCell ref="L22:N27"/>
    <mergeCell ref="A31:P31"/>
    <mergeCell ref="L13:N18"/>
    <mergeCell ref="P2:Q2"/>
    <mergeCell ref="B1:C4"/>
    <mergeCell ref="P1:Q1"/>
    <mergeCell ref="C33:P33"/>
    <mergeCell ref="C7:P8"/>
    <mergeCell ref="E13:G18"/>
    <mergeCell ref="P25:Q25"/>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scale="48"/>
  <drawing xmlns:r="http://schemas.openxmlformats.org/officeDocument/2006/relationships" r:id="rId1"/>
</worksheet>
</file>

<file path=xl/worksheets/sheet3.xml><?xml version="1.0" encoding="utf-8"?>
<worksheet xmlns="http://schemas.openxmlformats.org/spreadsheetml/2006/main">
  <sheetPr codeName="Hoja11">
    <outlinePr summaryBelow="1" summaryRight="1"/>
    <pageSetUpPr/>
  </sheetPr>
  <dimension ref="A1:Q34"/>
  <sheetViews>
    <sheetView showGridLines="0" zoomScaleNormal="100" zoomScaleSheetLayoutView="100" workbookViewId="0">
      <selection activeCell="A1" sqref="A1"/>
    </sheetView>
  </sheetViews>
  <sheetFormatPr baseColWidth="10" defaultColWidth="11.42578125" defaultRowHeight="15"/>
  <cols>
    <col width="2.42578125" customWidth="1" min="1" max="1"/>
  </cols>
  <sheetData>
    <row r="1" ht="23.25" customHeight="1">
      <c r="B1" s="380" t="n"/>
      <c r="C1" s="685" t="n"/>
      <c r="D1" s="381" t="inlineStr">
        <is>
          <t>MACROPROCESO ESTRATÉGICO</t>
        </is>
      </c>
      <c r="E1" s="686" t="n"/>
      <c r="F1" s="686" t="n"/>
      <c r="G1" s="686" t="n"/>
      <c r="H1" s="686" t="n"/>
      <c r="I1" s="686" t="n"/>
      <c r="J1" s="686" t="n"/>
      <c r="K1" s="686" t="n"/>
      <c r="L1" s="686" t="n"/>
      <c r="M1" s="686" t="n"/>
      <c r="N1" s="686" t="n"/>
      <c r="O1" s="687" t="n"/>
      <c r="P1" s="381" t="inlineStr">
        <is>
          <t>CÓDIGO: ESGr028</t>
        </is>
      </c>
      <c r="Q1" s="687" t="n"/>
    </row>
    <row r="2" ht="21.75" customHeight="1">
      <c r="B2" s="688" t="n"/>
      <c r="C2" s="689" t="n"/>
      <c r="D2" s="381" t="inlineStr">
        <is>
          <t>PROCESO GESTIÓN SISTEMAS INTEGRADOS - CALIDAD</t>
        </is>
      </c>
      <c r="E2" s="686" t="n"/>
      <c r="F2" s="686" t="n"/>
      <c r="G2" s="686" t="n"/>
      <c r="H2" s="686" t="n"/>
      <c r="I2" s="686" t="n"/>
      <c r="J2" s="686" t="n"/>
      <c r="K2" s="686" t="n"/>
      <c r="L2" s="686" t="n"/>
      <c r="M2" s="686" t="n"/>
      <c r="N2" s="686" t="n"/>
      <c r="O2" s="687" t="n"/>
      <c r="P2" s="381" t="inlineStr">
        <is>
          <t>VERSIÓN: 18</t>
        </is>
      </c>
      <c r="Q2" s="687" t="n"/>
    </row>
    <row r="3" ht="15" customHeight="1">
      <c r="B3" s="688" t="n"/>
      <c r="C3" s="689" t="n"/>
      <c r="D3" s="381" t="inlineStr">
        <is>
          <t>GESTIÓN DEL RIESGO Y LAS OPORTUNIDADES</t>
        </is>
      </c>
      <c r="E3" s="690" t="n"/>
      <c r="F3" s="690" t="n"/>
      <c r="G3" s="690" t="n"/>
      <c r="H3" s="690" t="n"/>
      <c r="I3" s="690" t="n"/>
      <c r="J3" s="690" t="n"/>
      <c r="K3" s="690" t="n"/>
      <c r="L3" s="690" t="n"/>
      <c r="M3" s="690" t="n"/>
      <c r="N3" s="690" t="n"/>
      <c r="O3" s="685" t="n"/>
      <c r="P3" s="381" t="inlineStr">
        <is>
          <t>VIGENCIA: 2025-04-11</t>
        </is>
      </c>
      <c r="Q3" s="687" t="n"/>
    </row>
    <row r="4">
      <c r="B4" s="691" t="n"/>
      <c r="C4" s="692" t="n"/>
      <c r="D4" s="691" t="n"/>
      <c r="E4" s="693" t="n"/>
      <c r="F4" s="693" t="n"/>
      <c r="G4" s="693" t="n"/>
      <c r="H4" s="693" t="n"/>
      <c r="I4" s="693" t="n"/>
      <c r="J4" s="693" t="n"/>
      <c r="K4" s="693" t="n"/>
      <c r="L4" s="693" t="n"/>
      <c r="M4" s="693" t="n"/>
      <c r="N4" s="693" t="n"/>
      <c r="O4" s="692" t="n"/>
      <c r="P4" s="381" t="inlineStr">
        <is>
          <t>PÁGINA: 5 de 11</t>
        </is>
      </c>
      <c r="Q4" s="687" t="n"/>
    </row>
    <row r="6" ht="15.75" customHeight="1" thickBot="1">
      <c r="B6" s="196" t="n"/>
      <c r="C6" s="196" t="n"/>
      <c r="D6" s="196" t="n"/>
      <c r="E6" s="196" t="n"/>
      <c r="F6" s="196" t="n"/>
      <c r="G6" s="196" t="n"/>
      <c r="H6" s="196" t="n"/>
      <c r="I6" s="196" t="n"/>
      <c r="J6" s="196" t="n"/>
      <c r="K6" s="196" t="n"/>
      <c r="L6" s="196" t="n"/>
      <c r="M6" s="196" t="n"/>
      <c r="N6" s="196" t="n"/>
      <c r="O6" s="196" t="n"/>
      <c r="P6" s="196" t="n"/>
      <c r="Q6" s="196" t="n"/>
    </row>
    <row r="7">
      <c r="B7" s="196" t="n"/>
      <c r="C7" s="704" t="inlineStr">
        <is>
          <t>MENÚ DE NAVEGACIÓN</t>
        </is>
      </c>
      <c r="D7" s="695" t="n"/>
      <c r="E7" s="695" t="n"/>
      <c r="F7" s="695" t="n"/>
      <c r="G7" s="695" t="n"/>
      <c r="H7" s="695" t="n"/>
      <c r="I7" s="695" t="n"/>
      <c r="J7" s="695" t="n"/>
      <c r="K7" s="695" t="n"/>
      <c r="L7" s="695" t="n"/>
      <c r="M7" s="695" t="n"/>
      <c r="N7" s="695" t="n"/>
      <c r="O7" s="695" t="n"/>
      <c r="P7" s="696" t="n"/>
      <c r="Q7" s="196" t="n"/>
    </row>
    <row r="8">
      <c r="B8" s="198" t="inlineStr">
        <is>
          <t>INICIO</t>
        </is>
      </c>
      <c r="C8" s="697" t="n"/>
      <c r="P8" s="698" t="n"/>
      <c r="Q8" s="196" t="n"/>
    </row>
    <row r="9">
      <c r="B9" s="196" t="n"/>
      <c r="C9" s="705" t="inlineStr">
        <is>
          <t>GESTIÓN DEL RIESGO EN LA UNIVERSIDAD DE CUNDINAMARCA</t>
        </is>
      </c>
      <c r="P9" s="698" t="n"/>
      <c r="Q9" s="196" t="n"/>
    </row>
    <row r="10" ht="15.75" customHeight="1" thickBot="1">
      <c r="B10" s="196" t="n"/>
      <c r="C10" s="700" t="n"/>
      <c r="D10" s="701" t="n"/>
      <c r="E10" s="701" t="n"/>
      <c r="F10" s="701" t="n"/>
      <c r="G10" s="701" t="n"/>
      <c r="H10" s="701" t="n"/>
      <c r="I10" s="701" t="n"/>
      <c r="J10" s="701" t="n"/>
      <c r="K10" s="701" t="n"/>
      <c r="L10" s="701" t="n"/>
      <c r="M10" s="701" t="n"/>
      <c r="N10" s="701" t="n"/>
      <c r="O10" s="701" t="n"/>
      <c r="P10" s="702" t="n"/>
      <c r="Q10" s="196" t="n"/>
    </row>
    <row r="11">
      <c r="B11" s="196" t="n"/>
      <c r="C11" s="196" t="n"/>
      <c r="D11" s="196" t="n"/>
      <c r="E11" s="196" t="n"/>
      <c r="F11" s="196" t="n"/>
      <c r="G11" s="196" t="n"/>
      <c r="H11" s="196" t="n"/>
      <c r="I11" s="196" t="n"/>
      <c r="J11" s="196" t="n"/>
      <c r="K11" s="196" t="n"/>
      <c r="L11" s="196" t="n"/>
      <c r="M11" s="196" t="n"/>
      <c r="N11" s="196" t="n"/>
      <c r="O11" s="196" t="n"/>
      <c r="P11" s="196" t="n"/>
      <c r="Q11" s="196" t="n"/>
    </row>
    <row r="12">
      <c r="B12" s="196" t="n"/>
      <c r="C12" s="196" t="n"/>
      <c r="D12" s="196" t="n"/>
      <c r="E12" s="196" t="n"/>
      <c r="F12" s="196" t="n"/>
      <c r="G12" s="196" t="n"/>
      <c r="H12" s="196" t="n"/>
      <c r="I12" s="196" t="n"/>
      <c r="J12" s="196" t="n"/>
      <c r="K12" s="196" t="n"/>
      <c r="L12" s="196" t="n"/>
      <c r="M12" s="196" t="n"/>
      <c r="N12" s="196" t="n"/>
      <c r="O12" s="196" t="n"/>
      <c r="P12" s="196" t="n"/>
      <c r="Q12" s="196" t="n"/>
    </row>
    <row r="13">
      <c r="B13" s="196" t="n"/>
      <c r="C13" s="196" t="n"/>
      <c r="D13" s="196" t="n"/>
      <c r="E13" s="199" t="n"/>
      <c r="F13" s="199" t="n"/>
      <c r="G13" s="199" t="n"/>
      <c r="H13" s="196" t="n"/>
      <c r="I13" s="196" t="n"/>
      <c r="J13" s="196" t="n"/>
      <c r="K13" s="196" t="n"/>
      <c r="L13" s="199" t="n"/>
      <c r="M13" s="199" t="n"/>
      <c r="N13" s="199" t="n"/>
      <c r="O13" s="196" t="n"/>
      <c r="P13" s="196" t="n"/>
      <c r="Q13" s="196" t="n"/>
    </row>
    <row r="14">
      <c r="B14" s="196" t="n"/>
      <c r="C14" s="196" t="n"/>
      <c r="D14" s="196" t="n"/>
      <c r="E14" s="196" t="n"/>
      <c r="F14" s="196" t="n"/>
      <c r="G14" s="196" t="n"/>
      <c r="H14" s="196" t="n"/>
      <c r="I14" s="196" t="n"/>
      <c r="J14" s="196" t="n"/>
      <c r="K14" s="196" t="n"/>
      <c r="L14" s="196" t="n"/>
      <c r="M14" s="196" t="n"/>
      <c r="N14" s="196" t="n"/>
      <c r="O14" s="196" t="n"/>
      <c r="P14" s="196" t="n"/>
      <c r="Q14" s="196" t="n"/>
    </row>
    <row r="15">
      <c r="B15" s="196" t="n"/>
      <c r="C15" s="196" t="n"/>
      <c r="D15" s="196" t="n"/>
      <c r="E15" s="196" t="n"/>
      <c r="F15" s="196" t="n"/>
      <c r="G15" s="196" t="n"/>
      <c r="H15" s="196" t="n"/>
      <c r="I15" s="196" t="n"/>
      <c r="J15" s="196" t="n"/>
      <c r="K15" s="196" t="n"/>
      <c r="L15" s="196" t="n"/>
      <c r="M15" s="196" t="n"/>
      <c r="N15" s="196" t="n"/>
      <c r="O15" s="196" t="n"/>
      <c r="P15" s="196" t="n"/>
      <c r="Q15" s="196" t="n"/>
    </row>
    <row r="16">
      <c r="B16" s="196" t="n"/>
      <c r="C16" s="196" t="n"/>
      <c r="D16" s="196" t="n"/>
      <c r="E16" s="196" t="n"/>
      <c r="F16" s="196" t="n"/>
      <c r="G16" s="196" t="n"/>
      <c r="H16" s="196" t="n"/>
      <c r="I16" s="196" t="n"/>
      <c r="J16" s="196" t="n"/>
      <c r="K16" s="196" t="n"/>
      <c r="L16" s="196" t="n"/>
      <c r="M16" s="196" t="n"/>
      <c r="N16" s="196" t="n"/>
      <c r="O16" s="196" t="n"/>
      <c r="P16" s="196" t="n"/>
      <c r="Q16" s="196" t="n"/>
    </row>
    <row r="17">
      <c r="B17" s="196" t="n"/>
      <c r="C17" s="196" t="n"/>
      <c r="D17" s="196" t="n"/>
      <c r="E17" s="196" t="n"/>
      <c r="F17" s="196" t="n"/>
      <c r="G17" s="196" t="n"/>
      <c r="H17" s="196" t="n"/>
      <c r="I17" s="196" t="n"/>
      <c r="J17" s="196" t="n"/>
      <c r="K17" s="196" t="n"/>
      <c r="L17" s="196" t="n"/>
      <c r="M17" s="196" t="n"/>
      <c r="N17" s="196" t="n"/>
      <c r="O17" s="196" t="n"/>
      <c r="P17" s="196" t="n"/>
      <c r="Q17" s="196" t="n"/>
    </row>
    <row r="18">
      <c r="B18" s="196" t="n"/>
      <c r="C18" s="196" t="n"/>
      <c r="D18" s="196" t="n"/>
      <c r="E18" s="196" t="n"/>
      <c r="F18" s="196" t="n"/>
      <c r="G18" s="196" t="n"/>
      <c r="H18" s="196" t="n"/>
      <c r="I18" s="196" t="n"/>
      <c r="J18" s="196" t="n"/>
      <c r="K18" s="196" t="n"/>
      <c r="L18" s="196" t="n"/>
      <c r="M18" s="196" t="n"/>
      <c r="N18" s="196" t="n"/>
      <c r="O18" s="196" t="n"/>
      <c r="P18" s="196" t="n"/>
      <c r="Q18" s="196" t="n"/>
    </row>
    <row r="19">
      <c r="B19" s="196" t="n"/>
      <c r="C19" s="196" t="n"/>
      <c r="D19" s="196" t="n"/>
      <c r="E19" s="196" t="n"/>
      <c r="F19" s="196" t="n"/>
      <c r="G19" s="196" t="n"/>
      <c r="H19" s="196" t="n"/>
      <c r="I19" s="196" t="n"/>
      <c r="J19" s="196" t="n"/>
      <c r="K19" s="196" t="n"/>
      <c r="L19" s="196" t="n"/>
      <c r="M19" s="196" t="n"/>
      <c r="N19" s="196" t="n"/>
      <c r="O19" s="196" t="n"/>
      <c r="P19" s="196" t="n"/>
      <c r="Q19" s="196" t="n"/>
    </row>
    <row r="20">
      <c r="B20" s="196" t="n"/>
      <c r="C20" s="196" t="n"/>
      <c r="D20" s="196" t="n"/>
      <c r="E20" s="196" t="n"/>
      <c r="F20" s="196" t="n"/>
      <c r="G20" s="196" t="n"/>
      <c r="H20" s="196" t="n"/>
      <c r="I20" s="196" t="n"/>
      <c r="J20" s="196" t="n"/>
      <c r="K20" s="196" t="n"/>
      <c r="L20" s="196" t="n"/>
      <c r="M20" s="196" t="n"/>
      <c r="N20" s="196" t="n"/>
      <c r="O20" s="196" t="n"/>
      <c r="P20" s="196" t="n"/>
      <c r="Q20" s="196" t="n"/>
    </row>
    <row r="21">
      <c r="B21" s="196" t="n"/>
      <c r="C21" s="196" t="n"/>
      <c r="D21" s="196" t="n"/>
      <c r="E21" s="196" t="n"/>
      <c r="F21" s="196" t="n"/>
      <c r="G21" s="196" t="n"/>
      <c r="H21" s="196" t="n"/>
      <c r="I21" s="196" t="n"/>
      <c r="J21" s="196" t="n"/>
      <c r="K21" s="196" t="n"/>
      <c r="L21" s="196" t="n"/>
      <c r="M21" s="196" t="n"/>
      <c r="N21" s="196" t="n"/>
      <c r="O21" s="196" t="n"/>
      <c r="P21" s="196" t="n"/>
      <c r="Q21" s="196" t="n"/>
    </row>
    <row r="22">
      <c r="B22" s="196" t="n"/>
      <c r="C22" s="196" t="n"/>
      <c r="D22" s="196" t="n"/>
      <c r="E22" s="199" t="n"/>
      <c r="F22" s="199" t="n"/>
      <c r="G22" s="199" t="n"/>
      <c r="H22" s="196" t="n"/>
      <c r="I22" s="196" t="n"/>
      <c r="J22" s="196" t="n"/>
      <c r="K22" s="196" t="n"/>
      <c r="L22" s="199" t="n"/>
      <c r="M22" s="199" t="n"/>
      <c r="N22" s="199" t="n"/>
      <c r="O22" s="196" t="n"/>
      <c r="P22" s="196" t="n"/>
      <c r="Q22" s="196" t="n"/>
    </row>
    <row r="23">
      <c r="B23" s="196" t="n"/>
      <c r="C23" s="196" t="n"/>
      <c r="D23" s="196" t="n"/>
      <c r="E23" s="196" t="n"/>
      <c r="F23" s="196" t="n"/>
      <c r="G23" s="196" t="n"/>
      <c r="H23" s="196" t="n"/>
      <c r="I23" s="196" t="n"/>
      <c r="J23" s="196" t="n"/>
      <c r="K23" s="196" t="n"/>
      <c r="L23" s="196" t="n"/>
      <c r="M23" s="196" t="n"/>
      <c r="N23" s="196" t="n"/>
      <c r="O23" s="196" t="n"/>
      <c r="P23" s="196" t="n"/>
      <c r="Q23" s="196" t="n"/>
    </row>
    <row r="24">
      <c r="B24" s="196" t="n"/>
      <c r="C24" s="196" t="n"/>
      <c r="D24" s="196" t="n"/>
      <c r="E24" s="196" t="n"/>
      <c r="F24" s="196" t="n"/>
      <c r="G24" s="196" t="n"/>
      <c r="H24" s="196" t="n"/>
      <c r="I24" s="196" t="n"/>
      <c r="J24" s="196" t="n"/>
      <c r="K24" s="196" t="n"/>
      <c r="L24" s="196" t="n"/>
      <c r="M24" s="196" t="n"/>
      <c r="N24" s="196" t="n"/>
      <c r="O24" s="196" t="n"/>
      <c r="P24" s="196" t="n"/>
      <c r="Q24" s="196" t="n"/>
    </row>
    <row r="25">
      <c r="B25" s="196" t="n"/>
      <c r="C25" s="196" t="n"/>
      <c r="D25" s="196" t="n"/>
      <c r="E25" s="196" t="n"/>
      <c r="F25" s="196" t="n"/>
      <c r="G25" s="196" t="n"/>
      <c r="H25" s="196" t="n"/>
      <c r="I25" s="196" t="n"/>
      <c r="J25" s="196" t="n"/>
      <c r="K25" s="196" t="n"/>
      <c r="L25" s="196" t="n"/>
      <c r="M25" s="196" t="n"/>
      <c r="N25" s="196" t="n"/>
      <c r="O25" s="196" t="n"/>
      <c r="P25" s="196" t="n"/>
      <c r="Q25" s="196" t="n"/>
    </row>
    <row r="26">
      <c r="B26" s="196" t="n"/>
      <c r="C26" s="196" t="n"/>
      <c r="D26" s="196" t="n"/>
      <c r="E26" s="196" t="n"/>
      <c r="F26" s="196" t="n"/>
      <c r="G26" s="196" t="n"/>
      <c r="H26" s="196" t="n"/>
      <c r="I26" s="196" t="n"/>
      <c r="J26" s="196" t="n"/>
      <c r="K26" s="196" t="n"/>
      <c r="L26" s="196" t="n"/>
      <c r="M26" s="196" t="n"/>
      <c r="N26" s="196" t="n"/>
      <c r="O26" s="196" t="n"/>
      <c r="P26" s="196" t="n"/>
      <c r="Q26" s="196" t="n"/>
    </row>
    <row r="27">
      <c r="B27" s="196" t="n"/>
      <c r="C27" s="196" t="n"/>
      <c r="D27" s="196" t="n"/>
      <c r="E27" s="196" t="n"/>
      <c r="F27" s="196" t="n"/>
      <c r="G27" s="196" t="n"/>
      <c r="H27" s="196" t="n"/>
      <c r="I27" s="196" t="n"/>
      <c r="J27" s="196" t="n"/>
      <c r="K27" s="196" t="n"/>
      <c r="L27" s="196" t="n"/>
      <c r="M27" s="196" t="n"/>
      <c r="N27" s="196" t="n"/>
      <c r="O27" s="196" t="n"/>
      <c r="P27" s="196" t="n"/>
      <c r="Q27" s="196" t="n"/>
    </row>
    <row r="28">
      <c r="B28" s="196" t="n"/>
      <c r="C28" s="196" t="n"/>
      <c r="D28" s="196" t="n"/>
      <c r="E28" s="196" t="n"/>
      <c r="F28" s="196" t="n"/>
      <c r="G28" s="196" t="n"/>
      <c r="H28" s="196" t="n"/>
      <c r="I28" s="196" t="n"/>
      <c r="J28" s="196" t="n"/>
      <c r="K28" s="196" t="n"/>
      <c r="L28" s="196" t="n"/>
      <c r="M28" s="196" t="n"/>
      <c r="N28" s="196" t="n"/>
      <c r="O28" s="196" t="n"/>
      <c r="P28" s="196" t="n"/>
      <c r="Q28" s="196" t="n"/>
    </row>
    <row r="29">
      <c r="B29" s="196" t="n"/>
      <c r="C29" s="196" t="n"/>
      <c r="D29" s="196" t="n"/>
      <c r="E29" s="196" t="n"/>
      <c r="F29" s="196" t="n"/>
      <c r="G29" s="196" t="n"/>
      <c r="H29" s="196" t="n"/>
      <c r="I29" s="196" t="n"/>
      <c r="J29" s="196" t="n"/>
      <c r="K29" s="196" t="n"/>
      <c r="L29" s="196" t="n"/>
      <c r="M29" s="196" t="n"/>
      <c r="N29" s="196" t="n"/>
      <c r="O29" s="196" t="n"/>
      <c r="P29" s="196" t="n"/>
      <c r="Q29" s="196" t="n"/>
    </row>
    <row r="31" ht="60" customHeight="1">
      <c r="A31" s="353" t="inlineStr">
        <is>
          <t>Diagonal 18 No. 20-29 Fusagasugá – Cundinamarca
Teléfono (601) 8281483 Línea Gratuita 018000180414
www.ucundinamarca.edu.co   E-mail: info@ucundinamarca.edu.co
NIT: 890.680.062-2</t>
        </is>
      </c>
    </row>
    <row r="32">
      <c r="A32" s="155" t="n"/>
      <c r="B32" s="156" t="n"/>
      <c r="C32" s="157" t="n"/>
      <c r="D32" s="155" t="n"/>
      <c r="E32" s="154" t="n"/>
      <c r="F32" s="154" t="n"/>
      <c r="G32" s="154" t="n"/>
      <c r="H32" s="154" t="n"/>
      <c r="I32" s="154" t="n"/>
      <c r="J32" s="154" t="n"/>
      <c r="K32" s="154" t="n"/>
      <c r="L32" s="154" t="n"/>
      <c r="M32" s="154" t="n"/>
      <c r="N32" s="154" t="n"/>
      <c r="O32" s="154" t="n"/>
      <c r="P32" s="154" t="n"/>
    </row>
    <row r="33" ht="25.5" customHeight="1">
      <c r="A33" s="155" t="n"/>
      <c r="B33" s="156" t="n"/>
      <c r="C33" s="354" t="inlineStr">
        <is>
          <t>Documento controlado por el Sistema de Gestión de la Calidad
Asegúrese que corresponde a la última versión consultando el Portal Institucional</t>
        </is>
      </c>
    </row>
    <row r="34">
      <c r="A34" s="154" t="n"/>
      <c r="B34" s="154" t="n"/>
      <c r="C34" s="154" t="n"/>
      <c r="D34" s="154" t="n"/>
      <c r="E34" s="154" t="n"/>
      <c r="F34" s="154" t="n"/>
      <c r="G34" s="154" t="n"/>
      <c r="H34" s="154" t="n"/>
      <c r="I34" s="154" t="n"/>
      <c r="J34" s="154" t="n"/>
      <c r="K34" s="154" t="n"/>
      <c r="L34" s="154" t="n"/>
      <c r="M34" s="154" t="n"/>
      <c r="N34" s="154" t="n"/>
      <c r="O34" s="154" t="n"/>
      <c r="P34" s="154" t="n"/>
    </row>
  </sheetData>
  <sheetProtection selectLockedCells="0" selectUnlockedCells="0" algorithmName="SHA-512" sheet="1" objects="1" insertRows="1" insertHyperlinks="1" autoFilter="1" scenarios="1" formatColumns="1" deleteColumns="1" insertColumns="1" pivotTables="1" deleteRows="1" formatCells="1" saltValue="29GwgPwKaZTZ5f75/KBJsA==" formatRows="1" sort="1" spinCount="100000" hashValue="z7bRhttKffKTM9wWy6zie+vyMT4GpGxYt0kxRgldVRpvzPbx6eqLq/U5vDPkHrBpyUKGiW6iPe/ADVpdwsUA6A=="/>
  <mergeCells count="12">
    <mergeCell ref="P4:Q4"/>
    <mergeCell ref="C9:P10"/>
    <mergeCell ref="P3:Q3"/>
    <mergeCell ref="D2:O2"/>
    <mergeCell ref="D1:O1"/>
    <mergeCell ref="D3:O4"/>
    <mergeCell ref="A31:P31"/>
    <mergeCell ref="P2:Q2"/>
    <mergeCell ref="C7:P8"/>
    <mergeCell ref="C33:P33"/>
    <mergeCell ref="B1:C4"/>
    <mergeCell ref="P1:Q1"/>
  </mergeCells>
  <hyperlinks>
    <hyperlink ref="B8" location="INICIO!A1" display="INICIO"/>
  </hyperlinks>
  <pageMargins left="0.7" right="0.7" top="0.75" bottom="0.75" header="0.3" footer="0.3"/>
  <pageSetup orientation="portrait" scale="48"/>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RowHeight="15"/>
  <sheetData/>
  <pageMargins left="0.7" right="0.7" top="0.75" bottom="0.75" header="0.3" footer="0.3"/>
</worksheet>
</file>

<file path=xl/worksheets/sheet5.xml><?xml version="1.0" encoding="utf-8"?>
<worksheet xmlns="http://schemas.openxmlformats.org/spreadsheetml/2006/main">
  <sheetPr codeName="Hoja13">
    <outlinePr summaryBelow="1" summaryRight="1"/>
    <pageSetUpPr/>
  </sheetPr>
  <dimension ref="B1:Q63"/>
  <sheetViews>
    <sheetView showGridLines="0" zoomScale="70" zoomScaleNormal="70" workbookViewId="0">
      <selection activeCell="F9" sqref="F9:G9"/>
    </sheetView>
  </sheetViews>
  <sheetFormatPr baseColWidth="10" defaultColWidth="0" defaultRowHeight="15" zeroHeight="1"/>
  <cols>
    <col width="1.7109375" customWidth="1" style="52" min="1" max="1"/>
    <col width="7" customWidth="1" style="52" min="2" max="2"/>
    <col width="20.7109375" customWidth="1" style="52" min="3" max="3"/>
    <col width="19.28515625" customWidth="1" style="52" min="4" max="4"/>
    <col width="29.7109375" customWidth="1" style="52" min="5" max="5"/>
    <col width="19" customWidth="1" style="52" min="6" max="6"/>
    <col width="34.7109375" customWidth="1" style="52" min="7" max="7"/>
    <col width="41.28515625" customWidth="1" style="52" min="8" max="8"/>
    <col width="5.85546875" customWidth="1" style="53" min="9" max="10"/>
    <col width="6.7109375" customWidth="1" style="53" min="11" max="11"/>
    <col width="5.42578125" customWidth="1" style="53" min="12" max="12"/>
    <col width="32.140625" customWidth="1" style="53" min="13" max="13"/>
    <col width="19.140625" customWidth="1" style="52" min="14" max="14"/>
    <col width="19.28515625" customWidth="1" style="52" min="15" max="15"/>
    <col width="11.85546875" customWidth="1" style="52" min="16" max="16"/>
    <col width="16.28515625" customWidth="1" style="52" min="17" max="17"/>
    <col width="5.7109375" customWidth="1" style="52" min="18" max="18"/>
    <col width="7" customWidth="1" style="52" min="19" max="20"/>
    <col hidden="1" width="7" customWidth="1" style="52" min="21" max="27"/>
    <col hidden="1" width="1.85546875" customWidth="1" style="52" min="28" max="28"/>
    <col hidden="1" width="4.42578125" customWidth="1" style="52" min="29" max="29"/>
    <col hidden="1" width="14.140625" customWidth="1" style="52" min="30" max="30"/>
    <col hidden="1" width="3.28515625" customWidth="1" style="52" min="31" max="31"/>
    <col hidden="1" width="14.5703125" customWidth="1" style="52" min="32" max="32"/>
    <col hidden="1" width="53.140625" customWidth="1" style="52" min="33" max="33"/>
    <col hidden="1" width="15.140625" customWidth="1" style="52" min="34" max="34"/>
    <col hidden="1" width="14" customWidth="1" style="52" min="35" max="35"/>
    <col hidden="1" width="3.140625" customWidth="1" style="52" min="36" max="36"/>
    <col hidden="1" width="16.140625" customWidth="1" style="52" min="37" max="37"/>
    <col hidden="1" width="2.140625" customWidth="1" style="52" min="38" max="38"/>
    <col hidden="1" width="14.5703125" customWidth="1" style="52" min="39" max="39"/>
    <col hidden="1" width="3.140625" customWidth="1" style="52" min="40" max="40"/>
    <col hidden="1" width="11.42578125" customWidth="1" style="52" min="41" max="41"/>
    <col hidden="1" width="3.140625" customWidth="1" style="52" min="42" max="42"/>
    <col hidden="1" width="14.42578125" customWidth="1" style="52" min="43" max="43"/>
    <col hidden="1" width="3.140625" customWidth="1" style="52" min="44" max="44"/>
    <col hidden="1" width="11.42578125" customWidth="1" style="52" min="45" max="45"/>
    <col hidden="1" width="3.140625" customWidth="1" style="52" min="46" max="46"/>
    <col hidden="1" width="11.42578125" customWidth="1" style="52" min="47" max="47"/>
    <col hidden="1" width="4.28515625" customWidth="1" style="52" min="48" max="48"/>
    <col hidden="1" width="11.42578125" customWidth="1" style="52" min="49" max="51"/>
    <col hidden="1" width="12.85546875" customWidth="1" style="52" min="52" max="52"/>
    <col hidden="1" width="16.140625" customWidth="1" style="52" min="53" max="53"/>
    <col hidden="1" width="11.42578125" customWidth="1" style="52" min="54" max="55"/>
    <col hidden="1" width="7.5703125" customWidth="1" style="52" min="56" max="56"/>
    <col hidden="1" width="13.5703125" customWidth="1" style="52" min="57" max="57"/>
    <col hidden="1" width="8.140625" customWidth="1" style="52" min="58" max="58"/>
    <col hidden="1" width="15.42578125" customWidth="1" style="52" min="59" max="59"/>
    <col hidden="1" width="10.42578125" customWidth="1" style="52" min="60" max="60"/>
    <col hidden="1" width="16.85546875" customWidth="1" style="52" min="61" max="61"/>
    <col hidden="1" width="30.7109375" customWidth="1" style="52" min="62" max="62"/>
    <col hidden="1" width="46.7109375" customWidth="1" style="52" min="63" max="63"/>
    <col hidden="1" width="23" customWidth="1" style="52" min="64" max="64"/>
    <col hidden="1" width="17.7109375" customWidth="1" style="52" min="65" max="65"/>
    <col hidden="1" width="35.140625" customWidth="1" style="52" min="66" max="66"/>
    <col hidden="1" width="11.42578125" customWidth="1" style="52" min="67" max="16384"/>
  </cols>
  <sheetData>
    <row r="1" ht="23.25" customFormat="1" customHeight="1" s="121">
      <c r="B1" s="393" t="n"/>
      <c r="C1" s="706" t="n"/>
      <c r="D1" s="707" t="inlineStr">
        <is>
          <t>MACROPROCESO ESTRATÉGICO</t>
        </is>
      </c>
      <c r="E1" s="708" t="n"/>
      <c r="F1" s="708" t="n"/>
      <c r="G1" s="708" t="n"/>
      <c r="H1" s="708" t="n"/>
      <c r="I1" s="708" t="n"/>
      <c r="J1" s="708" t="n"/>
      <c r="K1" s="708" t="n"/>
      <c r="L1" s="708" t="n"/>
      <c r="M1" s="708" t="n"/>
      <c r="N1" s="708" t="n"/>
      <c r="O1" s="709" t="n"/>
      <c r="P1" s="397" t="inlineStr">
        <is>
          <t>CÓDIGO: ESGr028</t>
        </is>
      </c>
      <c r="Q1" s="710" t="n"/>
    </row>
    <row r="2" ht="21.75" customFormat="1" customHeight="1" s="121">
      <c r="B2" s="711" t="n"/>
      <c r="C2" s="712" t="n"/>
      <c r="D2" s="397" t="inlineStr">
        <is>
          <t>PROCESO GESTIÓN SISTEMAS INTEGRADOS - CALIDAD</t>
        </is>
      </c>
      <c r="E2" s="713" t="n"/>
      <c r="F2" s="713" t="n"/>
      <c r="G2" s="713" t="n"/>
      <c r="H2" s="713" t="n"/>
      <c r="I2" s="713" t="n"/>
      <c r="J2" s="713" t="n"/>
      <c r="K2" s="713" t="n"/>
      <c r="L2" s="713" t="n"/>
      <c r="M2" s="713" t="n"/>
      <c r="N2" s="713" t="n"/>
      <c r="O2" s="710" t="n"/>
      <c r="P2" s="397" t="inlineStr">
        <is>
          <t>VERSIÓN: 18</t>
        </is>
      </c>
      <c r="Q2" s="710" t="n"/>
    </row>
    <row r="3" ht="15" customFormat="1" customHeight="1" s="121">
      <c r="B3" s="711" t="n"/>
      <c r="C3" s="712" t="n"/>
      <c r="D3" s="397" t="inlineStr">
        <is>
          <t>GESTIÓN DEL RIESGO Y LAS OPORTUNIDADES</t>
        </is>
      </c>
      <c r="E3" s="714" t="n"/>
      <c r="F3" s="714" t="n"/>
      <c r="G3" s="714" t="n"/>
      <c r="H3" s="714" t="n"/>
      <c r="I3" s="714" t="n"/>
      <c r="J3" s="714" t="n"/>
      <c r="K3" s="714" t="n"/>
      <c r="L3" s="714" t="n"/>
      <c r="M3" s="714" t="n"/>
      <c r="N3" s="714" t="n"/>
      <c r="O3" s="706" t="n"/>
      <c r="P3" s="397" t="inlineStr">
        <is>
          <t>VIGENCIA: 2025-04-11</t>
        </is>
      </c>
      <c r="Q3" s="710" t="n"/>
    </row>
    <row r="4" ht="12.75" customFormat="1" customHeight="1" s="121">
      <c r="B4" s="715" t="n"/>
      <c r="C4" s="709" t="n"/>
      <c r="D4" s="715" t="n"/>
      <c r="E4" s="708" t="n"/>
      <c r="F4" s="708" t="n"/>
      <c r="G4" s="708" t="n"/>
      <c r="H4" s="708" t="n"/>
      <c r="I4" s="708" t="n"/>
      <c r="J4" s="708" t="n"/>
      <c r="K4" s="708" t="n"/>
      <c r="L4" s="708" t="n"/>
      <c r="M4" s="708" t="n"/>
      <c r="N4" s="708" t="n"/>
      <c r="O4" s="709" t="n"/>
      <c r="P4" s="397" t="inlineStr">
        <is>
          <t>PÁGINA: 3 de 11</t>
        </is>
      </c>
      <c r="Q4" s="710" t="n"/>
    </row>
    <row r="6" ht="26.25" customHeight="1">
      <c r="B6" s="64" t="n"/>
      <c r="C6" s="65" t="inlineStr">
        <is>
          <t>REGRESAR</t>
        </is>
      </c>
      <c r="D6" s="64" t="n"/>
      <c r="E6" s="64" t="n"/>
      <c r="F6" s="64" t="n"/>
      <c r="G6" s="64" t="n"/>
      <c r="H6" s="64" t="n"/>
      <c r="I6" s="64" t="n"/>
      <c r="J6" s="64" t="n"/>
      <c r="K6" s="64" t="n"/>
      <c r="L6" s="64" t="n"/>
      <c r="M6" s="64" t="n"/>
      <c r="N6" s="64" t="n"/>
      <c r="O6" s="64" t="n"/>
      <c r="P6" s="64" t="n"/>
      <c r="Q6" s="64" t="n"/>
    </row>
    <row r="7" ht="30.75" customHeight="1">
      <c r="B7" s="391" t="inlineStr">
        <is>
          <t>IDENTIFICACIÓN DEL RIESGO</t>
        </is>
      </c>
      <c r="C7" s="716" t="n"/>
      <c r="D7" s="716" t="n"/>
      <c r="E7" s="716" t="n"/>
      <c r="F7" s="716" t="n"/>
      <c r="G7" s="716" t="n"/>
      <c r="H7" s="717" t="n"/>
      <c r="I7" s="392" t="inlineStr">
        <is>
          <t>TRATAMIENTO DEL RIESGO</t>
        </is>
      </c>
      <c r="J7" s="716" t="n"/>
      <c r="K7" s="716" t="n"/>
      <c r="L7" s="716" t="n"/>
      <c r="M7" s="716" t="n"/>
      <c r="N7" s="716" t="n"/>
      <c r="O7" s="716" t="n"/>
      <c r="P7" s="716" t="n"/>
      <c r="Q7" s="717" t="n"/>
    </row>
    <row r="8" ht="115.5" customHeight="1">
      <c r="B8" s="66" t="inlineStr">
        <is>
          <t>ID</t>
        </is>
      </c>
      <c r="C8" s="66" t="inlineStr">
        <is>
          <t>MACROPROCESO</t>
        </is>
      </c>
      <c r="D8" s="66" t="inlineStr">
        <is>
          <t>PROCESO</t>
        </is>
      </c>
      <c r="E8" s="66" t="inlineStr">
        <is>
          <t>RIESGO</t>
        </is>
      </c>
      <c r="F8" s="66" t="inlineStr">
        <is>
          <t>CLASIFICACIÓN</t>
        </is>
      </c>
      <c r="G8" s="66" t="inlineStr">
        <is>
          <t>CAUSA</t>
        </is>
      </c>
      <c r="H8" s="66" t="inlineStr">
        <is>
          <t>CONSECUENCIA</t>
        </is>
      </c>
      <c r="I8" s="67" t="inlineStr">
        <is>
          <t>PROBABILIDAD</t>
        </is>
      </c>
      <c r="J8" s="67" t="inlineStr">
        <is>
          <t>IMPACTO</t>
        </is>
      </c>
      <c r="K8" s="67" t="inlineStr">
        <is>
          <t>RIESGO RESIDUAL</t>
        </is>
      </c>
      <c r="L8" s="67" t="inlineStr">
        <is>
          <t>OPCIÓN MANEJO</t>
        </is>
      </c>
      <c r="M8" s="66" t="inlineStr">
        <is>
          <t>ACTIVIDADES DE CONTROL</t>
        </is>
      </c>
      <c r="N8" s="66" t="inlineStr">
        <is>
          <t>SOPORTE</t>
        </is>
      </c>
      <c r="O8" s="66" t="inlineStr">
        <is>
          <t>RESPONSABLE</t>
        </is>
      </c>
      <c r="P8" s="66" t="inlineStr">
        <is>
          <t>TIEMPO</t>
        </is>
      </c>
      <c r="Q8" s="66" t="inlineStr">
        <is>
          <t>INDICADOR</t>
        </is>
      </c>
    </row>
    <row r="9" ht="125.25" customHeight="1">
      <c r="B9" s="54" t="n">
        <v>1</v>
      </c>
      <c r="C9" s="54" t="inlineStr">
        <is>
          <t>Apoyo</t>
        </is>
      </c>
      <c r="D9" s="54" t="inlineStr">
        <is>
          <t>Gestión Documental</t>
        </is>
      </c>
      <c r="E9" s="112" t="inlineStr">
        <is>
          <t>Perdida y/o deterioro de información pública</t>
        </is>
      </c>
      <c r="F9" s="113" t="inlineStr">
        <is>
          <t xml:space="preserve">Corrupción </t>
        </is>
      </c>
      <c r="G9" s="112" t="inlineStr">
        <is>
          <t>Carencia de espacio físico, en el Archivo Central para la recepción de los Documentos que cumplieron el tiempo de retención en los Archivos de Gestión.</t>
        </is>
      </c>
      <c r="H9" s="112" t="inlineStr">
        <is>
          <t>Deterioro y perdida de la Información.</t>
        </is>
      </c>
      <c r="I9" s="113" t="inlineStr">
        <is>
          <t>Probable</t>
        </is>
      </c>
      <c r="J9" s="114" t="inlineStr">
        <is>
          <t>Catastrófico</t>
        </is>
      </c>
      <c r="K9" s="114" t="inlineStr">
        <is>
          <t>Extremo</t>
        </is>
      </c>
      <c r="L9" s="113" t="inlineStr">
        <is>
          <t>Reducir</t>
        </is>
      </c>
      <c r="M9" s="115" t="inlineStr">
        <is>
          <t xml:space="preserve">Seguimiento a los oficios de solicitud de espacio para el archivo central.
Capacitaciones sobre conservación de archivo según normatividad legal </t>
        </is>
      </c>
      <c r="N9" s="112" t="inlineStr">
        <is>
          <t>Oficios
Registros de Asistencia</t>
        </is>
      </c>
      <c r="O9" s="112" t="inlineStr">
        <is>
          <t>Director de Planeación /Jefe de Archivo y Correspondencia</t>
        </is>
      </c>
      <c r="P9" s="112" t="inlineStr">
        <is>
          <t xml:space="preserve">Anual </t>
        </is>
      </c>
      <c r="Q9" s="112" t="inlineStr">
        <is>
          <t>N/A</t>
        </is>
      </c>
    </row>
    <row r="10">
      <c r="B10" s="54" t="n"/>
      <c r="C10" s="54" t="n"/>
      <c r="D10" s="54" t="n"/>
      <c r="E10" s="55" t="n"/>
      <c r="F10" s="56" t="n"/>
      <c r="G10" s="57" t="n"/>
      <c r="H10" s="59" t="n"/>
      <c r="I10" s="56" t="n"/>
      <c r="J10" s="56" t="n"/>
      <c r="K10" s="56" t="n"/>
      <c r="L10" s="56" t="n"/>
      <c r="M10" s="58" t="n"/>
      <c r="N10" s="54" t="n"/>
      <c r="O10" s="54" t="n"/>
      <c r="P10" s="54" t="n"/>
      <c r="Q10" s="54" t="n"/>
    </row>
    <row r="11">
      <c r="B11" s="54" t="n"/>
      <c r="C11" s="54" t="n"/>
      <c r="D11" s="54" t="n"/>
      <c r="E11" s="54" t="n"/>
      <c r="F11" s="56" t="n"/>
      <c r="G11" s="57" t="n"/>
      <c r="H11" s="59" t="n"/>
      <c r="I11" s="56" t="n"/>
      <c r="J11" s="56" t="n"/>
      <c r="K11" s="56" t="n"/>
      <c r="L11" s="56" t="n"/>
      <c r="M11" s="58" t="n"/>
      <c r="N11" s="54" t="n"/>
      <c r="O11" s="54" t="n"/>
      <c r="P11" s="54" t="n"/>
      <c r="Q11" s="54" t="n"/>
    </row>
    <row r="12">
      <c r="B12" s="54" t="n"/>
      <c r="C12" s="54" t="n"/>
      <c r="D12" s="54" t="n"/>
      <c r="E12" s="54" t="n"/>
      <c r="F12" s="56" t="n"/>
      <c r="G12" s="54" t="n"/>
      <c r="H12" s="54" t="n"/>
      <c r="I12" s="56" t="n"/>
      <c r="J12" s="56" t="n"/>
      <c r="K12" s="56" t="n"/>
      <c r="L12" s="56" t="n"/>
      <c r="M12" s="58" t="n"/>
      <c r="N12" s="54" t="n"/>
      <c r="O12" s="54" t="n"/>
      <c r="P12" s="54" t="n"/>
      <c r="Q12" s="54" t="n"/>
    </row>
    <row r="13">
      <c r="B13" s="54" t="n"/>
      <c r="C13" s="54" t="n"/>
      <c r="D13" s="54" t="n"/>
      <c r="E13" s="54" t="n"/>
      <c r="F13" s="56" t="n"/>
      <c r="G13" s="54" t="n"/>
      <c r="H13" s="54" t="n"/>
      <c r="I13" s="56" t="n"/>
      <c r="J13" s="56" t="n"/>
      <c r="K13" s="56" t="n"/>
      <c r="L13" s="56" t="n"/>
      <c r="M13" s="58" t="n"/>
      <c r="N13" s="54" t="n"/>
      <c r="O13" s="54" t="n"/>
      <c r="P13" s="54" t="n"/>
      <c r="Q13" s="54" t="n"/>
    </row>
    <row r="14">
      <c r="B14" s="54" t="n"/>
      <c r="C14" s="54" t="n"/>
      <c r="D14" s="54" t="n"/>
      <c r="E14" s="54" t="n"/>
      <c r="F14" s="56" t="n"/>
      <c r="G14" s="54" t="n"/>
      <c r="H14" s="54" t="n"/>
      <c r="I14" s="56" t="n"/>
      <c r="J14" s="56" t="n"/>
      <c r="K14" s="56" t="n"/>
      <c r="L14" s="56" t="n"/>
      <c r="M14" s="58" t="n"/>
      <c r="N14" s="54" t="n"/>
      <c r="O14" s="54" t="n"/>
      <c r="P14" s="54" t="n"/>
      <c r="Q14" s="54" t="n"/>
    </row>
    <row r="15">
      <c r="B15" s="54" t="n"/>
      <c r="C15" s="54" t="n"/>
      <c r="D15" s="54" t="n"/>
      <c r="E15" s="54" t="n"/>
      <c r="F15" s="56" t="n"/>
      <c r="G15" s="54" t="n"/>
      <c r="H15" s="54" t="n"/>
      <c r="I15" s="56" t="n"/>
      <c r="J15" s="56" t="n"/>
      <c r="K15" s="56" t="n"/>
      <c r="L15" s="56" t="n"/>
      <c r="M15" s="58" t="n"/>
      <c r="N15" s="54" t="n"/>
      <c r="O15" s="54" t="n"/>
      <c r="P15" s="54" t="n"/>
      <c r="Q15" s="54" t="n"/>
    </row>
    <row r="16">
      <c r="B16" s="54" t="n"/>
      <c r="C16" s="54" t="n"/>
      <c r="D16" s="54" t="n"/>
      <c r="E16" s="54" t="n"/>
      <c r="F16" s="56" t="n"/>
      <c r="G16" s="54" t="n"/>
      <c r="H16" s="54" t="n"/>
      <c r="I16" s="56" t="n"/>
      <c r="J16" s="56" t="n"/>
      <c r="K16" s="56" t="n"/>
      <c r="L16" s="56" t="n"/>
      <c r="M16" s="58" t="n"/>
      <c r="N16" s="54" t="n"/>
      <c r="O16" s="54" t="n"/>
      <c r="P16" s="54" t="n"/>
      <c r="Q16" s="54" t="n"/>
    </row>
    <row r="17">
      <c r="B17" s="54" t="n"/>
      <c r="C17" s="54" t="n"/>
      <c r="D17" s="54" t="n"/>
      <c r="E17" s="54" t="n"/>
      <c r="F17" s="56" t="n"/>
      <c r="G17" s="54" t="n"/>
      <c r="H17" s="54" t="n"/>
      <c r="I17" s="56" t="n"/>
      <c r="J17" s="56" t="n"/>
      <c r="K17" s="56" t="n"/>
      <c r="L17" s="56" t="n"/>
      <c r="M17" s="58" t="n"/>
      <c r="N17" s="54" t="n"/>
      <c r="O17" s="54" t="n"/>
      <c r="P17" s="54" t="n"/>
      <c r="Q17" s="54" t="n"/>
    </row>
    <row r="18">
      <c r="B18" s="54" t="n"/>
      <c r="C18" s="54" t="n"/>
      <c r="D18" s="54" t="n"/>
      <c r="E18" s="54" t="n"/>
      <c r="F18" s="56" t="n"/>
      <c r="G18" s="54" t="n"/>
      <c r="H18" s="55" t="n"/>
      <c r="I18" s="56" t="n"/>
      <c r="J18" s="56" t="n"/>
      <c r="K18" s="56" t="n"/>
      <c r="L18" s="56" t="n"/>
      <c r="M18" s="58" t="n"/>
      <c r="N18" s="54" t="n"/>
      <c r="O18" s="54" t="n"/>
      <c r="P18" s="54" t="n"/>
      <c r="Q18" s="54" t="n"/>
    </row>
    <row r="19">
      <c r="B19" s="54" t="n"/>
      <c r="C19" s="54" t="n"/>
      <c r="D19" s="54" t="n"/>
      <c r="E19" s="54" t="n"/>
      <c r="F19" s="56" t="n"/>
      <c r="G19" s="54" t="n"/>
      <c r="H19" s="55" t="n"/>
      <c r="I19" s="56" t="n"/>
      <c r="J19" s="56" t="n"/>
      <c r="K19" s="56" t="n"/>
      <c r="L19" s="56" t="n"/>
      <c r="M19" s="58" t="n"/>
      <c r="N19" s="54" t="n"/>
      <c r="O19" s="54" t="n"/>
      <c r="P19" s="54" t="n"/>
      <c r="Q19" s="54" t="n"/>
    </row>
    <row r="20">
      <c r="B20" s="54" t="n"/>
      <c r="C20" s="54" t="n"/>
      <c r="D20" s="54" t="n"/>
      <c r="E20" s="54" t="n"/>
      <c r="F20" s="56" t="n"/>
      <c r="G20" s="54" t="n"/>
      <c r="H20" s="54" t="n"/>
      <c r="I20" s="56" t="n"/>
      <c r="J20" s="56" t="n"/>
      <c r="K20" s="56" t="n"/>
      <c r="L20" s="56" t="n"/>
      <c r="M20" s="58" t="n"/>
      <c r="N20" s="54" t="n"/>
      <c r="O20" s="54" t="n"/>
      <c r="P20" s="54" t="n"/>
      <c r="Q20" s="54" t="n"/>
    </row>
    <row r="21">
      <c r="B21" s="54" t="n"/>
      <c r="C21" s="54" t="n"/>
      <c r="D21" s="54" t="n"/>
      <c r="E21" s="54" t="n"/>
      <c r="F21" s="56" t="n"/>
      <c r="G21" s="54" t="n"/>
      <c r="H21" s="54" t="n"/>
      <c r="I21" s="56" t="n"/>
      <c r="J21" s="56" t="n"/>
      <c r="K21" s="56" t="n"/>
      <c r="L21" s="56" t="n"/>
      <c r="M21" s="58" t="n"/>
      <c r="N21" s="54" t="n"/>
      <c r="O21" s="54" t="n"/>
      <c r="P21" s="54" t="n"/>
      <c r="Q21" s="54" t="n"/>
    </row>
    <row r="22">
      <c r="B22" s="54" t="n"/>
      <c r="C22" s="54" t="n"/>
      <c r="D22" s="54" t="n"/>
      <c r="E22" s="54" t="n"/>
      <c r="F22" s="56" t="n"/>
      <c r="G22" s="54" t="n"/>
      <c r="H22" s="54" t="n"/>
      <c r="I22" s="56" t="n"/>
      <c r="J22" s="56" t="n"/>
      <c r="K22" s="56" t="n"/>
      <c r="L22" s="56" t="n"/>
      <c r="M22" s="58" t="n"/>
      <c r="N22" s="54" t="n"/>
      <c r="O22" s="54" t="n"/>
      <c r="P22" s="54" t="n"/>
      <c r="Q22" s="54" t="n"/>
    </row>
    <row r="23">
      <c r="B23" s="54" t="n"/>
      <c r="C23" s="54" t="n"/>
      <c r="D23" s="54" t="n"/>
      <c r="E23" s="54" t="n"/>
      <c r="F23" s="56" t="n"/>
      <c r="G23" s="54" t="n"/>
      <c r="H23" s="54" t="n"/>
      <c r="I23" s="56" t="n"/>
      <c r="J23" s="56" t="n"/>
      <c r="K23" s="56" t="n"/>
      <c r="L23" s="56" t="n"/>
      <c r="M23" s="58" t="n"/>
      <c r="N23" s="54" t="n"/>
      <c r="O23" s="54" t="n"/>
      <c r="P23" s="54" t="n"/>
      <c r="Q23" s="54" t="n"/>
    </row>
    <row r="24">
      <c r="B24" s="54" t="n"/>
      <c r="C24" s="54" t="n"/>
      <c r="D24" s="54" t="n"/>
      <c r="E24" s="54" t="n"/>
      <c r="F24" s="56" t="n"/>
      <c r="G24" s="54" t="n"/>
      <c r="H24" s="54" t="n"/>
      <c r="I24" s="56" t="n"/>
      <c r="J24" s="56" t="n"/>
      <c r="K24" s="56" t="n"/>
      <c r="L24" s="56" t="n"/>
      <c r="M24" s="58" t="n"/>
      <c r="N24" s="54" t="n"/>
      <c r="O24" s="54" t="n"/>
      <c r="P24" s="54" t="n"/>
      <c r="Q24" s="54" t="n"/>
    </row>
    <row r="25">
      <c r="B25" s="54" t="n"/>
      <c r="C25" s="54" t="n"/>
      <c r="D25" s="54" t="n"/>
      <c r="E25" s="54" t="n"/>
      <c r="F25" s="56" t="n"/>
      <c r="G25" s="54" t="n"/>
      <c r="H25" s="54" t="n"/>
      <c r="I25" s="56" t="n"/>
      <c r="J25" s="56" t="n"/>
      <c r="K25" s="56" t="n"/>
      <c r="L25" s="56" t="n"/>
      <c r="M25" s="58" t="n"/>
      <c r="N25" s="54" t="n"/>
      <c r="O25" s="54" t="n"/>
      <c r="P25" s="54" t="n"/>
      <c r="Q25" s="54" t="n"/>
    </row>
    <row r="26">
      <c r="B26" s="54" t="n"/>
      <c r="C26" s="54" t="n"/>
      <c r="D26" s="54" t="n"/>
      <c r="E26" s="54" t="n"/>
      <c r="F26" s="56" t="n"/>
      <c r="G26" s="54" t="n"/>
      <c r="H26" s="54" t="n"/>
      <c r="I26" s="56" t="n"/>
      <c r="J26" s="56" t="n"/>
      <c r="K26" s="56" t="n"/>
      <c r="L26" s="56" t="n"/>
      <c r="M26" s="54" t="n"/>
      <c r="N26" s="54" t="n"/>
      <c r="O26" s="54" t="n"/>
      <c r="P26" s="54" t="n"/>
      <c r="Q26" s="54" t="n"/>
    </row>
    <row r="27">
      <c r="B27" s="54" t="n"/>
      <c r="C27" s="54" t="n"/>
      <c r="D27" s="54" t="n"/>
      <c r="E27" s="54" t="n"/>
      <c r="F27" s="56" t="n"/>
      <c r="G27" s="54" t="n"/>
      <c r="H27" s="54" t="n"/>
      <c r="I27" s="56" t="n"/>
      <c r="J27" s="56" t="n"/>
      <c r="K27" s="56" t="n"/>
      <c r="L27" s="56" t="n"/>
      <c r="M27" s="54" t="n"/>
      <c r="N27" s="54" t="n"/>
      <c r="O27" s="54" t="n"/>
      <c r="P27" s="54" t="n"/>
      <c r="Q27" s="54" t="n"/>
    </row>
    <row r="28">
      <c r="B28" s="54" t="n"/>
      <c r="C28" s="54" t="n"/>
      <c r="D28" s="54" t="n"/>
      <c r="E28" s="54" t="n"/>
      <c r="F28" s="56" t="n"/>
      <c r="G28" s="54" t="n"/>
      <c r="H28" s="54" t="n"/>
      <c r="I28" s="56" t="n"/>
      <c r="J28" s="56" t="n"/>
      <c r="K28" s="56" t="n"/>
      <c r="L28" s="56" t="n"/>
      <c r="M28" s="54" t="n"/>
      <c r="N28" s="54" t="n"/>
      <c r="O28" s="54" t="n"/>
      <c r="P28" s="54" t="n"/>
      <c r="Q28" s="54" t="n"/>
    </row>
    <row r="29">
      <c r="B29" s="54" t="n"/>
      <c r="C29" s="54" t="n"/>
      <c r="D29" s="54" t="n"/>
      <c r="E29" s="54" t="n"/>
      <c r="F29" s="56" t="n"/>
      <c r="G29" s="54" t="n"/>
      <c r="H29" s="54" t="n"/>
      <c r="I29" s="56" t="n"/>
      <c r="J29" s="56" t="n"/>
      <c r="K29" s="56" t="n"/>
      <c r="L29" s="56" t="n"/>
      <c r="M29" s="54" t="n"/>
      <c r="N29" s="54" t="n"/>
      <c r="O29" s="54" t="n"/>
      <c r="P29" s="54" t="n"/>
      <c r="Q29" s="54" t="n"/>
    </row>
    <row r="30">
      <c r="B30" s="54" t="n"/>
      <c r="C30" s="54" t="n"/>
      <c r="D30" s="54" t="n"/>
      <c r="E30" s="54" t="n"/>
      <c r="F30" s="56" t="n"/>
      <c r="G30" s="54" t="n"/>
      <c r="H30" s="54" t="n"/>
      <c r="I30" s="56" t="n"/>
      <c r="J30" s="56" t="n"/>
      <c r="K30" s="56" t="n"/>
      <c r="L30" s="56" t="n"/>
      <c r="M30" s="58" t="n"/>
      <c r="N30" s="54" t="n"/>
      <c r="O30" s="54" t="n"/>
      <c r="P30" s="54" t="n"/>
      <c r="Q30" s="54" t="n"/>
    </row>
    <row r="31">
      <c r="B31" s="54" t="n"/>
      <c r="C31" s="54" t="n"/>
      <c r="D31" s="54" t="n"/>
      <c r="E31" s="54" t="n"/>
      <c r="F31" s="56" t="n"/>
      <c r="G31" s="54" t="n"/>
      <c r="H31" s="54" t="n"/>
      <c r="I31" s="56" t="n"/>
      <c r="J31" s="56" t="n"/>
      <c r="K31" s="56" t="n"/>
      <c r="L31" s="56" t="n"/>
      <c r="M31" s="58" t="n"/>
      <c r="N31" s="54" t="n"/>
      <c r="O31" s="54" t="n"/>
      <c r="P31" s="54" t="n"/>
      <c r="Q31" s="54" t="n"/>
    </row>
    <row r="32">
      <c r="B32" s="54" t="n"/>
      <c r="C32" s="54" t="n"/>
      <c r="D32" s="54" t="n"/>
      <c r="E32" s="54" t="n"/>
      <c r="F32" s="56" t="n"/>
      <c r="G32" s="54" t="n"/>
      <c r="H32" s="54" t="n"/>
      <c r="I32" s="56" t="n"/>
      <c r="J32" s="56" t="n"/>
      <c r="K32" s="56" t="n"/>
      <c r="L32" s="56" t="n"/>
      <c r="M32" s="58" t="n"/>
      <c r="N32" s="54" t="n"/>
      <c r="O32" s="54" t="n"/>
      <c r="P32" s="54" t="n"/>
      <c r="Q32" s="54" t="n"/>
    </row>
    <row r="33">
      <c r="B33" s="54" t="n"/>
      <c r="C33" s="54" t="n"/>
      <c r="D33" s="54" t="n"/>
      <c r="E33" s="54" t="n"/>
      <c r="F33" s="56" t="n"/>
      <c r="G33" s="54" t="n"/>
      <c r="H33" s="54" t="n"/>
      <c r="I33" s="56" t="n"/>
      <c r="J33" s="56" t="n"/>
      <c r="K33" s="56" t="n"/>
      <c r="L33" s="56" t="n"/>
      <c r="M33" s="58" t="n"/>
      <c r="N33" s="54" t="n"/>
      <c r="O33" s="54" t="n"/>
      <c r="P33" s="54" t="n"/>
      <c r="Q33" s="54" t="n"/>
    </row>
    <row r="34">
      <c r="B34" s="54" t="n"/>
      <c r="C34" s="54" t="n"/>
      <c r="D34" s="54" t="n"/>
      <c r="E34" s="54" t="n"/>
      <c r="F34" s="56" t="n"/>
      <c r="G34" s="54" t="n"/>
      <c r="H34" s="54" t="n"/>
      <c r="I34" s="56" t="n"/>
      <c r="J34" s="56" t="n"/>
      <c r="K34" s="56" t="n"/>
      <c r="L34" s="56" t="n"/>
      <c r="M34" s="58" t="n"/>
      <c r="N34" s="54" t="n"/>
      <c r="O34" s="54" t="n"/>
      <c r="P34" s="54" t="n"/>
      <c r="Q34" s="54" t="n"/>
    </row>
    <row r="35">
      <c r="B35" s="54" t="n"/>
      <c r="C35" s="54" t="n"/>
      <c r="D35" s="54" t="n"/>
      <c r="E35" s="54" t="n"/>
      <c r="F35" s="56" t="n"/>
      <c r="G35" s="54" t="n"/>
      <c r="H35" s="54" t="n"/>
      <c r="I35" s="56" t="n"/>
      <c r="J35" s="56" t="n"/>
      <c r="K35" s="56" t="n"/>
      <c r="L35" s="56" t="n"/>
      <c r="M35" s="54" t="n"/>
      <c r="N35" s="58" t="n"/>
      <c r="O35" s="54" t="n"/>
      <c r="P35" s="54" t="n"/>
      <c r="Q35" s="54" t="n"/>
    </row>
    <row r="36">
      <c r="B36" s="54" t="n"/>
      <c r="C36" s="54" t="n"/>
      <c r="D36" s="54" t="n"/>
      <c r="E36" s="54" t="n"/>
      <c r="F36" s="56" t="n"/>
      <c r="G36" s="54" t="n"/>
      <c r="H36" s="54" t="n"/>
      <c r="I36" s="56" t="n"/>
      <c r="J36" s="56" t="n"/>
      <c r="K36" s="56" t="n"/>
      <c r="L36" s="56" t="n"/>
      <c r="M36" s="58" t="n"/>
      <c r="N36" s="54" t="n"/>
      <c r="O36" s="54" t="n"/>
      <c r="P36" s="54" t="n"/>
      <c r="Q36" s="54" t="n"/>
    </row>
    <row r="37">
      <c r="B37" s="54" t="n"/>
      <c r="C37" s="54" t="n"/>
      <c r="D37" s="54" t="n"/>
      <c r="E37" s="54" t="n"/>
      <c r="F37" s="56" t="n"/>
      <c r="G37" s="54" t="n"/>
      <c r="H37" s="54" t="n"/>
      <c r="I37" s="56" t="n"/>
      <c r="J37" s="56" t="n"/>
      <c r="K37" s="56" t="n"/>
      <c r="L37" s="56" t="n"/>
      <c r="M37" s="58" t="n"/>
      <c r="N37" s="54" t="n"/>
      <c r="O37" s="54" t="n"/>
      <c r="P37" s="54" t="n"/>
      <c r="Q37" s="54" t="n"/>
    </row>
    <row r="38">
      <c r="B38" s="54" t="n"/>
      <c r="C38" s="54" t="n"/>
      <c r="D38" s="54" t="n"/>
      <c r="E38" s="54" t="n"/>
      <c r="F38" s="56" t="n"/>
      <c r="G38" s="54" t="n"/>
      <c r="H38" s="60" t="n"/>
      <c r="I38" s="56" t="n"/>
      <c r="J38" s="56" t="n"/>
      <c r="K38" s="56" t="n"/>
      <c r="L38" s="56" t="n"/>
      <c r="M38" s="58" t="n"/>
      <c r="N38" s="54" t="n"/>
      <c r="O38" s="54" t="n"/>
      <c r="P38" s="54" t="n"/>
      <c r="Q38" s="54" t="n"/>
    </row>
    <row r="39">
      <c r="B39" s="54" t="n"/>
      <c r="C39" s="54" t="n"/>
      <c r="D39" s="54" t="n"/>
      <c r="E39" s="54" t="n"/>
      <c r="F39" s="56" t="n"/>
      <c r="G39" s="54" t="n"/>
      <c r="H39" s="54" t="n"/>
      <c r="I39" s="56" t="n"/>
      <c r="J39" s="56" t="n"/>
      <c r="K39" s="56" t="n"/>
      <c r="L39" s="56" t="n"/>
      <c r="M39" s="58" t="n"/>
      <c r="N39" s="54" t="n"/>
      <c r="O39" s="54" t="n"/>
      <c r="P39" s="54" t="n"/>
      <c r="Q39" s="54" t="n"/>
    </row>
    <row r="40">
      <c r="B40" s="54" t="n"/>
      <c r="C40" s="54" t="n"/>
      <c r="D40" s="54" t="n"/>
      <c r="E40" s="54" t="n"/>
      <c r="F40" s="56" t="n"/>
      <c r="G40" s="54" t="n"/>
      <c r="H40" s="54" t="n"/>
      <c r="I40" s="56" t="n"/>
      <c r="J40" s="56" t="n"/>
      <c r="K40" s="56" t="n"/>
      <c r="L40" s="56" t="n"/>
      <c r="M40" s="58" t="n"/>
      <c r="N40" s="54" t="n"/>
      <c r="O40" s="54" t="n"/>
      <c r="P40" s="54" t="n"/>
      <c r="Q40" s="54" t="n"/>
    </row>
    <row r="41">
      <c r="B41" s="54" t="n"/>
      <c r="C41" s="54" t="n"/>
      <c r="D41" s="54" t="n"/>
      <c r="E41" s="54" t="n"/>
      <c r="F41" s="56" t="n"/>
      <c r="G41" s="54" t="n"/>
      <c r="H41" s="54" t="n"/>
      <c r="I41" s="56" t="n"/>
      <c r="J41" s="56" t="n"/>
      <c r="K41" s="56" t="n"/>
      <c r="L41" s="56" t="n"/>
      <c r="M41" s="58" t="n"/>
      <c r="N41" s="54" t="n"/>
      <c r="O41" s="54" t="n"/>
      <c r="P41" s="54" t="n"/>
      <c r="Q41" s="54" t="n"/>
    </row>
    <row r="42">
      <c r="B42" s="54" t="n"/>
      <c r="C42" s="54" t="n"/>
      <c r="D42" s="54" t="n"/>
      <c r="E42" s="54" t="n"/>
      <c r="F42" s="56" t="n"/>
      <c r="G42" s="54" t="n"/>
      <c r="H42" s="54" t="n"/>
      <c r="I42" s="56" t="n"/>
      <c r="J42" s="56" t="n"/>
      <c r="K42" s="56" t="n"/>
      <c r="L42" s="56" t="n"/>
      <c r="M42" s="58" t="n"/>
      <c r="N42" s="54" t="n"/>
      <c r="O42" s="54" t="n"/>
      <c r="P42" s="54" t="n"/>
      <c r="Q42" s="54" t="n"/>
    </row>
    <row r="43">
      <c r="B43" s="54" t="n"/>
      <c r="C43" s="54" t="n"/>
      <c r="D43" s="54" t="n"/>
      <c r="E43" s="54" t="n"/>
      <c r="F43" s="56" t="n"/>
      <c r="G43" s="54" t="n"/>
      <c r="H43" s="54" t="n"/>
      <c r="I43" s="56" t="n"/>
      <c r="J43" s="56" t="n"/>
      <c r="K43" s="56" t="n"/>
      <c r="L43" s="56" t="n"/>
      <c r="M43" s="58" t="n"/>
      <c r="N43" s="54" t="n"/>
      <c r="O43" s="54" t="n"/>
      <c r="P43" s="54" t="n"/>
      <c r="Q43" s="54" t="n"/>
    </row>
    <row r="44">
      <c r="B44" s="54" t="n"/>
      <c r="C44" s="61" t="n"/>
      <c r="D44" s="61" t="n"/>
      <c r="E44" s="54" t="n"/>
      <c r="F44" s="56" t="n"/>
      <c r="G44" s="54" t="n"/>
      <c r="H44" s="54" t="n"/>
      <c r="I44" s="56" t="n"/>
      <c r="J44" s="56" t="n"/>
      <c r="K44" s="56" t="n"/>
      <c r="L44" s="56" t="n"/>
      <c r="M44" s="62" t="n"/>
      <c r="N44" s="54" t="n"/>
      <c r="O44" s="54" t="n"/>
      <c r="P44" s="61" t="n"/>
      <c r="Q44" s="54" t="n"/>
    </row>
    <row r="45">
      <c r="B45" s="54" t="n"/>
      <c r="C45" s="61" t="n"/>
      <c r="D45" s="61" t="n"/>
      <c r="E45" s="54" t="n"/>
      <c r="F45" s="56" t="n"/>
      <c r="G45" s="54" t="n"/>
      <c r="H45" s="54" t="n"/>
      <c r="I45" s="56" t="n"/>
      <c r="J45" s="56" t="n"/>
      <c r="K45" s="56" t="n"/>
      <c r="L45" s="56" t="n"/>
      <c r="M45" s="62" t="n"/>
      <c r="N45" s="54" t="n"/>
      <c r="O45" s="54" t="n"/>
      <c r="P45" s="61" t="n"/>
      <c r="Q45" s="54" t="n"/>
    </row>
    <row r="46">
      <c r="B46" s="54" t="n"/>
      <c r="C46" s="54" t="n"/>
      <c r="D46" s="54" t="n"/>
      <c r="E46" s="54" t="n"/>
      <c r="F46" s="56" t="n"/>
      <c r="G46" s="54" t="n"/>
      <c r="H46" s="54" t="n"/>
      <c r="I46" s="56" t="n"/>
      <c r="J46" s="56" t="n"/>
      <c r="K46" s="56" t="n"/>
      <c r="L46" s="56" t="n"/>
      <c r="M46" s="58" t="n"/>
      <c r="N46" s="54" t="n"/>
      <c r="O46" s="54" t="n"/>
      <c r="P46" s="54" t="n"/>
      <c r="Q46" s="54" t="n"/>
    </row>
    <row r="47">
      <c r="B47" s="54" t="n"/>
      <c r="C47" s="54" t="n"/>
      <c r="D47" s="63" t="n"/>
      <c r="E47" s="63" t="n"/>
      <c r="F47" s="56" t="n"/>
      <c r="G47" s="60" t="n"/>
      <c r="H47" s="54" t="n"/>
      <c r="I47" s="56" t="n"/>
      <c r="J47" s="56" t="n"/>
      <c r="K47" s="56" t="n"/>
      <c r="L47" s="56" t="n"/>
      <c r="M47" s="54" t="n"/>
      <c r="N47" s="54" t="n"/>
      <c r="O47" s="54" t="n"/>
      <c r="P47" s="54" t="n"/>
      <c r="Q47" s="54" t="n"/>
    </row>
    <row r="48">
      <c r="B48" s="54" t="n"/>
      <c r="C48" s="54" t="n"/>
      <c r="D48" s="63" t="n"/>
      <c r="E48" s="63" t="n"/>
      <c r="F48" s="56" t="n"/>
      <c r="G48" s="54" t="n"/>
      <c r="H48" s="54" t="n"/>
      <c r="I48" s="56" t="n"/>
      <c r="J48" s="56" t="n"/>
      <c r="K48" s="56" t="n"/>
      <c r="L48" s="56" t="n"/>
      <c r="M48" s="54" t="n"/>
      <c r="N48" s="54" t="n"/>
      <c r="O48" s="54" t="n"/>
      <c r="P48" s="54" t="n"/>
      <c r="Q48" s="54" t="n"/>
    </row>
    <row r="49">
      <c r="B49" s="54" t="n"/>
      <c r="C49" s="54" t="n"/>
      <c r="D49" s="54" t="n"/>
      <c r="E49" s="55" t="n"/>
      <c r="F49" s="56" t="n"/>
      <c r="G49" s="63" t="n"/>
      <c r="H49" s="63" t="n"/>
      <c r="I49" s="56" t="n"/>
      <c r="J49" s="56" t="n"/>
      <c r="K49" s="56" t="n"/>
      <c r="L49" s="56" t="n"/>
      <c r="M49" s="63" t="n"/>
      <c r="N49" s="63" t="n"/>
      <c r="O49" s="54" t="n"/>
      <c r="P49" s="54" t="n"/>
      <c r="Q49" s="54" t="n"/>
    </row>
    <row r="50">
      <c r="B50" s="54" t="n"/>
      <c r="C50" s="54" t="n"/>
      <c r="D50" s="54" t="n"/>
      <c r="E50" s="55" t="n"/>
      <c r="F50" s="56" t="n"/>
      <c r="G50" s="63" t="n"/>
      <c r="H50" s="63" t="n"/>
      <c r="I50" s="56" t="n"/>
      <c r="J50" s="56" t="n"/>
      <c r="K50" s="56" t="n"/>
      <c r="L50" s="56" t="n"/>
      <c r="M50" s="63" t="n"/>
      <c r="N50" s="63" t="n"/>
      <c r="O50" s="54" t="n"/>
      <c r="P50" s="54" t="n"/>
      <c r="Q50" s="54" t="n"/>
    </row>
    <row r="51">
      <c r="B51" s="54" t="n"/>
      <c r="C51" s="54" t="n"/>
      <c r="D51" s="54" t="n"/>
      <c r="E51" s="54" t="n"/>
      <c r="F51" s="56" t="n"/>
      <c r="G51" s="54" t="n"/>
      <c r="H51" s="54" t="n"/>
      <c r="I51" s="56" t="n"/>
      <c r="J51" s="56" t="n"/>
      <c r="K51" s="56" t="n"/>
      <c r="L51" s="56" t="n"/>
      <c r="M51" s="58" t="n"/>
      <c r="N51" s="54" t="n"/>
      <c r="O51" s="54" t="n"/>
      <c r="P51" s="54" t="n"/>
      <c r="Q51" s="54" t="n"/>
    </row>
    <row r="52">
      <c r="B52" s="54" t="n"/>
      <c r="C52" s="54" t="n"/>
      <c r="D52" s="54" t="n"/>
      <c r="E52" s="54" t="n"/>
      <c r="F52" s="56" t="n"/>
      <c r="G52" s="54" t="n"/>
      <c r="H52" s="54" t="n"/>
      <c r="I52" s="56" t="n"/>
      <c r="J52" s="56" t="n"/>
      <c r="K52" s="56" t="n"/>
      <c r="L52" s="56" t="n"/>
      <c r="M52" s="58" t="n"/>
      <c r="N52" s="54" t="n"/>
      <c r="O52" s="54" t="n"/>
      <c r="P52" s="54" t="n"/>
      <c r="Q52" s="54" t="n"/>
    </row>
    <row r="53">
      <c r="B53" s="54" t="n"/>
      <c r="C53" s="54" t="n"/>
      <c r="D53" s="54" t="n"/>
      <c r="E53" s="54" t="n"/>
      <c r="F53" s="56" t="n"/>
      <c r="G53" s="54" t="n"/>
      <c r="H53" s="54" t="n"/>
      <c r="I53" s="56" t="n"/>
      <c r="J53" s="56" t="n"/>
      <c r="K53" s="56" t="n"/>
      <c r="L53" s="56" t="n"/>
      <c r="M53" s="58" t="n"/>
      <c r="N53" s="54" t="n"/>
      <c r="O53" s="54" t="n"/>
      <c r="P53" s="54" t="n"/>
      <c r="Q53" s="54" t="n"/>
    </row>
    <row r="54">
      <c r="B54" s="54" t="n"/>
      <c r="C54" s="54" t="n"/>
      <c r="D54" s="54" t="n"/>
      <c r="E54" s="54" t="n"/>
      <c r="F54" s="56" t="n"/>
      <c r="G54" s="54" t="n"/>
      <c r="H54" s="54" t="n"/>
      <c r="I54" s="56" t="n"/>
      <c r="J54" s="56" t="n"/>
      <c r="K54" s="56" t="n"/>
      <c r="L54" s="56" t="n"/>
      <c r="M54" s="58" t="n"/>
      <c r="N54" s="54" t="n"/>
      <c r="O54" s="54" t="n"/>
      <c r="P54" s="54" t="n"/>
      <c r="Q54" s="54" t="n"/>
    </row>
    <row r="55">
      <c r="B55" s="54" t="n"/>
      <c r="C55" s="54" t="n"/>
      <c r="D55" s="54" t="n"/>
      <c r="E55" s="54" t="n"/>
      <c r="F55" s="56" t="n"/>
      <c r="G55" s="54" t="n"/>
      <c r="H55" s="54" t="n"/>
      <c r="I55" s="56" t="n"/>
      <c r="J55" s="56" t="n"/>
      <c r="K55" s="56" t="n"/>
      <c r="L55" s="56" t="n"/>
      <c r="M55" s="58" t="n"/>
      <c r="N55" s="54" t="n"/>
      <c r="O55" s="54" t="n"/>
      <c r="P55" s="54" t="n"/>
      <c r="Q55" s="54" t="n"/>
    </row>
    <row r="56">
      <c r="B56" s="54" t="n"/>
      <c r="C56" s="54" t="n"/>
      <c r="D56" s="54" t="n"/>
      <c r="E56" s="54" t="n"/>
      <c r="F56" s="56" t="n"/>
      <c r="G56" s="54" t="n"/>
      <c r="H56" s="54" t="n"/>
      <c r="I56" s="56" t="n"/>
      <c r="J56" s="56" t="n"/>
      <c r="K56" s="56" t="n"/>
      <c r="L56" s="56" t="n"/>
      <c r="M56" s="58" t="n"/>
      <c r="N56" s="54" t="n"/>
      <c r="O56" s="54" t="n"/>
      <c r="P56" s="54" t="n"/>
      <c r="Q56" s="54" t="n"/>
    </row>
    <row r="57">
      <c r="B57" s="54" t="n"/>
      <c r="C57" s="54" t="n"/>
      <c r="D57" s="54" t="n"/>
      <c r="E57" s="54" t="n"/>
      <c r="F57" s="56" t="n"/>
      <c r="G57" s="54" t="n"/>
      <c r="H57" s="54" t="n"/>
      <c r="I57" s="56" t="n"/>
      <c r="J57" s="56" t="n"/>
      <c r="K57" s="56" t="n"/>
      <c r="L57" s="56" t="n"/>
      <c r="M57" s="58" t="n"/>
      <c r="N57" s="54" t="n"/>
      <c r="O57" s="54" t="n"/>
      <c r="P57" s="54" t="n"/>
      <c r="Q57" s="54" t="n"/>
    </row>
    <row r="58">
      <c r="B58" s="54" t="n"/>
      <c r="C58" s="54" t="n"/>
      <c r="D58" s="54" t="n"/>
      <c r="E58" s="54" t="n"/>
      <c r="F58" s="56" t="n"/>
      <c r="G58" s="54" t="n"/>
      <c r="H58" s="54" t="n"/>
      <c r="I58" s="56" t="n"/>
      <c r="J58" s="56" t="n"/>
      <c r="K58" s="56" t="n"/>
      <c r="L58" s="56" t="n"/>
      <c r="M58" s="58" t="n"/>
      <c r="N58" s="54" t="n"/>
      <c r="O58" s="54" t="n"/>
      <c r="P58" s="54" t="n"/>
      <c r="Q58" s="54" t="n"/>
    </row>
    <row r="60" ht="60" customHeight="1">
      <c r="B60" s="353" t="inlineStr">
        <is>
          <t>Diagonal 18 No. 20-29 Fusagasugá – Cundinamarca
Teléfono (601) 8281483 Línea Gratuita 018000180414
www.ucundinamarca.edu.co   E-mail: info@ucundinamarca.edu.co
NIT: 890.680.062-2</t>
        </is>
      </c>
    </row>
    <row r="61">
      <c r="B61" s="155" t="n"/>
      <c r="C61" s="156" t="n"/>
      <c r="D61" s="157" t="n"/>
      <c r="E61" s="155" t="n"/>
      <c r="F61" s="154" t="n"/>
      <c r="G61" s="154" t="n"/>
      <c r="H61" s="154" t="n"/>
      <c r="I61" s="154" t="n"/>
      <c r="J61" s="154" t="n"/>
      <c r="K61" s="154" t="n"/>
      <c r="L61" s="154" t="n"/>
      <c r="M61" s="154" t="n"/>
      <c r="N61" s="154" t="n"/>
      <c r="O61" s="154" t="n"/>
      <c r="P61" s="154" t="n"/>
      <c r="Q61" s="154" t="n"/>
    </row>
    <row r="62" ht="25.5" customHeight="1">
      <c r="B62" s="155" t="n"/>
      <c r="C62" s="156" t="n"/>
      <c r="D62" s="354" t="inlineStr">
        <is>
          <t>Documento controlado por el Sistema de Gestión de la Calidad
Asegúrese que corresponde a la última versión consultando el Portal Institucional</t>
        </is>
      </c>
    </row>
    <row r="63" hidden="1" ht="15" customHeight="1">
      <c r="B63" s="154" t="n"/>
      <c r="C63" s="154" t="n"/>
      <c r="D63" s="154" t="n"/>
      <c r="E63" s="154" t="n"/>
      <c r="F63" s="154" t="n"/>
      <c r="G63" s="154" t="n"/>
      <c r="H63" s="154" t="n"/>
      <c r="I63" s="154" t="n"/>
      <c r="J63" s="154" t="n"/>
      <c r="K63" s="154" t="n"/>
      <c r="L63" s="154" t="n"/>
      <c r="M63" s="154" t="n"/>
      <c r="N63" s="154" t="n"/>
      <c r="O63" s="154" t="n"/>
      <c r="P63" s="154" t="n"/>
      <c r="Q63" s="154" t="n"/>
    </row>
  </sheetData>
  <mergeCells count="12">
    <mergeCell ref="P4:Q4"/>
    <mergeCell ref="P3:Q3"/>
    <mergeCell ref="D2:O2"/>
    <mergeCell ref="I7:Q7"/>
    <mergeCell ref="B60:Q60"/>
    <mergeCell ref="D1:O1"/>
    <mergeCell ref="D3:O4"/>
    <mergeCell ref="P2:Q2"/>
    <mergeCell ref="B1:C4"/>
    <mergeCell ref="P1:Q1"/>
    <mergeCell ref="B7:H7"/>
    <mergeCell ref="D62:Q62"/>
  </mergeCells>
  <hyperlinks>
    <hyperlink ref="C6" location="INICIO!A1" display="REGRESAR"/>
  </hyperlinks>
  <pageMargins left="0.7" right="0.7" top="0.75" bottom="0.75" header="0.3" footer="0.3"/>
  <pageSetup orientation="portrait"/>
  <drawing xmlns:r="http://schemas.openxmlformats.org/officeDocument/2006/relationships" r:id="rId1"/>
</worksheet>
</file>

<file path=xl/worksheets/sheet6.xml><?xml version="1.0" encoding="utf-8"?>
<worksheet xmlns="http://schemas.openxmlformats.org/spreadsheetml/2006/main">
  <sheetPr codeName="Hoja14">
    <outlinePr summaryBelow="1" summaryRight="1"/>
    <pageSetUpPr/>
  </sheetPr>
  <dimension ref="B1:X61"/>
  <sheetViews>
    <sheetView showGridLines="0" showRowColHeaders="0" zoomScaleNormal="100" workbookViewId="0">
      <selection activeCell="C8" sqref="C8"/>
    </sheetView>
  </sheetViews>
  <sheetFormatPr baseColWidth="10" defaultColWidth="11.42578125" defaultRowHeight="15"/>
  <cols>
    <col width="2.42578125" customWidth="1" min="1" max="1"/>
    <col width="17.5703125" customWidth="1" min="2" max="2"/>
    <col width="19.28515625" customWidth="1" min="3" max="3"/>
    <col width="49.7109375" customWidth="1" min="4" max="5"/>
    <col width="25.140625" customWidth="1" min="6" max="6"/>
    <col width="25.7109375" customWidth="1" min="7" max="7"/>
    <col width="22.85546875" customWidth="1" min="8" max="8"/>
    <col width="27" customWidth="1" min="9" max="10"/>
    <col width="17.42578125" customWidth="1" min="11" max="11"/>
    <col width="24.7109375" bestFit="1" customWidth="1" min="12" max="12"/>
    <col width="24.7109375" customWidth="1" min="13" max="13"/>
    <col width="23" bestFit="1" customWidth="1" min="14" max="14"/>
    <col width="15.140625" bestFit="1" customWidth="1" min="15" max="15"/>
    <col width="51.140625" bestFit="1" customWidth="1" min="16" max="16"/>
    <col width="25.140625" bestFit="1" customWidth="1" min="17" max="17"/>
    <col width="84.85546875" bestFit="1" customWidth="1" min="18" max="18"/>
    <col width="20.85546875" customWidth="1" min="19" max="20"/>
    <col width="17.42578125" customWidth="1" min="21" max="21"/>
    <col width="33.28515625" bestFit="1" customWidth="1" min="22" max="22"/>
    <col width="24.85546875" customWidth="1" min="23" max="23"/>
    <col width="21.7109375" customWidth="1" min="24" max="24"/>
  </cols>
  <sheetData>
    <row r="1" ht="23.25" customFormat="1" customHeight="1" s="121">
      <c r="B1" s="380" t="n"/>
      <c r="C1" s="685" t="n"/>
      <c r="D1" s="718" t="inlineStr">
        <is>
          <t>MACROPROCESO ESTRATÉGICO</t>
        </is>
      </c>
      <c r="E1" s="693" t="n"/>
      <c r="F1" s="693" t="n"/>
      <c r="G1" s="693" t="n"/>
      <c r="H1" s="693" t="n"/>
      <c r="I1" s="693" t="n"/>
      <c r="J1" s="693" t="n"/>
      <c r="K1" s="693" t="n"/>
      <c r="L1" s="693" t="n"/>
      <c r="M1" s="693" t="n"/>
      <c r="N1" s="693" t="n"/>
      <c r="O1" s="692" t="n"/>
      <c r="P1" s="381" t="inlineStr">
        <is>
          <t>CÓDIGO: ESGr028</t>
        </is>
      </c>
      <c r="Q1" s="687" t="n"/>
    </row>
    <row r="2" ht="21.75" customFormat="1" customHeight="1" s="121">
      <c r="B2" s="688" t="n"/>
      <c r="C2" s="689" t="n"/>
      <c r="D2" s="381" t="inlineStr">
        <is>
          <t>PROCESO GESTIÓN SISTEMAS INTEGRADOS - CALIDAD</t>
        </is>
      </c>
      <c r="E2" s="686" t="n"/>
      <c r="F2" s="686" t="n"/>
      <c r="G2" s="686" t="n"/>
      <c r="H2" s="686" t="n"/>
      <c r="I2" s="686" t="n"/>
      <c r="J2" s="686" t="n"/>
      <c r="K2" s="686" t="n"/>
      <c r="L2" s="686" t="n"/>
      <c r="M2" s="686" t="n"/>
      <c r="N2" s="686" t="n"/>
      <c r="O2" s="687" t="n"/>
      <c r="P2" s="381" t="inlineStr">
        <is>
          <t>VERSIÓN: 18</t>
        </is>
      </c>
      <c r="Q2" s="687" t="n"/>
    </row>
    <row r="3" ht="15" customFormat="1" customHeight="1" s="121">
      <c r="B3" s="688" t="n"/>
      <c r="C3" s="689" t="n"/>
      <c r="D3" s="381" t="inlineStr">
        <is>
          <t>GESTIÓN DEL RIESGO Y LAS OPORTUNIDADES</t>
        </is>
      </c>
      <c r="E3" s="690" t="n"/>
      <c r="F3" s="690" t="n"/>
      <c r="G3" s="690" t="n"/>
      <c r="H3" s="690" t="n"/>
      <c r="I3" s="690" t="n"/>
      <c r="J3" s="690" t="n"/>
      <c r="K3" s="690" t="n"/>
      <c r="L3" s="690" t="n"/>
      <c r="M3" s="690" t="n"/>
      <c r="N3" s="690" t="n"/>
      <c r="O3" s="685" t="n"/>
      <c r="P3" s="381" t="inlineStr">
        <is>
          <t>VIGENCIA: 2025-04-11</t>
        </is>
      </c>
      <c r="Q3" s="687" t="n"/>
    </row>
    <row r="4" ht="12.75" customFormat="1" customHeight="1" s="121">
      <c r="B4" s="691" t="n"/>
      <c r="C4" s="692" t="n"/>
      <c r="D4" s="691" t="n"/>
      <c r="E4" s="693" t="n"/>
      <c r="F4" s="693" t="n"/>
      <c r="G4" s="693" t="n"/>
      <c r="H4" s="693" t="n"/>
      <c r="I4" s="693" t="n"/>
      <c r="J4" s="693" t="n"/>
      <c r="K4" s="693" t="n"/>
      <c r="L4" s="693" t="n"/>
      <c r="M4" s="693" t="n"/>
      <c r="N4" s="693" t="n"/>
      <c r="O4" s="692" t="n"/>
      <c r="P4" s="381" t="inlineStr">
        <is>
          <t>PÁGINA: 4 de 11</t>
        </is>
      </c>
      <c r="Q4" s="687" t="n"/>
    </row>
    <row r="5" customFormat="1" s="121"/>
    <row r="6">
      <c r="B6" s="421" t="n"/>
    </row>
    <row r="7">
      <c r="B7" s="65" t="inlineStr">
        <is>
          <t>REGRESAR</t>
        </is>
      </c>
      <c r="C7" s="421" t="n"/>
      <c r="D7" s="420" t="n"/>
      <c r="F7" s="421" t="n"/>
      <c r="G7" s="421" t="n"/>
      <c r="H7" s="421" t="n"/>
      <c r="I7" s="421" t="n"/>
      <c r="J7" s="421" t="n"/>
      <c r="K7" s="421" t="n"/>
      <c r="L7" s="421" t="n"/>
      <c r="M7" s="421" t="n"/>
      <c r="N7" s="421" t="n"/>
      <c r="O7" s="421" t="n"/>
      <c r="P7" s="421" t="n"/>
      <c r="Q7" s="421" t="n"/>
      <c r="R7" s="421" t="n"/>
      <c r="S7" s="421" t="n"/>
      <c r="T7" s="421" t="n"/>
      <c r="U7" s="421" t="n"/>
      <c r="V7" s="421" t="n"/>
      <c r="W7" s="421" t="n"/>
      <c r="X7" s="421" t="n"/>
    </row>
    <row r="8">
      <c r="B8" s="421" t="n"/>
      <c r="C8" s="421" t="n"/>
      <c r="D8" s="421" t="n"/>
      <c r="E8" s="421" t="n"/>
      <c r="F8" s="421" t="n"/>
      <c r="G8" s="421" t="n"/>
      <c r="H8" s="421" t="n"/>
      <c r="I8" s="421" t="n"/>
      <c r="J8" s="421" t="n"/>
      <c r="K8" s="421" t="n"/>
      <c r="L8" s="421" t="n"/>
      <c r="M8" s="421" t="n"/>
      <c r="N8" s="421" t="n"/>
      <c r="O8" s="421" t="n"/>
      <c r="P8" s="421" t="n"/>
      <c r="Q8" s="421" t="n"/>
      <c r="R8" s="421" t="n"/>
      <c r="S8" s="421" t="n"/>
      <c r="T8" s="421" t="n"/>
      <c r="U8" s="421" t="n"/>
      <c r="V8" s="421" t="n"/>
      <c r="W8" s="421" t="n"/>
      <c r="X8" s="421" t="n"/>
    </row>
    <row r="9" ht="15.75" customHeight="1">
      <c r="B9" s="422" t="inlineStr">
        <is>
          <t>PROCESO:</t>
        </is>
      </c>
      <c r="C9" s="719" t="n"/>
      <c r="D9" s="424" t="inlineStr">
        <is>
          <t xml:space="preserve"> GESTIÓN DOCUMENTAL</t>
        </is>
      </c>
      <c r="E9" s="720" t="n"/>
      <c r="F9" s="720" t="n"/>
      <c r="G9" s="720" t="n"/>
      <c r="H9" s="719" t="n"/>
      <c r="I9" s="106" t="n"/>
      <c r="J9" s="106" t="n"/>
      <c r="K9" s="106" t="n"/>
      <c r="L9" s="106" t="n"/>
      <c r="M9" s="106" t="n"/>
      <c r="N9" s="107" t="n"/>
      <c r="O9" s="107" t="n"/>
      <c r="P9" s="107" t="n"/>
      <c r="Q9" s="107" t="n"/>
      <c r="R9" s="107" t="n"/>
      <c r="S9" s="107" t="n"/>
      <c r="T9" s="107" t="n"/>
      <c r="U9" s="107" t="n"/>
      <c r="V9" s="107" t="n"/>
      <c r="W9" s="107" t="n"/>
      <c r="X9" s="107" t="n"/>
    </row>
    <row r="10" ht="24" customHeight="1">
      <c r="B10" s="422" t="inlineStr">
        <is>
          <t xml:space="preserve">OBJETIVO </t>
        </is>
      </c>
      <c r="C10" s="719" t="n"/>
      <c r="D10" s="427" t="inlineStr">
        <is>
          <t xml:space="preserve">Contribuir a un Gobierno Digital Universitario mediante la administración de los documentos de la Universidad de Cundinamarca, desde su inicio  hasta su disposición final, a través de las tablas de retención, valoración documental e inventarios documentales, ejecutando acciones para mantener actualizados los archivos de gestión, central e histórico.  </t>
        </is>
      </c>
      <c r="E10" s="720" t="n"/>
      <c r="F10" s="720" t="n"/>
      <c r="G10" s="720" t="n"/>
      <c r="H10" s="719" t="n"/>
      <c r="I10" s="106" t="n"/>
      <c r="J10" s="106" t="n"/>
      <c r="K10" s="106" t="n"/>
      <c r="L10" s="106" t="n"/>
      <c r="M10" s="106" t="n"/>
      <c r="N10" s="107" t="n"/>
      <c r="O10" s="107" t="n"/>
      <c r="P10" s="107" t="n"/>
      <c r="Q10" s="107" t="n"/>
      <c r="R10" s="107" t="n"/>
      <c r="S10" s="107" t="n"/>
      <c r="T10" s="107" t="n"/>
      <c r="U10" s="107" t="n"/>
      <c r="V10" s="107" t="n"/>
      <c r="W10" s="107" t="n"/>
      <c r="X10" s="107" t="n"/>
    </row>
    <row r="11">
      <c r="B11" s="108" t="n"/>
      <c r="C11" s="108" t="n"/>
      <c r="D11" s="108" t="n"/>
      <c r="E11" s="108" t="n"/>
      <c r="F11" s="108" t="n"/>
      <c r="G11" s="108" t="n"/>
      <c r="H11" s="108" t="n"/>
      <c r="I11" s="108" t="n"/>
      <c r="J11" s="108" t="n"/>
      <c r="K11" s="108" t="n"/>
      <c r="L11" s="108" t="n"/>
      <c r="M11" s="108" t="n"/>
      <c r="N11" s="109" t="n"/>
      <c r="O11" s="109" t="n"/>
      <c r="P11" s="109" t="n"/>
      <c r="Q11" s="109" t="n"/>
      <c r="R11" s="109" t="n"/>
      <c r="S11" s="109" t="n"/>
      <c r="T11" s="109" t="n"/>
      <c r="U11" s="109" t="n"/>
      <c r="V11" s="109" t="n"/>
      <c r="W11" s="109" t="n"/>
      <c r="X11" s="109" t="n"/>
    </row>
    <row r="12" ht="15" customHeight="1">
      <c r="B12" s="410" t="inlineStr">
        <is>
          <t>IDENTIFICACIÓN DE RIESGOS</t>
        </is>
      </c>
      <c r="C12" s="721" t="n"/>
      <c r="D12" s="721" t="n"/>
      <c r="E12" s="721" t="n"/>
      <c r="F12" s="721" t="n"/>
      <c r="G12" s="721" t="n"/>
      <c r="H12" s="722" t="n"/>
      <c r="I12" s="723" t="inlineStr">
        <is>
          <t>VALORACIÓN DE RIESGOS</t>
        </is>
      </c>
      <c r="J12" s="721" t="n"/>
      <c r="K12" s="722" t="n"/>
      <c r="L12" s="724" t="inlineStr">
        <is>
          <t>TRATAMIENTO DEL RIESGO</t>
        </is>
      </c>
      <c r="M12" s="721" t="n"/>
      <c r="N12" s="721" t="n"/>
      <c r="O12" s="721" t="n"/>
      <c r="P12" s="721" t="n"/>
      <c r="Q12" s="722" t="n"/>
    </row>
    <row r="13" ht="47.25" customHeight="1">
      <c r="B13" s="110" t="inlineStr">
        <is>
          <t>ACTIVO O GRUPO DE ACTIVOS</t>
        </is>
      </c>
      <c r="C13" s="110" t="inlineStr">
        <is>
          <t>IDENTIFICADOR DEL RIESGO</t>
        </is>
      </c>
      <c r="D13" s="110" t="inlineStr">
        <is>
          <t>RIESGO</t>
        </is>
      </c>
      <c r="E13" s="110" t="inlineStr">
        <is>
          <t>DESCRIPCIÓN DEL RIESGO</t>
        </is>
      </c>
      <c r="F13" s="110" t="inlineStr">
        <is>
          <t>VULNERABILIDADES</t>
        </is>
      </c>
      <c r="G13" s="110" t="inlineStr">
        <is>
          <t>AMENAZAS</t>
        </is>
      </c>
      <c r="H13" s="110" t="inlineStr">
        <is>
          <t>CONSECUENCIAS</t>
        </is>
      </c>
      <c r="I13" s="110" t="inlineStr">
        <is>
          <t>PROBABILIDAD</t>
        </is>
      </c>
      <c r="J13" s="110" t="inlineStr">
        <is>
          <t>IMPACTO</t>
        </is>
      </c>
      <c r="K13" s="110" t="inlineStr">
        <is>
          <t>RIESGO INHERENTE</t>
        </is>
      </c>
      <c r="L13" s="110" t="inlineStr">
        <is>
          <t>OPCIÓN TRATAMIENTO</t>
        </is>
      </c>
      <c r="M13" s="110" t="inlineStr">
        <is>
          <t>OBJETIVO DE CONTROL</t>
        </is>
      </c>
      <c r="N13" s="110" t="inlineStr">
        <is>
          <t>ACTIVIDAD DE CONTROL</t>
        </is>
      </c>
      <c r="O13" s="110" t="inlineStr">
        <is>
          <t>SOPORTE</t>
        </is>
      </c>
      <c r="P13" s="110" t="inlineStr">
        <is>
          <t>RESPONSABLE</t>
        </is>
      </c>
      <c r="Q13" s="110" t="inlineStr">
        <is>
          <t>TIEMPO</t>
        </is>
      </c>
    </row>
    <row r="14" ht="15" customHeight="1">
      <c r="B14" s="111" t="n"/>
      <c r="C14" s="111" t="n"/>
      <c r="D14" s="111" t="n"/>
      <c r="E14" s="111" t="n"/>
      <c r="F14" s="111" t="n"/>
      <c r="G14" s="111" t="n"/>
      <c r="H14" s="111" t="n"/>
      <c r="I14" s="111" t="n"/>
      <c r="J14" s="111" t="n"/>
      <c r="K14" s="111" t="n"/>
      <c r="L14" s="111" t="n"/>
      <c r="M14" s="111" t="n"/>
      <c r="N14" s="111" t="n"/>
      <c r="O14" s="111" t="n"/>
      <c r="P14" s="111" t="n"/>
      <c r="Q14" s="111" t="n"/>
    </row>
    <row r="15">
      <c r="B15" s="111" t="n"/>
      <c r="C15" s="111" t="n"/>
      <c r="D15" s="111" t="n"/>
      <c r="E15" s="111" t="n"/>
      <c r="F15" s="111" t="n"/>
      <c r="G15" s="111" t="n"/>
      <c r="H15" s="111" t="n"/>
      <c r="I15" s="111" t="n"/>
      <c r="J15" s="111" t="n"/>
      <c r="K15" s="111" t="n"/>
      <c r="L15" s="111" t="n"/>
      <c r="M15" s="111" t="n"/>
      <c r="N15" s="111" t="n"/>
      <c r="O15" s="111" t="n"/>
      <c r="P15" s="111" t="n"/>
      <c r="Q15" s="111" t="n"/>
    </row>
    <row r="16">
      <c r="B16" s="111" t="n"/>
      <c r="C16" s="111" t="n"/>
      <c r="D16" s="111" t="n"/>
      <c r="E16" s="111" t="n"/>
      <c r="F16" s="111" t="n"/>
      <c r="G16" s="111" t="n"/>
      <c r="H16" s="111" t="n"/>
      <c r="I16" s="111" t="n"/>
      <c r="J16" s="111" t="n"/>
      <c r="K16" s="111" t="n"/>
      <c r="L16" s="111" t="n"/>
      <c r="M16" s="111" t="n"/>
      <c r="N16" s="111" t="n"/>
      <c r="O16" s="111" t="n"/>
      <c r="P16" s="111" t="n"/>
      <c r="Q16" s="111" t="n"/>
    </row>
    <row r="17">
      <c r="B17" s="111" t="n"/>
      <c r="C17" s="111" t="n"/>
      <c r="D17" s="111" t="n"/>
      <c r="E17" s="111" t="n"/>
      <c r="F17" s="111" t="n"/>
      <c r="G17" s="111" t="n"/>
      <c r="H17" s="111" t="n"/>
      <c r="I17" s="111" t="n"/>
      <c r="J17" s="111" t="n"/>
      <c r="K17" s="111" t="n"/>
      <c r="L17" s="111" t="n"/>
      <c r="M17" s="111" t="n"/>
      <c r="N17" s="111" t="n"/>
      <c r="O17" s="111" t="n"/>
      <c r="P17" s="111" t="n"/>
      <c r="Q17" s="111" t="n"/>
    </row>
    <row r="18">
      <c r="B18" s="111" t="n"/>
      <c r="C18" s="111" t="n"/>
      <c r="D18" s="111" t="n"/>
      <c r="E18" s="111" t="n"/>
      <c r="F18" s="111" t="n"/>
      <c r="G18" s="111" t="n"/>
      <c r="H18" s="111" t="n"/>
      <c r="I18" s="111" t="n"/>
      <c r="J18" s="111" t="n"/>
      <c r="K18" s="111" t="n"/>
      <c r="L18" s="111" t="n"/>
      <c r="M18" s="111" t="n"/>
      <c r="N18" s="111" t="n"/>
      <c r="O18" s="111" t="n"/>
      <c r="P18" s="111" t="n"/>
      <c r="Q18" s="111" t="n"/>
    </row>
    <row r="19">
      <c r="B19" s="111" t="n"/>
      <c r="C19" s="111" t="n"/>
      <c r="D19" s="111" t="n"/>
      <c r="E19" s="111" t="n"/>
      <c r="F19" s="111" t="n"/>
      <c r="G19" s="111" t="n"/>
      <c r="H19" s="111" t="n"/>
      <c r="I19" s="111" t="n"/>
      <c r="J19" s="111" t="n"/>
      <c r="K19" s="111" t="n"/>
      <c r="L19" s="111" t="n"/>
      <c r="M19" s="111" t="n"/>
      <c r="N19" s="111" t="n"/>
      <c r="O19" s="111" t="n"/>
      <c r="P19" s="111" t="n"/>
      <c r="Q19" s="111" t="n"/>
    </row>
    <row r="20">
      <c r="B20" s="111" t="n"/>
      <c r="C20" s="111" t="n"/>
      <c r="D20" s="111" t="n"/>
      <c r="E20" s="111" t="n"/>
      <c r="F20" s="111" t="n"/>
      <c r="G20" s="111" t="n"/>
      <c r="H20" s="111" t="n"/>
      <c r="I20" s="111" t="n"/>
      <c r="J20" s="111" t="n"/>
      <c r="K20" s="111" t="n"/>
      <c r="L20" s="111" t="n"/>
      <c r="M20" s="111" t="n"/>
      <c r="N20" s="111" t="n"/>
      <c r="O20" s="111" t="n"/>
      <c r="P20" s="111" t="n"/>
      <c r="Q20" s="111" t="n"/>
    </row>
    <row r="21">
      <c r="B21" s="111" t="n"/>
      <c r="C21" s="111" t="n"/>
      <c r="D21" s="111" t="n"/>
      <c r="E21" s="111" t="n"/>
      <c r="F21" s="111" t="n"/>
      <c r="G21" s="111" t="n"/>
      <c r="H21" s="111" t="n"/>
      <c r="I21" s="111" t="n"/>
      <c r="J21" s="111" t="n"/>
      <c r="K21" s="111" t="n"/>
      <c r="L21" s="111" t="n"/>
      <c r="M21" s="111" t="n"/>
      <c r="N21" s="111" t="n"/>
      <c r="O21" s="111" t="n"/>
      <c r="P21" s="111" t="n"/>
      <c r="Q21" s="111" t="n"/>
    </row>
    <row r="22">
      <c r="B22" s="111" t="n"/>
      <c r="C22" s="111" t="n"/>
      <c r="D22" s="111" t="n"/>
      <c r="E22" s="111" t="n"/>
      <c r="F22" s="111" t="n"/>
      <c r="G22" s="111" t="n"/>
      <c r="H22" s="111" t="n"/>
      <c r="I22" s="111" t="n"/>
      <c r="J22" s="111" t="n"/>
      <c r="K22" s="111" t="n"/>
      <c r="L22" s="111" t="n"/>
      <c r="M22" s="111" t="n"/>
      <c r="N22" s="111" t="n"/>
      <c r="O22" s="111" t="n"/>
      <c r="P22" s="111" t="n"/>
      <c r="Q22" s="111" t="n"/>
    </row>
    <row r="23">
      <c r="B23" s="111" t="n"/>
      <c r="C23" s="111" t="n"/>
      <c r="D23" s="111" t="n"/>
      <c r="E23" s="111" t="n"/>
      <c r="F23" s="111" t="n"/>
      <c r="G23" s="111" t="n"/>
      <c r="H23" s="111" t="n"/>
      <c r="I23" s="111" t="n"/>
      <c r="J23" s="111" t="n"/>
      <c r="K23" s="111" t="n"/>
      <c r="L23" s="111" t="n"/>
      <c r="M23" s="111" t="n"/>
      <c r="N23" s="111" t="n"/>
      <c r="O23" s="111" t="n"/>
      <c r="P23" s="111" t="n"/>
      <c r="Q23" s="111" t="n"/>
    </row>
    <row r="24">
      <c r="B24" s="111" t="n"/>
      <c r="C24" s="111" t="n"/>
      <c r="D24" s="111" t="n"/>
      <c r="E24" s="111" t="n"/>
      <c r="F24" s="111" t="n"/>
      <c r="G24" s="111" t="n"/>
      <c r="H24" s="111" t="n"/>
      <c r="I24" s="111" t="n"/>
      <c r="J24" s="111" t="n"/>
      <c r="K24" s="111" t="n"/>
      <c r="L24" s="111" t="n"/>
      <c r="M24" s="111" t="n"/>
      <c r="N24" s="111" t="n"/>
      <c r="O24" s="111" t="n"/>
      <c r="P24" s="111" t="n"/>
      <c r="Q24" s="111" t="n"/>
    </row>
    <row r="25">
      <c r="B25" s="111" t="n"/>
      <c r="C25" s="111" t="n"/>
      <c r="D25" s="111" t="n"/>
      <c r="E25" s="111" t="n"/>
      <c r="F25" s="111" t="n"/>
      <c r="G25" s="111" t="n"/>
      <c r="H25" s="111" t="n"/>
      <c r="I25" s="111" t="n"/>
      <c r="J25" s="111" t="n"/>
      <c r="K25" s="111" t="n"/>
      <c r="L25" s="111" t="n"/>
      <c r="M25" s="111" t="n"/>
      <c r="N25" s="111" t="n"/>
      <c r="O25" s="111" t="n"/>
      <c r="P25" s="111" t="n"/>
      <c r="Q25" s="111" t="n"/>
    </row>
    <row r="26">
      <c r="B26" s="111" t="n"/>
      <c r="C26" s="111" t="n"/>
      <c r="D26" s="111" t="n"/>
      <c r="E26" s="111" t="n"/>
      <c r="F26" s="111" t="n"/>
      <c r="G26" s="111" t="n"/>
      <c r="H26" s="111" t="n"/>
      <c r="I26" s="111" t="n"/>
      <c r="J26" s="111" t="n"/>
      <c r="K26" s="111" t="n"/>
      <c r="L26" s="111" t="n"/>
      <c r="M26" s="111" t="n"/>
      <c r="N26" s="111" t="n"/>
      <c r="O26" s="111" t="n"/>
      <c r="P26" s="111" t="n"/>
      <c r="Q26" s="111" t="n"/>
    </row>
    <row r="27">
      <c r="B27" s="111" t="n"/>
      <c r="C27" s="111" t="n"/>
      <c r="D27" s="111" t="n"/>
      <c r="E27" s="111" t="n"/>
      <c r="F27" s="111" t="n"/>
      <c r="G27" s="111" t="n"/>
      <c r="H27" s="111" t="n"/>
      <c r="I27" s="111" t="n"/>
      <c r="J27" s="111" t="n"/>
      <c r="K27" s="111" t="n"/>
      <c r="L27" s="111" t="n"/>
      <c r="M27" s="111" t="n"/>
      <c r="N27" s="111" t="n"/>
      <c r="O27" s="111" t="n"/>
      <c r="P27" s="111" t="n"/>
      <c r="Q27" s="111" t="n"/>
    </row>
    <row r="28">
      <c r="B28" s="111" t="n"/>
      <c r="C28" s="111" t="n"/>
      <c r="D28" s="111" t="n"/>
      <c r="E28" s="111" t="n"/>
      <c r="F28" s="111" t="n"/>
      <c r="G28" s="111" t="n"/>
      <c r="H28" s="111" t="n"/>
      <c r="I28" s="111" t="n"/>
      <c r="J28" s="111" t="n"/>
      <c r="K28" s="111" t="n"/>
      <c r="L28" s="111" t="n"/>
      <c r="M28" s="111" t="n"/>
      <c r="N28" s="111" t="n"/>
      <c r="O28" s="111" t="n"/>
      <c r="P28" s="111" t="n"/>
      <c r="Q28" s="111" t="n"/>
    </row>
    <row r="29">
      <c r="B29" s="111" t="n"/>
      <c r="C29" s="111" t="n"/>
      <c r="D29" s="111" t="n"/>
      <c r="E29" s="111" t="n"/>
      <c r="F29" s="111" t="n"/>
      <c r="G29" s="111" t="n"/>
      <c r="H29" s="111" t="n"/>
      <c r="I29" s="111" t="n"/>
      <c r="J29" s="111" t="n"/>
      <c r="K29" s="111" t="n"/>
      <c r="L29" s="111" t="n"/>
      <c r="M29" s="111" t="n"/>
      <c r="N29" s="111" t="n"/>
      <c r="O29" s="111" t="n"/>
      <c r="P29" s="111" t="n"/>
      <c r="Q29" s="111" t="n"/>
    </row>
    <row r="30">
      <c r="B30" s="111" t="n"/>
      <c r="C30" s="111" t="n"/>
      <c r="D30" s="111" t="n"/>
      <c r="E30" s="111" t="n"/>
      <c r="F30" s="111" t="n"/>
      <c r="G30" s="111" t="n"/>
      <c r="H30" s="111" t="n"/>
      <c r="I30" s="111" t="n"/>
      <c r="J30" s="111" t="n"/>
      <c r="K30" s="111" t="n"/>
      <c r="L30" s="111" t="n"/>
      <c r="M30" s="111" t="n"/>
      <c r="N30" s="111" t="n"/>
      <c r="O30" s="111" t="n"/>
      <c r="P30" s="111" t="n"/>
      <c r="Q30" s="111" t="n"/>
    </row>
    <row r="31">
      <c r="B31" s="111" t="n"/>
      <c r="C31" s="111" t="n"/>
      <c r="D31" s="111" t="n"/>
      <c r="E31" s="111" t="n"/>
      <c r="F31" s="111" t="n"/>
      <c r="G31" s="111" t="n"/>
      <c r="H31" s="111" t="n"/>
      <c r="I31" s="111" t="n"/>
      <c r="J31" s="111" t="n"/>
      <c r="K31" s="111" t="n"/>
      <c r="L31" s="111" t="n"/>
      <c r="M31" s="111" t="n"/>
      <c r="N31" s="111" t="n"/>
      <c r="O31" s="111" t="n"/>
      <c r="P31" s="111" t="n"/>
      <c r="Q31" s="111" t="n"/>
    </row>
    <row r="32">
      <c r="B32" s="111" t="n"/>
      <c r="C32" s="111" t="n"/>
      <c r="D32" s="111" t="n"/>
      <c r="E32" s="111" t="n"/>
      <c r="F32" s="111" t="n"/>
      <c r="G32" s="111" t="n"/>
      <c r="H32" s="111" t="n"/>
      <c r="I32" s="111" t="n"/>
      <c r="J32" s="111" t="n"/>
      <c r="K32" s="111" t="n"/>
      <c r="L32" s="111" t="n"/>
      <c r="M32" s="111" t="n"/>
      <c r="N32" s="111" t="n"/>
      <c r="O32" s="111" t="n"/>
      <c r="P32" s="111" t="n"/>
      <c r="Q32" s="111" t="n"/>
    </row>
    <row r="33">
      <c r="B33" s="111" t="n"/>
      <c r="C33" s="111" t="n"/>
      <c r="D33" s="111" t="n"/>
      <c r="E33" s="111" t="n"/>
      <c r="F33" s="111" t="n"/>
      <c r="G33" s="111" t="n"/>
      <c r="H33" s="111" t="n"/>
      <c r="I33" s="111" t="n"/>
      <c r="J33" s="111" t="n"/>
      <c r="K33" s="111" t="n"/>
      <c r="L33" s="111" t="n"/>
      <c r="M33" s="111" t="n"/>
      <c r="N33" s="111" t="n"/>
      <c r="O33" s="111" t="n"/>
      <c r="P33" s="111" t="n"/>
      <c r="Q33" s="111" t="n"/>
    </row>
    <row r="34">
      <c r="B34" s="111" t="n"/>
      <c r="C34" s="111" t="n"/>
      <c r="D34" s="111" t="n"/>
      <c r="E34" s="111" t="n"/>
      <c r="F34" s="111" t="n"/>
      <c r="G34" s="111" t="n"/>
      <c r="H34" s="111" t="n"/>
      <c r="I34" s="111" t="n"/>
      <c r="J34" s="111" t="n"/>
      <c r="K34" s="111" t="n"/>
      <c r="L34" s="111" t="n"/>
      <c r="M34" s="111" t="n"/>
      <c r="N34" s="111" t="n"/>
      <c r="O34" s="111" t="n"/>
      <c r="P34" s="111" t="n"/>
      <c r="Q34" s="111" t="n"/>
    </row>
    <row r="35">
      <c r="B35" s="111" t="n"/>
      <c r="C35" s="111" t="n"/>
      <c r="D35" s="111" t="n"/>
      <c r="E35" s="111" t="n"/>
      <c r="F35" s="111" t="n"/>
      <c r="G35" s="111" t="n"/>
      <c r="H35" s="111" t="n"/>
      <c r="I35" s="111" t="n"/>
      <c r="J35" s="111" t="n"/>
      <c r="K35" s="111" t="n"/>
      <c r="L35" s="111" t="n"/>
      <c r="M35" s="111" t="n"/>
      <c r="N35" s="111" t="n"/>
      <c r="O35" s="111" t="n"/>
      <c r="P35" s="111" t="n"/>
      <c r="Q35" s="111" t="n"/>
    </row>
    <row r="36">
      <c r="B36" s="111" t="n"/>
      <c r="C36" s="111" t="n"/>
      <c r="D36" s="111" t="n"/>
      <c r="E36" s="111" t="n"/>
      <c r="F36" s="111" t="n"/>
      <c r="G36" s="111" t="n"/>
      <c r="H36" s="111" t="n"/>
      <c r="I36" s="111" t="n"/>
      <c r="J36" s="111" t="n"/>
      <c r="K36" s="111" t="n"/>
      <c r="L36" s="111" t="n"/>
      <c r="M36" s="111" t="n"/>
      <c r="N36" s="111" t="n"/>
      <c r="O36" s="111" t="n"/>
      <c r="P36" s="111" t="n"/>
      <c r="Q36" s="111" t="n"/>
    </row>
    <row r="37">
      <c r="B37" s="111" t="n"/>
      <c r="C37" s="111" t="n"/>
      <c r="D37" s="111" t="n"/>
      <c r="E37" s="111" t="n"/>
      <c r="F37" s="111" t="n"/>
      <c r="G37" s="111" t="n"/>
      <c r="H37" s="111" t="n"/>
      <c r="I37" s="111" t="n"/>
      <c r="J37" s="111" t="n"/>
      <c r="K37" s="111" t="n"/>
      <c r="L37" s="111" t="n"/>
      <c r="M37" s="111" t="n"/>
      <c r="N37" s="111" t="n"/>
      <c r="O37" s="111" t="n"/>
      <c r="P37" s="111" t="n"/>
      <c r="Q37" s="111" t="n"/>
    </row>
    <row r="38">
      <c r="B38" s="111" t="n"/>
      <c r="C38" s="111" t="n"/>
      <c r="D38" s="111" t="n"/>
      <c r="E38" s="111" t="n"/>
      <c r="F38" s="111" t="n"/>
      <c r="G38" s="111" t="n"/>
      <c r="H38" s="111" t="n"/>
      <c r="I38" s="111" t="n"/>
      <c r="J38" s="111" t="n"/>
      <c r="K38" s="111" t="n"/>
      <c r="L38" s="111" t="n"/>
      <c r="M38" s="111" t="n"/>
      <c r="N38" s="111" t="n"/>
      <c r="O38" s="111" t="n"/>
      <c r="P38" s="111" t="n"/>
      <c r="Q38" s="111" t="n"/>
    </row>
    <row r="39">
      <c r="B39" s="111" t="n"/>
      <c r="C39" s="111" t="n"/>
      <c r="D39" s="111" t="n"/>
      <c r="E39" s="111" t="n"/>
      <c r="F39" s="111" t="n"/>
      <c r="G39" s="111" t="n"/>
      <c r="H39" s="111" t="n"/>
      <c r="I39" s="111" t="n"/>
      <c r="J39" s="111" t="n"/>
      <c r="K39" s="111" t="n"/>
      <c r="L39" s="111" t="n"/>
      <c r="M39" s="111" t="n"/>
      <c r="N39" s="111" t="n"/>
      <c r="O39" s="111" t="n"/>
      <c r="P39" s="111" t="n"/>
      <c r="Q39" s="111" t="n"/>
    </row>
    <row r="40">
      <c r="B40" s="111" t="n"/>
      <c r="C40" s="111" t="n"/>
      <c r="D40" s="111" t="n"/>
      <c r="E40" s="111" t="n"/>
      <c r="F40" s="111" t="n"/>
      <c r="G40" s="111" t="n"/>
      <c r="H40" s="111" t="n"/>
      <c r="I40" s="111" t="n"/>
      <c r="J40" s="111" t="n"/>
      <c r="K40" s="111" t="n"/>
      <c r="L40" s="111" t="n"/>
      <c r="M40" s="111" t="n"/>
      <c r="N40" s="111" t="n"/>
      <c r="O40" s="111" t="n"/>
      <c r="P40" s="111" t="n"/>
      <c r="Q40" s="111" t="n"/>
    </row>
    <row r="41">
      <c r="B41" s="111" t="n"/>
      <c r="C41" s="111" t="n"/>
      <c r="D41" s="111" t="n"/>
      <c r="E41" s="111" t="n"/>
      <c r="F41" s="111" t="n"/>
      <c r="G41" s="111" t="n"/>
      <c r="H41" s="111" t="n"/>
      <c r="I41" s="111" t="n"/>
      <c r="J41" s="111" t="n"/>
      <c r="K41" s="111" t="n"/>
      <c r="L41" s="111" t="n"/>
      <c r="M41" s="111" t="n"/>
      <c r="N41" s="111" t="n"/>
      <c r="O41" s="111" t="n"/>
      <c r="P41" s="111" t="n"/>
      <c r="Q41" s="111" t="n"/>
    </row>
    <row r="42">
      <c r="B42" s="111" t="n"/>
      <c r="C42" s="111" t="n"/>
      <c r="D42" s="111" t="n"/>
      <c r="E42" s="111" t="n"/>
      <c r="F42" s="111" t="n"/>
      <c r="G42" s="111" t="n"/>
      <c r="H42" s="111" t="n"/>
      <c r="I42" s="111" t="n"/>
      <c r="J42" s="111" t="n"/>
      <c r="K42" s="111" t="n"/>
      <c r="L42" s="111" t="n"/>
      <c r="M42" s="111" t="n"/>
      <c r="N42" s="111" t="n"/>
      <c r="O42" s="111" t="n"/>
      <c r="P42" s="111" t="n"/>
      <c r="Q42" s="111" t="n"/>
    </row>
    <row r="43">
      <c r="B43" s="111" t="n"/>
      <c r="C43" s="111" t="n"/>
      <c r="D43" s="111" t="n"/>
      <c r="E43" s="111" t="n"/>
      <c r="F43" s="111" t="n"/>
      <c r="G43" s="111" t="n"/>
      <c r="H43" s="111" t="n"/>
      <c r="I43" s="111" t="n"/>
      <c r="J43" s="111" t="n"/>
      <c r="K43" s="111" t="n"/>
      <c r="L43" s="111" t="n"/>
      <c r="M43" s="111" t="n"/>
      <c r="N43" s="111" t="n"/>
      <c r="O43" s="111" t="n"/>
      <c r="P43" s="111" t="n"/>
      <c r="Q43" s="111" t="n"/>
    </row>
    <row r="44">
      <c r="B44" s="111" t="n"/>
      <c r="C44" s="111" t="n"/>
      <c r="D44" s="111" t="n"/>
      <c r="E44" s="111" t="n"/>
      <c r="F44" s="111" t="n"/>
      <c r="G44" s="111" t="n"/>
      <c r="H44" s="111" t="n"/>
      <c r="I44" s="111" t="n"/>
      <c r="J44" s="111" t="n"/>
      <c r="K44" s="111" t="n"/>
      <c r="L44" s="111" t="n"/>
      <c r="M44" s="111" t="n"/>
      <c r="N44" s="111" t="n"/>
      <c r="O44" s="111" t="n"/>
      <c r="P44" s="111" t="n"/>
      <c r="Q44" s="111" t="n"/>
    </row>
    <row r="45">
      <c r="B45" s="111" t="n"/>
      <c r="C45" s="111" t="n"/>
      <c r="D45" s="111" t="n"/>
      <c r="E45" s="111" t="n"/>
      <c r="F45" s="111" t="n"/>
      <c r="G45" s="111" t="n"/>
      <c r="H45" s="111" t="n"/>
      <c r="I45" s="111" t="n"/>
      <c r="J45" s="111" t="n"/>
      <c r="K45" s="111" t="n"/>
      <c r="L45" s="111" t="n"/>
      <c r="M45" s="111" t="n"/>
      <c r="N45" s="111" t="n"/>
      <c r="O45" s="111" t="n"/>
      <c r="P45" s="111" t="n"/>
      <c r="Q45" s="111" t="n"/>
    </row>
    <row r="46">
      <c r="B46" s="111" t="n"/>
      <c r="C46" s="111" t="n"/>
      <c r="D46" s="111" t="n"/>
      <c r="E46" s="111" t="n"/>
      <c r="F46" s="111" t="n"/>
      <c r="G46" s="111" t="n"/>
      <c r="H46" s="111" t="n"/>
      <c r="I46" s="111" t="n"/>
      <c r="J46" s="111" t="n"/>
      <c r="K46" s="111" t="n"/>
      <c r="L46" s="111" t="n"/>
      <c r="M46" s="111" t="n"/>
      <c r="N46" s="111" t="n"/>
      <c r="O46" s="111" t="n"/>
      <c r="P46" s="111" t="n"/>
      <c r="Q46" s="111" t="n"/>
    </row>
    <row r="47">
      <c r="B47" s="111" t="n"/>
      <c r="C47" s="111" t="n"/>
      <c r="D47" s="111" t="n"/>
      <c r="E47" s="111" t="n"/>
      <c r="F47" s="111" t="n"/>
      <c r="G47" s="111" t="n"/>
      <c r="H47" s="111" t="n"/>
      <c r="I47" s="111" t="n"/>
      <c r="J47" s="111" t="n"/>
      <c r="K47" s="111" t="n"/>
      <c r="L47" s="111" t="n"/>
      <c r="M47" s="111" t="n"/>
      <c r="N47" s="111" t="n"/>
      <c r="O47" s="111" t="n"/>
      <c r="P47" s="111" t="n"/>
      <c r="Q47" s="111" t="n"/>
    </row>
    <row r="48">
      <c r="B48" s="111" t="n"/>
      <c r="C48" s="111" t="n"/>
      <c r="D48" s="111" t="n"/>
      <c r="E48" s="111" t="n"/>
      <c r="F48" s="111" t="n"/>
      <c r="G48" s="111" t="n"/>
      <c r="H48" s="111" t="n"/>
      <c r="I48" s="111" t="n"/>
      <c r="J48" s="111" t="n"/>
      <c r="K48" s="111" t="n"/>
      <c r="L48" s="111" t="n"/>
      <c r="M48" s="111" t="n"/>
      <c r="N48" s="111" t="n"/>
      <c r="O48" s="111" t="n"/>
      <c r="P48" s="111" t="n"/>
      <c r="Q48" s="111" t="n"/>
    </row>
    <row r="49">
      <c r="B49" s="111" t="n"/>
      <c r="C49" s="111" t="n"/>
      <c r="D49" s="111" t="n"/>
      <c r="E49" s="111" t="n"/>
      <c r="F49" s="111" t="n"/>
      <c r="G49" s="111" t="n"/>
      <c r="H49" s="111" t="n"/>
      <c r="I49" s="111" t="n"/>
      <c r="J49" s="111" t="n"/>
      <c r="K49" s="111" t="n"/>
      <c r="L49" s="111" t="n"/>
      <c r="M49" s="111" t="n"/>
      <c r="N49" s="111" t="n"/>
      <c r="O49" s="111" t="n"/>
      <c r="P49" s="111" t="n"/>
      <c r="Q49" s="111" t="n"/>
    </row>
    <row r="50">
      <c r="B50" s="111" t="n"/>
      <c r="C50" s="111" t="n"/>
      <c r="D50" s="111" t="n"/>
      <c r="E50" s="111" t="n"/>
      <c r="F50" s="111" t="n"/>
      <c r="G50" s="111" t="n"/>
      <c r="H50" s="111" t="n"/>
      <c r="I50" s="111" t="n"/>
      <c r="J50" s="111" t="n"/>
      <c r="K50" s="111" t="n"/>
      <c r="L50" s="111" t="n"/>
      <c r="M50" s="111" t="n"/>
      <c r="N50" s="111" t="n"/>
      <c r="O50" s="111" t="n"/>
      <c r="P50" s="111" t="n"/>
      <c r="Q50" s="111" t="n"/>
    </row>
    <row r="51">
      <c r="B51" s="111" t="n"/>
      <c r="C51" s="111" t="n"/>
      <c r="D51" s="111" t="n"/>
      <c r="E51" s="111" t="n"/>
      <c r="F51" s="111" t="n"/>
      <c r="G51" s="111" t="n"/>
      <c r="H51" s="111" t="n"/>
      <c r="I51" s="111" t="n"/>
      <c r="J51" s="111" t="n"/>
      <c r="K51" s="111" t="n"/>
      <c r="L51" s="111" t="n"/>
      <c r="M51" s="111" t="n"/>
      <c r="N51" s="111" t="n"/>
      <c r="O51" s="111" t="n"/>
      <c r="P51" s="111" t="n"/>
      <c r="Q51" s="111" t="n"/>
    </row>
    <row r="52">
      <c r="B52" s="111" t="n"/>
      <c r="C52" s="111" t="n"/>
      <c r="D52" s="111" t="n"/>
      <c r="E52" s="111" t="n"/>
      <c r="F52" s="111" t="n"/>
      <c r="G52" s="111" t="n"/>
      <c r="H52" s="111" t="n"/>
      <c r="I52" s="111" t="n"/>
      <c r="J52" s="111" t="n"/>
      <c r="K52" s="111" t="n"/>
      <c r="L52" s="111" t="n"/>
      <c r="M52" s="111" t="n"/>
      <c r="N52" s="111" t="n"/>
      <c r="O52" s="111" t="n"/>
      <c r="P52" s="111" t="n"/>
      <c r="Q52" s="111" t="n"/>
    </row>
    <row r="53">
      <c r="B53" s="111" t="n"/>
      <c r="C53" s="111" t="n"/>
      <c r="D53" s="111" t="n"/>
      <c r="E53" s="111" t="n"/>
      <c r="F53" s="111" t="n"/>
      <c r="G53" s="111" t="n"/>
      <c r="H53" s="111" t="n"/>
      <c r="I53" s="111" t="n"/>
      <c r="J53" s="111" t="n"/>
      <c r="K53" s="111" t="n"/>
      <c r="L53" s="111" t="n"/>
      <c r="M53" s="111" t="n"/>
      <c r="N53" s="111" t="n"/>
      <c r="O53" s="111" t="n"/>
      <c r="P53" s="111" t="n"/>
      <c r="Q53" s="111" t="n"/>
    </row>
    <row r="54">
      <c r="B54" s="111" t="n"/>
      <c r="C54" s="111" t="n"/>
      <c r="D54" s="111" t="n"/>
      <c r="E54" s="111" t="n"/>
      <c r="F54" s="111" t="n"/>
      <c r="G54" s="111" t="n"/>
      <c r="H54" s="111" t="n"/>
      <c r="I54" s="111" t="n"/>
      <c r="J54" s="111" t="n"/>
      <c r="K54" s="111" t="n"/>
      <c r="L54" s="111" t="n"/>
      <c r="M54" s="111" t="n"/>
      <c r="N54" s="111" t="n"/>
      <c r="O54" s="111" t="n"/>
      <c r="P54" s="111" t="n"/>
      <c r="Q54" s="111" t="n"/>
    </row>
    <row r="55">
      <c r="B55" s="111" t="n"/>
      <c r="C55" s="111" t="n"/>
      <c r="D55" s="111" t="n"/>
      <c r="E55" s="111" t="n"/>
      <c r="F55" s="111" t="n"/>
      <c r="G55" s="111" t="n"/>
      <c r="H55" s="111" t="n"/>
      <c r="I55" s="111" t="n"/>
      <c r="J55" s="111" t="n"/>
      <c r="K55" s="111" t="n"/>
      <c r="L55" s="111" t="n"/>
      <c r="M55" s="111" t="n"/>
      <c r="N55" s="111" t="n"/>
      <c r="O55" s="111" t="n"/>
      <c r="P55" s="111" t="n"/>
      <c r="Q55" s="111" t="n"/>
    </row>
    <row r="56">
      <c r="B56" s="111" t="n"/>
      <c r="C56" s="111" t="n"/>
      <c r="D56" s="111" t="n"/>
      <c r="E56" s="111" t="n"/>
      <c r="F56" s="111" t="n"/>
      <c r="G56" s="111" t="n"/>
      <c r="H56" s="111" t="n"/>
      <c r="I56" s="111" t="n"/>
      <c r="J56" s="111" t="n"/>
      <c r="K56" s="111" t="n"/>
      <c r="L56" s="111" t="n"/>
      <c r="M56" s="111" t="n"/>
      <c r="N56" s="111" t="n"/>
      <c r="O56" s="111" t="n"/>
      <c r="P56" s="111" t="n"/>
      <c r="Q56" s="111" t="n"/>
    </row>
    <row r="58" ht="60" customHeight="1">
      <c r="B58" s="353" t="inlineStr">
        <is>
          <t>Diagonal 18 No. 20-29 Fusagasugá – Cundinamarca
Teléfono (601) 8281483 Línea Gratuita 018000180414
www.ucundinamarca.edu.co   E-mail: info@ucundinamarca.edu.co
NIT: 890.680.062-2</t>
        </is>
      </c>
    </row>
    <row r="59">
      <c r="B59" s="155" t="n"/>
      <c r="C59" s="156" t="n"/>
      <c r="D59" s="157" t="n"/>
      <c r="E59" s="155" t="n"/>
      <c r="F59" s="154" t="n"/>
      <c r="G59" s="154" t="n"/>
      <c r="H59" s="154" t="n"/>
      <c r="I59" s="154" t="n"/>
      <c r="J59" s="154" t="n"/>
      <c r="K59" s="154" t="n"/>
      <c r="L59" s="154" t="n"/>
      <c r="M59" s="154" t="n"/>
      <c r="N59" s="154" t="n"/>
      <c r="O59" s="154" t="n"/>
      <c r="P59" s="154" t="n"/>
      <c r="Q59" s="154" t="n"/>
    </row>
    <row r="60" ht="25.5" customHeight="1">
      <c r="B60" s="155" t="n"/>
      <c r="C60" s="156" t="n"/>
      <c r="D60" s="354" t="inlineStr">
        <is>
          <t>Documento controlado por el Sistema de Gestión de la Calidad
Asegúrese que corresponde a la última versión consultando el Portal Institucional</t>
        </is>
      </c>
    </row>
    <row r="61">
      <c r="B61" s="154" t="n"/>
      <c r="C61" s="154" t="n"/>
      <c r="D61" s="154" t="n"/>
      <c r="E61" s="154" t="n"/>
      <c r="F61" s="154" t="n"/>
      <c r="G61" s="154" t="n"/>
      <c r="H61" s="154" t="n"/>
      <c r="I61" s="154" t="n"/>
      <c r="J61" s="154" t="n"/>
      <c r="K61" s="154" t="n"/>
      <c r="L61" s="154" t="n"/>
      <c r="M61" s="154" t="n"/>
      <c r="N61" s="154" t="n"/>
      <c r="O61" s="154" t="n"/>
      <c r="P61" s="154" t="n"/>
      <c r="Q61" s="154" t="n"/>
    </row>
  </sheetData>
  <mergeCells count="19">
    <mergeCell ref="P4:Q4"/>
    <mergeCell ref="D2:O2"/>
    <mergeCell ref="D10:H10"/>
    <mergeCell ref="D60:Q60"/>
    <mergeCell ref="B1:C4"/>
    <mergeCell ref="P1:Q1"/>
    <mergeCell ref="I12:K12"/>
    <mergeCell ref="P2:Q2"/>
    <mergeCell ref="D7:E7"/>
    <mergeCell ref="B10:C10"/>
    <mergeCell ref="B12:H12"/>
    <mergeCell ref="B58:Q58"/>
    <mergeCell ref="B9:C9"/>
    <mergeCell ref="D9:H9"/>
    <mergeCell ref="P3:Q3"/>
    <mergeCell ref="D1:O1"/>
    <mergeCell ref="D3:O4"/>
    <mergeCell ref="B6:X6"/>
    <mergeCell ref="L12:Q12"/>
  </mergeCells>
  <hyperlinks>
    <hyperlink ref="B7" location="INICIO!A1" display="REGRESAR"/>
  </hyperlinks>
  <pageMargins left="0.7" right="0.7" top="0.75" bottom="0.75" header="0.3" footer="0.3"/>
  <pageSetup orientation="portrait" paperSize="9"/>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2:N234"/>
  <sheetViews>
    <sheetView topLeftCell="A166" zoomScaleNormal="100" workbookViewId="0">
      <selection activeCell="D178" sqref="D178"/>
    </sheetView>
  </sheetViews>
  <sheetFormatPr baseColWidth="10" defaultColWidth="11.42578125" defaultRowHeight="14.25"/>
  <cols>
    <col width="6.7109375" customWidth="1" style="24" min="1" max="1"/>
    <col width="71" customWidth="1" style="21" min="2" max="2"/>
    <col width="34.140625" customWidth="1" style="5" min="3" max="3"/>
    <col width="33.140625" customWidth="1" style="5" min="4" max="4"/>
    <col width="32.28515625" customWidth="1" style="5" min="5" max="5"/>
    <col width="6.85546875" customWidth="1" style="5" min="6" max="6"/>
    <col width="10.5703125" customWidth="1" style="5" min="7" max="7"/>
    <col width="11.42578125" customWidth="1" style="5" min="8" max="9"/>
    <col width="12.28515625" customWidth="1" style="5" min="10" max="10"/>
    <col width="11.42578125" customWidth="1" style="5" min="11" max="11"/>
    <col width="13.42578125" customWidth="1" style="5" min="12" max="12"/>
    <col width="11.42578125" customWidth="1" style="5" min="13" max="13"/>
    <col width="14" customWidth="1" style="5" min="14" max="14"/>
    <col width="11.42578125" customWidth="1" style="5" min="15" max="16384"/>
  </cols>
  <sheetData>
    <row r="2" ht="15" customHeight="1">
      <c r="B2" s="430" t="inlineStr">
        <is>
          <t xml:space="preserve">TIPOLOGÍA DE RIESGOS </t>
        </is>
      </c>
      <c r="C2" s="687" t="n"/>
      <c r="F2" s="44" t="n"/>
    </row>
    <row r="3" ht="86.25" customFormat="1" customHeight="1" s="8">
      <c r="A3" s="24" t="n"/>
      <c r="B3" s="435" t="inlineStr">
        <is>
          <t>RIESGO ESTRATÉGICO</t>
        </is>
      </c>
      <c r="C3" s="441" t="inlineStr">
        <is>
          <t>RIESGO ESTRATÉGICO: posibilidad de ocurrencia de eventos que afecten los objetivos estratégicos de la organización pública y por tanto impactan toda la entidad.</t>
        </is>
      </c>
    </row>
    <row r="4" ht="57.75" customFormat="1" customHeight="1" s="8">
      <c r="A4" s="24" t="n"/>
      <c r="B4" s="9" t="inlineStr">
        <is>
          <t>RIESGO GERENCIAL</t>
        </is>
      </c>
      <c r="C4" s="433" t="inlineStr">
        <is>
          <t>RIESGO GERENCIAL: Posibilidad de ocurrencia de eventos que afecten los procesos gerenciales y/o la alta dirección.</t>
        </is>
      </c>
    </row>
    <row r="5" ht="57.75" customFormat="1" customHeight="1" s="8">
      <c r="A5" s="24" t="n"/>
      <c r="B5" s="435" t="inlineStr">
        <is>
          <t>RIESGO OPERATIVO</t>
        </is>
      </c>
      <c r="C5" s="441" t="inlineStr">
        <is>
          <t>RIESGO OPERATIVO: Posibilidad de ocurrencia de eventos que afecten los procesos misionales de la entidad.</t>
        </is>
      </c>
    </row>
    <row r="6" ht="114.75" customFormat="1" customHeight="1" s="8">
      <c r="A6" s="24" t="n"/>
      <c r="B6" s="9" t="inlineStr">
        <is>
          <t>RIESGO FINANCIERO</t>
        </is>
      </c>
      <c r="C6" s="11"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86.25" customFormat="1" customHeight="1" s="8">
      <c r="A7" s="24" t="n"/>
      <c r="B7" s="435" t="inlineStr">
        <is>
          <t>RIESGO TECNOLÓGICO</t>
        </is>
      </c>
      <c r="C7" s="12" t="inlineStr">
        <is>
          <t xml:space="preserve">RIESGO TECNOLÓGICO: Posibilidad de ocurrencia de eventos que afecten la totalidad o parte de la infraestructura tecnológica (hardware, software, redes, etc.) de una entidad. </t>
        </is>
      </c>
    </row>
    <row r="8" ht="114.75" customFormat="1" customHeight="1" s="8">
      <c r="A8" s="24" t="n"/>
      <c r="B8" s="9" t="inlineStr">
        <is>
          <t>RIESGO DE CUMPLIMIENTO</t>
        </is>
      </c>
      <c r="C8" s="11" t="inlineStr">
        <is>
          <t xml:space="preserve">RIESGO DE CUMPLIMIENTO: Posibilidad de ocurrencia de eventos que afecten la situación jurídica o contractual de la organización debido a su incumplimiento o desacato a la normatividad legal y las obligaciones contractuales. </t>
        </is>
      </c>
    </row>
    <row r="9" ht="101.25" customFormat="1" customHeight="1" s="8">
      <c r="A9" s="24" t="n"/>
      <c r="B9" s="435" t="inlineStr">
        <is>
          <t xml:space="preserve">RIESGO DE IMAGEN O REPUTACIONAL </t>
        </is>
      </c>
      <c r="C9" s="12" t="inlineStr">
        <is>
          <t xml:space="preserve">RIESGO DE IMAGEN O REPUTACIONAL: posibilidad de ocurrencia de un evento que afecte la imagen, buen nombre o reputación de una organización ante sus clientes y partes interesadas. </t>
        </is>
      </c>
    </row>
    <row r="10" ht="72" customFormat="1" customHeight="1" s="8">
      <c r="A10" s="24" t="n"/>
      <c r="B10" s="9" t="inlineStr">
        <is>
          <t xml:space="preserve">RIESGO DE CORRUPCIÓN </t>
        </is>
      </c>
      <c r="C10" s="11" t="inlineStr">
        <is>
          <t>RIESGO DE CORRUPCIÓN: Posibilidad de que, por acción u omisión, se use el poder para desviar la gestión de lo público hacia un beneficio privado.</t>
        </is>
      </c>
    </row>
    <row r="11" ht="172.5" customFormat="1" customHeight="1" s="8">
      <c r="A11" s="24" t="n"/>
      <c r="B11" s="435" t="inlineStr">
        <is>
          <t xml:space="preserve">RIESGO DE SEGURIDAD DIGITAL </t>
        </is>
      </c>
      <c r="C11" s="12"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ht="15" customFormat="1" customHeight="1" s="8">
      <c r="A12" s="24" t="n"/>
      <c r="B12" s="13" t="n"/>
      <c r="C12" s="14" t="n"/>
    </row>
    <row r="13" ht="15" customFormat="1" customHeight="1" s="8">
      <c r="A13" s="24" t="n"/>
      <c r="B13" s="13" t="n"/>
      <c r="C13" s="14" t="n"/>
    </row>
    <row r="14" ht="15" customFormat="1" customHeight="1" s="8">
      <c r="A14" s="24" t="n"/>
      <c r="B14" s="13" t="n"/>
      <c r="C14" s="14" t="n"/>
    </row>
    <row r="16" ht="15" customHeight="1">
      <c r="B16" s="431" t="inlineStr">
        <is>
          <t xml:space="preserve">CRITERIOS PARA CALIFICAR LA PROBABILIDAD </t>
        </is>
      </c>
      <c r="C16" s="686" t="n"/>
      <c r="D16" s="686" t="n"/>
      <c r="E16" s="687" t="n"/>
    </row>
    <row r="17" ht="15" customFormat="1" customHeight="1" s="8">
      <c r="A17" s="24" t="n"/>
      <c r="B17" s="435" t="inlineStr">
        <is>
          <t xml:space="preserve">NIVEL </t>
        </is>
      </c>
      <c r="C17" s="432" t="inlineStr">
        <is>
          <t>INTERPRETACIÓN</t>
        </is>
      </c>
      <c r="D17" s="432" t="inlineStr">
        <is>
          <t xml:space="preserve">POR DESCRIPCIÓN </t>
        </is>
      </c>
      <c r="E17" s="432" t="inlineStr">
        <is>
          <t xml:space="preserve">POR FRECUENCIA </t>
        </is>
      </c>
    </row>
    <row r="18" ht="42.75" customFormat="1" customHeight="1" s="8">
      <c r="A18" s="24" t="n"/>
      <c r="B18" s="439" t="n">
        <v>5</v>
      </c>
      <c r="C18" s="17" t="inlineStr">
        <is>
          <t>CASI SEGURO</t>
        </is>
      </c>
      <c r="D18" s="11" t="inlineStr">
        <is>
          <t xml:space="preserve">Se espera que el evento ocurra en la mayoría de las circunstancias. </t>
        </is>
      </c>
      <c r="E18" s="433" t="inlineStr">
        <is>
          <t>Más de 1 vez al año.</t>
        </is>
      </c>
    </row>
    <row r="19" ht="28.5" customFormat="1" customHeight="1" s="8">
      <c r="A19" s="24" t="n"/>
      <c r="B19" s="438" t="n">
        <v>4</v>
      </c>
      <c r="C19" s="451" t="inlineStr">
        <is>
          <t>PROBABLE</t>
        </is>
      </c>
      <c r="D19" s="20" t="inlineStr">
        <is>
          <t xml:space="preserve">Es viable que el evento ocurra en la mayoría de las circunstancias. </t>
        </is>
      </c>
      <c r="E19" s="20" t="inlineStr">
        <is>
          <t xml:space="preserve">Al menos 1 vez en el último año. </t>
        </is>
      </c>
    </row>
    <row r="20" ht="28.5" customFormat="1" customHeight="1" s="8">
      <c r="A20" s="24" t="n"/>
      <c r="B20" s="439" t="n">
        <v>3</v>
      </c>
      <c r="C20" s="17" t="inlineStr">
        <is>
          <t>POSIBLE</t>
        </is>
      </c>
      <c r="D20" s="11" t="inlineStr">
        <is>
          <t xml:space="preserve">El evento podrá ocurrir en algún momento. </t>
        </is>
      </c>
      <c r="E20" s="11" t="inlineStr">
        <is>
          <t xml:space="preserve">Al menos 1 vez en los últimos 2 años. </t>
        </is>
      </c>
    </row>
    <row r="21" ht="28.5" customFormat="1" customHeight="1" s="8">
      <c r="A21" s="24" t="n"/>
      <c r="B21" s="438" t="n">
        <v>2</v>
      </c>
      <c r="C21" s="451" t="inlineStr">
        <is>
          <t>IMPROBABLE</t>
        </is>
      </c>
      <c r="D21" s="20" t="inlineStr">
        <is>
          <t xml:space="preserve">El evento puede ocurrir en algún momento. </t>
        </is>
      </c>
      <c r="E21" s="20" t="inlineStr">
        <is>
          <t xml:space="preserve">Al menos 1 vez en los últimos 5 años. </t>
        </is>
      </c>
    </row>
    <row r="22" ht="42.75" customFormat="1" customHeight="1" s="8">
      <c r="A22" s="24" t="n"/>
      <c r="B22" s="439" t="n">
        <v>1</v>
      </c>
      <c r="C22" s="17" t="inlineStr">
        <is>
          <t xml:space="preserve">RARA VEZ </t>
        </is>
      </c>
      <c r="D22" s="11" t="inlineStr">
        <is>
          <t xml:space="preserve">El evento puede ocurrir solo en circunstancias excepcionales (poco comunes o anormales). </t>
        </is>
      </c>
      <c r="E22" s="11" t="inlineStr">
        <is>
          <t xml:space="preserve">No se ha presentado en los últimos 5 años. </t>
        </is>
      </c>
    </row>
    <row r="23">
      <c r="D23" s="22" t="n"/>
      <c r="E23" s="8" t="n"/>
    </row>
    <row r="24">
      <c r="D24" s="22" t="n"/>
      <c r="E24" s="8" t="n"/>
    </row>
    <row r="25">
      <c r="D25" s="22" t="n"/>
      <c r="E25" s="8" t="n"/>
    </row>
    <row r="27" ht="15.75" customFormat="1" customHeight="1" s="23">
      <c r="A27" s="434" t="inlineStr">
        <is>
          <t xml:space="preserve">CRITERIOS PARA CALIFICAR EL IMPACTO - RIESGOS DE GESTIÓN </t>
        </is>
      </c>
      <c r="B27" s="686" t="n"/>
      <c r="C27" s="686" t="n"/>
      <c r="D27" s="687" t="n"/>
    </row>
    <row r="28" ht="47.25" customFormat="1" customHeight="1" s="24">
      <c r="A28" s="45" t="inlineStr">
        <is>
          <t>NIVEL</t>
        </is>
      </c>
      <c r="B28" s="46" t="inlineStr">
        <is>
          <t>INTERPRETACIÓN</t>
        </is>
      </c>
      <c r="C28" s="51" t="inlineStr">
        <is>
          <t>IMPACTO (CONSECUENCIAS) CUANTITATIVO</t>
        </is>
      </c>
      <c r="D28" s="51" t="inlineStr">
        <is>
          <t>IMPACTO (CONSECUENCIAS) - CUALITATIVO</t>
        </is>
      </c>
    </row>
    <row r="29" ht="256.5" customHeight="1">
      <c r="A29" s="47" t="n">
        <v>5</v>
      </c>
      <c r="B29" s="48" t="inlineStr">
        <is>
          <t>CATASTRÓFICO</t>
        </is>
      </c>
      <c r="C29" s="25"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26"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242.25" customHeight="1">
      <c r="A30" s="49" t="n">
        <v>4</v>
      </c>
      <c r="B30" s="50" t="inlineStr">
        <is>
          <t>MAYOR</t>
        </is>
      </c>
      <c r="C30" s="27"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27"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270.75" customHeight="1">
      <c r="A31" s="47" t="n">
        <v>3</v>
      </c>
      <c r="B31" s="48" t="inlineStr">
        <is>
          <t>MODERADO</t>
        </is>
      </c>
      <c r="C31" s="28"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28"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213.75" customHeight="1">
      <c r="A32" s="49" t="n">
        <v>2</v>
      </c>
      <c r="B32" s="50" t="inlineStr">
        <is>
          <t>MENOR</t>
        </is>
      </c>
      <c r="C32" s="27"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27"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213.75" customHeight="1">
      <c r="A33" s="47" t="n">
        <v>1</v>
      </c>
      <c r="B33" s="48" t="inlineStr">
        <is>
          <t>INSIGNIFICANTE</t>
        </is>
      </c>
      <c r="C33" s="28"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28" t="inlineStr">
        <is>
          <t xml:space="preserve">* No hay interrupción de las operaciones de la entidad.
* No se generan sanciones económicas o administrativas.  
* No se afecta la imagen institucional de forma significativa. </t>
        </is>
      </c>
    </row>
    <row r="34">
      <c r="A34" s="451" t="n"/>
      <c r="C34" s="29" t="n"/>
      <c r="D34" s="29" t="n"/>
    </row>
    <row r="35">
      <c r="C35" s="29" t="n"/>
      <c r="D35" s="29" t="n"/>
    </row>
    <row r="36">
      <c r="C36" s="29" t="n"/>
      <c r="D36" s="29" t="n"/>
    </row>
    <row r="37">
      <c r="C37" s="29" t="n"/>
      <c r="D37" s="29" t="n"/>
    </row>
    <row r="38" ht="15" customFormat="1" customHeight="1" s="23">
      <c r="A38" s="450" t="n"/>
      <c r="B38" s="430" t="inlineStr">
        <is>
          <t>ANÁLISIS Y EVALUACIÓN DE LOS CONTROLES PARA LA MITIGACIÓN DE LOS RIESGOS</t>
        </is>
      </c>
      <c r="C38" s="686" t="n"/>
      <c r="D38" s="686" t="n"/>
      <c r="E38" s="687" t="n"/>
    </row>
    <row r="39" ht="30" customFormat="1" customHeight="1" s="23">
      <c r="A39" s="450" t="n"/>
      <c r="B39" s="436" t="inlineStr">
        <is>
          <t xml:space="preserve">CRITERIO DE EVALUACIÓN </t>
        </is>
      </c>
      <c r="C39" s="435" t="inlineStr">
        <is>
          <t>ASPECTO A EVALUAR EN EL DISEÑO DEL CONTROL</t>
        </is>
      </c>
      <c r="D39" s="432" t="inlineStr">
        <is>
          <t>OPCIONES DE RESPUESTA</t>
        </is>
      </c>
      <c r="E39" s="687" t="n"/>
    </row>
    <row r="40" ht="28.5" customHeight="1">
      <c r="B40" s="433" t="inlineStr">
        <is>
          <t>1. RESPONSABLE</t>
        </is>
      </c>
      <c r="C40" s="28" t="inlineStr">
        <is>
          <t xml:space="preserve">¿Existe un responsable asignado a la ejecu­ción del control? </t>
        </is>
      </c>
      <c r="D40" s="17" t="inlineStr">
        <is>
          <t>Asignado</t>
        </is>
      </c>
      <c r="E40" s="17" t="inlineStr">
        <is>
          <t>No Asignado</t>
        </is>
      </c>
    </row>
    <row r="41" ht="57" customHeight="1">
      <c r="B41" s="725" t="n"/>
      <c r="C41" s="28" t="inlineStr">
        <is>
          <t xml:space="preserve">¿El responsable tiene la autoridad y adecua­da segregación de funciones en la ejecución del control? </t>
        </is>
      </c>
      <c r="D41" s="17" t="inlineStr">
        <is>
          <t>Adecuado</t>
        </is>
      </c>
      <c r="E41" s="17" t="inlineStr">
        <is>
          <t>Inadecuado</t>
        </is>
      </c>
    </row>
    <row r="42" ht="71.25" customHeight="1">
      <c r="B42" s="31" t="inlineStr">
        <is>
          <t>2. PERIODICIDAD</t>
        </is>
      </c>
      <c r="C42" s="32" t="inlineStr">
        <is>
          <t xml:space="preserve">¿La oportunidad en que se ejecuta el control ayuda a prevenir la mitigación del riesgo o a detectar la materialización del riesgo de ma­nera oportuna? </t>
        </is>
      </c>
      <c r="D42" s="33" t="inlineStr">
        <is>
          <t>Oportuna</t>
        </is>
      </c>
      <c r="E42" s="33" t="inlineStr">
        <is>
          <t xml:space="preserve">Inoportuna </t>
        </is>
      </c>
    </row>
    <row r="43" ht="99.75" customHeight="1">
      <c r="B43" s="433" t="inlineStr">
        <is>
          <t>3. PROPÓSITO</t>
        </is>
      </c>
      <c r="C43" s="28" t="inlineStr">
        <is>
          <t xml:space="preserve">¿Las actividades que se desarrollan en el control realmente buscan por si sola prevenir o detectar las causas que pueden dar origen al riesgo, ejemplo Verificar, Validar Cotejar, Comparar, Revisar, etc.? </t>
        </is>
      </c>
      <c r="D43" s="17" t="inlineStr">
        <is>
          <t>Prevenir o detectar</t>
        </is>
      </c>
      <c r="E43" s="17" t="inlineStr">
        <is>
          <t>No es un control</t>
        </is>
      </c>
    </row>
    <row r="44" ht="57" customHeight="1">
      <c r="B44" s="31" t="inlineStr">
        <is>
          <t xml:space="preserve">4. COMO REALIZAR LA ACTIVIDAD DE CONTROL </t>
        </is>
      </c>
      <c r="C44" s="32" t="inlineStr">
        <is>
          <t xml:space="preserve">¿La fuente de información que se utiliza en el desarrollo del control es información confia­ble que permita mitigar el riesgo?. </t>
        </is>
      </c>
      <c r="D44" s="33" t="inlineStr">
        <is>
          <t>Confiable</t>
        </is>
      </c>
      <c r="E44" s="33" t="inlineStr">
        <is>
          <t>No confiable</t>
        </is>
      </c>
    </row>
    <row r="45" ht="71.25" customHeight="1">
      <c r="B45" s="433" t="inlineStr">
        <is>
          <t>5. QUE PASA CON LAS OBSERVACIONES O DESVIACIONES</t>
        </is>
      </c>
      <c r="C45" s="28" t="inlineStr">
        <is>
          <t xml:space="preserve">¿Las observaciones, desviaciones o dife­rencias identificadas como resultados de la ejecución del control son investigadas y re­sueltas de manera oportuna? </t>
        </is>
      </c>
      <c r="D45" s="17" t="inlineStr">
        <is>
          <t xml:space="preserve">Se investigan y resuelven oportunamente </t>
        </is>
      </c>
      <c r="E45" s="439" t="inlineStr">
        <is>
          <t>No se investigan y resuelven oportunamente</t>
        </is>
      </c>
    </row>
    <row r="46" ht="71.25" customHeight="1">
      <c r="B46" s="31" t="inlineStr">
        <is>
          <t xml:space="preserve">6. EVIDENCIA DE LA EJECUCIÓN DEL CONTROL </t>
        </is>
      </c>
      <c r="C46" s="32" t="inlineStr">
        <is>
          <t xml:space="preserve">¿Se deja evidencia o rastro de la ejecución del control, que permita a cualquier tercero con la evidencia, llegar a la misma conclusión?. </t>
        </is>
      </c>
      <c r="D46" s="33" t="inlineStr">
        <is>
          <t>Completa</t>
        </is>
      </c>
      <c r="E46" s="33" t="inlineStr">
        <is>
          <t xml:space="preserve">Incompleta/No existe </t>
        </is>
      </c>
    </row>
    <row r="47" ht="15" customHeight="1">
      <c r="C47" s="34" t="n"/>
    </row>
    <row r="48" ht="15" customHeight="1">
      <c r="C48" s="35" t="n"/>
    </row>
    <row r="51" ht="15" customFormat="1" customHeight="1" s="23">
      <c r="A51" s="450" t="n"/>
      <c r="B51" s="442" t="inlineStr">
        <is>
          <t xml:space="preserve">PESO O PARTICIPACIÓN DE CADA VARIABLE EN EL DISEÑO DEL CONTROL PARA LA MITIGACIÓN DEL RIESGO </t>
        </is>
      </c>
      <c r="C51" s="686" t="n"/>
      <c r="D51" s="687" t="n"/>
    </row>
    <row r="52" ht="30" customFormat="1" customHeight="1" s="450">
      <c r="B52" s="435" t="inlineStr">
        <is>
          <t>CRITERIO DE EVALUACIÓN</t>
        </is>
      </c>
      <c r="C52" s="435" t="inlineStr">
        <is>
          <t xml:space="preserve">OPCIÓN DE RESPUESTA AL CRITERIO DE EVALUACIÓN </t>
        </is>
      </c>
      <c r="D52" s="435" t="inlineStr">
        <is>
          <t>PESO EN LA EVALUACIÓN DEL DISEÑO DEL CONTROL</t>
        </is>
      </c>
    </row>
    <row r="53" customFormat="1" s="8">
      <c r="A53" s="24" t="n"/>
      <c r="B53" s="433" t="inlineStr">
        <is>
          <t xml:space="preserve">11. ASIGNACIÓN DEL RESPONSABLE </t>
        </is>
      </c>
      <c r="C53" s="17" t="inlineStr">
        <is>
          <t>Asignado</t>
        </is>
      </c>
      <c r="D53" s="17" t="n">
        <v>15</v>
      </c>
    </row>
    <row r="54" customFormat="1" s="8">
      <c r="A54" s="24" t="n"/>
      <c r="B54" s="725" t="n"/>
      <c r="C54" s="17" t="inlineStr">
        <is>
          <t>No asignado</t>
        </is>
      </c>
      <c r="D54" s="17" t="n">
        <v>0</v>
      </c>
    </row>
    <row r="55" customFormat="1" s="8">
      <c r="A55" s="24" t="n"/>
      <c r="B55" s="441" t="inlineStr">
        <is>
          <t xml:space="preserve">12. SEGREGACIÓN  Y AUTORIDAD DEL RESPONSABLE </t>
        </is>
      </c>
      <c r="C55" s="451" t="inlineStr">
        <is>
          <t>Adecuado</t>
        </is>
      </c>
      <c r="D55" s="451" t="n">
        <v>15</v>
      </c>
    </row>
    <row r="56" customFormat="1" s="8">
      <c r="A56" s="24" t="n"/>
      <c r="B56" s="725" t="n"/>
      <c r="C56" s="451" t="inlineStr">
        <is>
          <t>Inadecuado</t>
        </is>
      </c>
      <c r="D56" s="451" t="n">
        <v>0</v>
      </c>
    </row>
    <row r="57" customFormat="1" s="8">
      <c r="A57" s="24" t="n"/>
      <c r="B57" s="433" t="inlineStr">
        <is>
          <t>2. PERIODICIDAD</t>
        </is>
      </c>
      <c r="C57" s="17" t="inlineStr">
        <is>
          <t>Oportuna</t>
        </is>
      </c>
      <c r="D57" s="17" t="n">
        <v>15</v>
      </c>
    </row>
    <row r="58" customFormat="1" s="8">
      <c r="A58" s="24" t="n"/>
      <c r="B58" s="725" t="n"/>
      <c r="C58" s="17" t="inlineStr">
        <is>
          <t>Inoportuna</t>
        </is>
      </c>
      <c r="D58" s="17" t="n">
        <v>0</v>
      </c>
    </row>
    <row r="59" customFormat="1" s="8">
      <c r="A59" s="24" t="n"/>
      <c r="B59" s="441" t="inlineStr">
        <is>
          <t>3. PROPÓSITO</t>
        </is>
      </c>
      <c r="C59" s="451" t="inlineStr">
        <is>
          <t>Prevenir</t>
        </is>
      </c>
      <c r="D59" s="451" t="n">
        <v>15</v>
      </c>
    </row>
    <row r="60" customFormat="1" s="8">
      <c r="A60" s="24" t="n"/>
      <c r="B60" s="726" t="n"/>
      <c r="C60" s="451" t="inlineStr">
        <is>
          <t>Detectar</t>
        </is>
      </c>
      <c r="D60" s="451" t="n">
        <v>10</v>
      </c>
    </row>
    <row r="61" customFormat="1" s="8">
      <c r="A61" s="24" t="n"/>
      <c r="B61" s="725" t="n"/>
      <c r="C61" s="451" t="inlineStr">
        <is>
          <t>No es un control</t>
        </is>
      </c>
      <c r="D61" s="451" t="n">
        <v>0</v>
      </c>
    </row>
    <row r="62" customFormat="1" s="8">
      <c r="A62" s="24" t="n"/>
      <c r="B62" s="433" t="inlineStr">
        <is>
          <t>4. COMO SE REALIZA LA ACTIVIDAD DE CONTROL</t>
        </is>
      </c>
      <c r="C62" s="17" t="inlineStr">
        <is>
          <t>Confiable</t>
        </is>
      </c>
      <c r="D62" s="17" t="n">
        <v>15</v>
      </c>
    </row>
    <row r="63" customFormat="1" s="8">
      <c r="A63" s="24" t="n"/>
      <c r="B63" s="725" t="n"/>
      <c r="C63" s="17" t="inlineStr">
        <is>
          <t>No confiable</t>
        </is>
      </c>
      <c r="D63" s="17" t="n">
        <v>0</v>
      </c>
    </row>
    <row r="64" customFormat="1" s="8">
      <c r="A64" s="24" t="n"/>
      <c r="B64" s="441" t="inlineStr">
        <is>
          <t xml:space="preserve">5. QUE PASA CON LAS OBSERVACIONES O DESVIACIONES </t>
        </is>
      </c>
      <c r="C64" s="451" t="inlineStr">
        <is>
          <t>Se investigan y resuelven oportunamente</t>
        </is>
      </c>
      <c r="D64" s="451" t="n">
        <v>15</v>
      </c>
    </row>
    <row r="65" customFormat="1" s="8">
      <c r="A65" s="24" t="n"/>
      <c r="B65" s="725" t="n"/>
      <c r="C65" s="451" t="inlineStr">
        <is>
          <t xml:space="preserve">No se investigan y resuelven oportunamente </t>
        </is>
      </c>
      <c r="D65" s="451" t="n">
        <v>0</v>
      </c>
    </row>
    <row r="66" customFormat="1" s="8">
      <c r="A66" s="24" t="n"/>
      <c r="B66" s="433" t="inlineStr">
        <is>
          <t>6. EVIDENCIA DE LA EJECUCIÓN DEL CONTROL</t>
        </is>
      </c>
      <c r="C66" s="17" t="inlineStr">
        <is>
          <t>Completa</t>
        </is>
      </c>
      <c r="D66" s="17" t="n">
        <v>10</v>
      </c>
    </row>
    <row r="67" customFormat="1" s="8">
      <c r="A67" s="24" t="n"/>
      <c r="B67" s="726" t="n"/>
      <c r="C67" s="17" t="inlineStr">
        <is>
          <t>Incompleta</t>
        </is>
      </c>
      <c r="D67" s="17" t="n">
        <v>5</v>
      </c>
    </row>
    <row r="68" customFormat="1" s="8">
      <c r="A68" s="24" t="n"/>
      <c r="B68" s="725" t="n"/>
      <c r="C68" s="17" t="inlineStr">
        <is>
          <t>No existe</t>
        </is>
      </c>
      <c r="D68" s="17" t="n">
        <v>0</v>
      </c>
    </row>
    <row r="73" ht="15" customFormat="1" customHeight="1" s="23">
      <c r="A73" s="450" t="n"/>
      <c r="B73" s="442" t="inlineStr">
        <is>
          <t xml:space="preserve">RESULTADOS DE LA EVALUACIÓN DEL DISEÑO DEL CONTROL </t>
        </is>
      </c>
      <c r="C73" s="687" t="n"/>
    </row>
    <row r="74" ht="45" customFormat="1" customHeight="1" s="23">
      <c r="A74" s="450" t="n"/>
      <c r="B74" s="436" t="inlineStr">
        <is>
          <t>RANGO DE CALIFICACIÓN DEL DISEÑO</t>
        </is>
      </c>
      <c r="C74" s="435" t="inlineStr">
        <is>
          <t xml:space="preserve">RESULTADO - PESO EN LA EVALUACIÓN DEL DISEÑO DEL CONTROL </t>
        </is>
      </c>
    </row>
    <row r="75">
      <c r="B75" s="37" t="inlineStr">
        <is>
          <t>Fuerte</t>
        </is>
      </c>
      <c r="C75" s="38" t="inlineStr">
        <is>
          <t xml:space="preserve">Calificación entre 96 y 100 </t>
        </is>
      </c>
    </row>
    <row r="76">
      <c r="B76" s="39" t="inlineStr">
        <is>
          <t>Moderado</t>
        </is>
      </c>
      <c r="C76" s="451" t="inlineStr">
        <is>
          <t>Calificación entre 86 y 95</t>
        </is>
      </c>
    </row>
    <row r="77">
      <c r="B77" s="37" t="inlineStr">
        <is>
          <t>Débil</t>
        </is>
      </c>
      <c r="C77" s="40" t="inlineStr">
        <is>
          <t>Calificación entre 0 y 85</t>
        </is>
      </c>
    </row>
    <row r="82" ht="15" customFormat="1" customHeight="1" s="23">
      <c r="A82" s="450" t="n"/>
      <c r="B82" s="442" t="inlineStr">
        <is>
          <t>RESULTADOS DE LA EVALUACIÓN DE LA EJECUCIÓN DEL CONTROL</t>
        </is>
      </c>
      <c r="C82" s="687" t="n"/>
    </row>
    <row r="83" ht="30" customFormat="1" customHeight="1" s="23">
      <c r="A83" s="450" t="n"/>
      <c r="B83" s="436" t="inlineStr">
        <is>
          <t xml:space="preserve">RANGO DE CALIFICACIÓN DE LA EJECUCIÓN </t>
        </is>
      </c>
      <c r="C83" s="435" t="inlineStr">
        <is>
          <t>RESULTADO - PESO DE LA EJECUCIÓN DEL CONTROL -</t>
        </is>
      </c>
    </row>
    <row r="84" ht="42.75" customFormat="1" customHeight="1" s="8">
      <c r="A84" s="24" t="n"/>
      <c r="B84" s="439" t="inlineStr">
        <is>
          <t>Fuerte</t>
        </is>
      </c>
      <c r="C84" s="433" t="inlineStr">
        <is>
          <t>El control se ejecuta de manera consistente por parte del responsable.</t>
        </is>
      </c>
    </row>
    <row r="85" ht="28.5" customFormat="1" customHeight="1" s="8">
      <c r="A85" s="24" t="n"/>
      <c r="B85" s="438" t="inlineStr">
        <is>
          <t>Moderado</t>
        </is>
      </c>
      <c r="C85" s="441" t="inlineStr">
        <is>
          <t>El control se ejecuta algunas veces por parte del responsable.</t>
        </is>
      </c>
    </row>
    <row r="86" ht="28.5" customFormat="1" customHeight="1" s="8">
      <c r="A86" s="24" t="n"/>
      <c r="B86" s="439" t="inlineStr">
        <is>
          <t>Débil</t>
        </is>
      </c>
      <c r="C86" s="433" t="inlineStr">
        <is>
          <t>El control no se ejecuta por parte del responsable.</t>
        </is>
      </c>
    </row>
    <row r="91" ht="15" customFormat="1" customHeight="1" s="23">
      <c r="A91" s="450" t="n"/>
      <c r="B91" s="440" t="inlineStr">
        <is>
          <t xml:space="preserve">ANÁLISIS Y EVALUACIÓN DE LOS CONTROLES PARA LA MITIGACIÓN DE LOS RIESGOS </t>
        </is>
      </c>
      <c r="C91" s="686" t="n"/>
      <c r="D91" s="686" t="n"/>
      <c r="E91" s="687" t="n"/>
    </row>
    <row r="92" ht="72.75" customFormat="1" customHeight="1" s="450">
      <c r="B92" s="435" t="inlineStr">
        <is>
          <t>PESO INDIVIDUAL DEL DISEÑO (DISEÑO)</t>
        </is>
      </c>
      <c r="C92" s="435" t="inlineStr">
        <is>
          <t>EL CONTROL SE EJECUTA DE MANERA CONSISTENTE POR LOS RESPONSABLES (EJECUCIÓN)</t>
        </is>
      </c>
      <c r="D92" s="435" t="inlineStr">
        <is>
          <t>SOLIDEZ INDIVIDUAL DE CADA CONTROL 
FUERTE:100 
MODERADO: 50 
DÉBIL: 0</t>
        </is>
      </c>
      <c r="E92" s="435" t="inlineStr">
        <is>
          <t>PESO EN LA EVALUACIÓN DEL DISEÑO DEL CONTROL 
SI / NO</t>
        </is>
      </c>
    </row>
    <row r="93">
      <c r="B93" s="439" t="inlineStr">
        <is>
          <t>Fuerte calificación entre 96 y 100</t>
        </is>
      </c>
      <c r="C93" s="17" t="inlineStr">
        <is>
          <t>Fuerte (siempre se ejecuta)</t>
        </is>
      </c>
      <c r="D93" s="17" t="inlineStr">
        <is>
          <t>fuerte + fuerte = fuerte</t>
        </is>
      </c>
      <c r="E93" s="17" t="inlineStr">
        <is>
          <t>NO</t>
        </is>
      </c>
    </row>
    <row r="94">
      <c r="B94" s="726" t="n"/>
      <c r="C94" s="17" t="inlineStr">
        <is>
          <t>Moderado (algunas veces)</t>
        </is>
      </c>
      <c r="D94" s="17" t="inlineStr">
        <is>
          <t>fuerte + moderado = moderado</t>
        </is>
      </c>
      <c r="E94" s="17" t="inlineStr">
        <is>
          <t>SI</t>
        </is>
      </c>
    </row>
    <row r="95">
      <c r="B95" s="725" t="n"/>
      <c r="C95" s="17" t="inlineStr">
        <is>
          <t>Débil (no se ejecuta)</t>
        </is>
      </c>
      <c r="D95" s="17" t="inlineStr">
        <is>
          <t>fuerte + débil = débil</t>
        </is>
      </c>
      <c r="E95" s="17" t="inlineStr">
        <is>
          <t>SI</t>
        </is>
      </c>
    </row>
    <row r="96">
      <c r="B96" s="438" t="inlineStr">
        <is>
          <t>Moderado calificación entre 86 y 95</t>
        </is>
      </c>
      <c r="C96" s="451" t="inlineStr">
        <is>
          <t>Fuerte (siempre se ejecuta)</t>
        </is>
      </c>
      <c r="D96" s="41" t="inlineStr">
        <is>
          <t xml:space="preserve">moderado + fuerte = moderado </t>
        </is>
      </c>
      <c r="E96" s="451" t="inlineStr">
        <is>
          <t>SI</t>
        </is>
      </c>
    </row>
    <row r="97">
      <c r="B97" s="726" t="n"/>
      <c r="C97" s="451" t="inlineStr">
        <is>
          <t>Moderado (algunas veces)</t>
        </is>
      </c>
      <c r="D97" s="41" t="inlineStr">
        <is>
          <t xml:space="preserve">moderado + moderado = moderado </t>
        </is>
      </c>
      <c r="E97" s="451" t="inlineStr">
        <is>
          <t>SI</t>
        </is>
      </c>
    </row>
    <row r="98">
      <c r="B98" s="725" t="n"/>
      <c r="C98" s="451" t="inlineStr">
        <is>
          <t>Débil (no se ejecuta)</t>
        </is>
      </c>
      <c r="D98" s="33" t="inlineStr">
        <is>
          <t>moderado + débil = débil</t>
        </is>
      </c>
      <c r="E98" s="451" t="inlineStr">
        <is>
          <t>SI</t>
        </is>
      </c>
    </row>
    <row r="99">
      <c r="B99" s="439" t="inlineStr">
        <is>
          <t>Débil calificación entre 0 y 85</t>
        </is>
      </c>
      <c r="C99" s="17" t="inlineStr">
        <is>
          <t>Fuerte (siempre se ejecuta)</t>
        </is>
      </c>
      <c r="D99" s="17" t="inlineStr">
        <is>
          <t>débil + fuerte = débil</t>
        </is>
      </c>
      <c r="E99" s="17" t="inlineStr">
        <is>
          <t>SI</t>
        </is>
      </c>
    </row>
    <row r="100">
      <c r="B100" s="726" t="n"/>
      <c r="C100" s="17" t="inlineStr">
        <is>
          <t>Moderado (algunas veces)</t>
        </is>
      </c>
      <c r="D100" s="17" t="inlineStr">
        <is>
          <t>débil + moderado = débil</t>
        </is>
      </c>
      <c r="E100" s="17" t="inlineStr">
        <is>
          <t>SI</t>
        </is>
      </c>
    </row>
    <row r="101">
      <c r="B101" s="725" t="n"/>
      <c r="C101" s="17" t="inlineStr">
        <is>
          <t>Débil (no se ejecuta)</t>
        </is>
      </c>
      <c r="D101" s="17" t="inlineStr">
        <is>
          <t>débil + débil = débil</t>
        </is>
      </c>
      <c r="E101" s="17" t="inlineStr">
        <is>
          <t>SI</t>
        </is>
      </c>
    </row>
    <row r="106" ht="15" customFormat="1" customHeight="1" s="23">
      <c r="A106" s="450" t="n"/>
      <c r="B106" s="440" t="inlineStr">
        <is>
          <t>RESULTADOS DE LOS POSIBLES DESPLAZAMIENTOS DE LA PROBABILIDAD Y DEL IMPACTO DE LOS RIESGOS</t>
        </is>
      </c>
      <c r="C106" s="686" t="n"/>
      <c r="D106" s="686" t="n"/>
      <c r="E106" s="686" t="n"/>
      <c r="F106" s="687" t="n"/>
    </row>
    <row r="107" ht="315" customFormat="1" customHeight="1" s="450">
      <c r="B107" s="435" t="inlineStr">
        <is>
          <t>SOLIDEZ DEL CONJUNTO DE LOS CONTROLES</t>
        </is>
      </c>
      <c r="C107" s="435" t="inlineStr">
        <is>
          <t>CONTROLES AYUDAN A DISMINUIR LA PROBABILIDAD</t>
        </is>
      </c>
      <c r="D107" s="435" t="inlineStr">
        <is>
          <t>CONTROLES AYUDAN A DISMINUIR IMPACTO</t>
        </is>
      </c>
      <c r="E107" s="435" t="inlineStr">
        <is>
          <t># COLUMNAS EN LA MATRIZ DE RIESGO QUE SE DESPLAZA EN EL EJE DE LA PROBABILIDAD</t>
        </is>
      </c>
      <c r="F107" s="435" t="inlineStr">
        <is>
          <t># COLUMNAS EN LA MATRIZ DE RIESGO QUE SE DESPLAZA EN EL EJE DE IMPACTO</t>
        </is>
      </c>
    </row>
    <row r="108">
      <c r="B108" s="37" t="inlineStr">
        <is>
          <t xml:space="preserve">Fuerte </t>
        </is>
      </c>
      <c r="C108" s="42" t="inlineStr">
        <is>
          <t>Directamente</t>
        </is>
      </c>
      <c r="D108" s="42" t="inlineStr">
        <is>
          <t>Directamente</t>
        </is>
      </c>
      <c r="E108" s="42" t="n">
        <v>2</v>
      </c>
      <c r="F108" s="42" t="n">
        <v>2</v>
      </c>
    </row>
    <row r="109">
      <c r="B109" s="39" t="inlineStr">
        <is>
          <t xml:space="preserve">Fuerte </t>
        </is>
      </c>
      <c r="C109" s="43" t="inlineStr">
        <is>
          <t>Directamente</t>
        </is>
      </c>
      <c r="D109" s="43" t="inlineStr">
        <is>
          <t>Indirectamente</t>
        </is>
      </c>
      <c r="E109" s="43" t="n">
        <v>2</v>
      </c>
      <c r="F109" s="43" t="n">
        <v>1</v>
      </c>
    </row>
    <row r="110">
      <c r="B110" s="37" t="inlineStr">
        <is>
          <t xml:space="preserve">Fuerte </t>
        </is>
      </c>
      <c r="C110" s="42" t="inlineStr">
        <is>
          <t>Directamente</t>
        </is>
      </c>
      <c r="D110" s="42" t="inlineStr">
        <is>
          <t>No disminuye</t>
        </is>
      </c>
      <c r="E110" s="42" t="n">
        <v>2</v>
      </c>
      <c r="F110" s="42" t="n">
        <v>0</v>
      </c>
    </row>
    <row r="111">
      <c r="B111" s="39" t="inlineStr">
        <is>
          <t xml:space="preserve">Fuerte </t>
        </is>
      </c>
      <c r="C111" s="43" t="inlineStr">
        <is>
          <t>No disminuye</t>
        </is>
      </c>
      <c r="D111" s="43" t="inlineStr">
        <is>
          <t>Directamente</t>
        </is>
      </c>
      <c r="E111" s="43" t="n">
        <v>0</v>
      </c>
      <c r="F111" s="43" t="n">
        <v>2</v>
      </c>
    </row>
    <row r="112">
      <c r="B112" s="37" t="inlineStr">
        <is>
          <t>Moderado</t>
        </is>
      </c>
      <c r="C112" s="42" t="inlineStr">
        <is>
          <t>Directamente</t>
        </is>
      </c>
      <c r="D112" s="42" t="inlineStr">
        <is>
          <t>Directamente</t>
        </is>
      </c>
      <c r="E112" s="42" t="n">
        <v>1</v>
      </c>
      <c r="F112" s="42" t="n">
        <v>1</v>
      </c>
    </row>
    <row r="113">
      <c r="B113" s="39" t="inlineStr">
        <is>
          <t>Moderado</t>
        </is>
      </c>
      <c r="C113" s="43" t="inlineStr">
        <is>
          <t>Directamente</t>
        </is>
      </c>
      <c r="D113" s="43" t="inlineStr">
        <is>
          <t>Indirectamente</t>
        </is>
      </c>
      <c r="E113" s="43" t="n">
        <v>1</v>
      </c>
      <c r="F113" s="43" t="n">
        <v>0</v>
      </c>
    </row>
    <row r="114">
      <c r="B114" s="37" t="inlineStr">
        <is>
          <t>Moderado</t>
        </is>
      </c>
      <c r="C114" s="42" t="inlineStr">
        <is>
          <t>Directamente</t>
        </is>
      </c>
      <c r="D114" s="42" t="inlineStr">
        <is>
          <t>No disminuye</t>
        </is>
      </c>
      <c r="E114" s="42" t="n">
        <v>1</v>
      </c>
      <c r="F114" s="42" t="n">
        <v>0</v>
      </c>
    </row>
    <row r="115">
      <c r="B115" s="39" t="inlineStr">
        <is>
          <t>Moderado</t>
        </is>
      </c>
      <c r="C115" s="43" t="inlineStr">
        <is>
          <t>No disminuye</t>
        </is>
      </c>
      <c r="D115" s="43" t="inlineStr">
        <is>
          <t>Directamente</t>
        </is>
      </c>
      <c r="E115" s="43" t="n">
        <v>0</v>
      </c>
      <c r="F115" s="43" t="n">
        <v>1</v>
      </c>
    </row>
    <row r="137" ht="15" customFormat="1" customHeight="1" s="75" thickBot="1">
      <c r="A137" s="73" t="n"/>
      <c r="B137" s="74" t="n"/>
    </row>
    <row r="138" ht="15" customHeight="1" thickTop="1"/>
    <row r="139" ht="20.25" customHeight="1">
      <c r="B139" s="437" t="inlineStr">
        <is>
          <t>CRITERIOS 2020</t>
        </is>
      </c>
    </row>
    <row r="140" ht="20.25" customHeight="1">
      <c r="B140" s="437" t="n"/>
      <c r="C140" s="437" t="n"/>
      <c r="D140" s="437" t="n"/>
    </row>
    <row r="142" ht="15" customHeight="1">
      <c r="B142" s="458" t="inlineStr">
        <is>
          <t>CLASIFICACIÓN DEL RIESGO</t>
        </is>
      </c>
      <c r="C142" s="458" t="inlineStr">
        <is>
          <t>RELACIÓN</t>
        </is>
      </c>
      <c r="D142" s="458" t="inlineStr">
        <is>
          <t>FACTORES DE RIESGOS</t>
        </is>
      </c>
      <c r="E142" s="458" t="inlineStr">
        <is>
          <t>DESCRIPCIÓN</t>
        </is>
      </c>
      <c r="F142" s="687" t="n"/>
    </row>
    <row r="143" ht="71.25" customHeight="1">
      <c r="B143" s="441" t="inlineStr">
        <is>
          <t>EJECUCIÓN Y ADMINISTRACIÓN DE PROCESOS: Pérdidas derivadas de errores en la ejecución y administración de procesos.</t>
        </is>
      </c>
      <c r="D143" s="441" t="inlineStr">
        <is>
          <t xml:space="preserve">Procesos: Eventos relacionados con errores en las actividades que deben realizar los servidores de la organización. </t>
        </is>
      </c>
      <c r="E143" s="459" t="inlineStr">
        <is>
          <t>- Falta de procedimientos
- Errores de grabación, autorización
- Errores en cálculos para pagos internos y externos
- Falta de capacitación</t>
        </is>
      </c>
      <c r="F143" s="687" t="n"/>
    </row>
    <row r="144" ht="29.25" customHeight="1">
      <c r="B144" s="441" t="inlineStr">
        <is>
          <t>FRAUDE EXTERNO: Pérdida derivada de actos de fraude por personas ajenas a la organización (no participa personal de la entidad).</t>
        </is>
      </c>
      <c r="D144" s="441" t="inlineStr">
        <is>
          <t>Evento externo: Situaciones externas que afectan la entidad</t>
        </is>
      </c>
      <c r="E144" s="459" t="inlineStr">
        <is>
          <t>- Suplantación de identidad
- Asalto a la oficina
- Atentados, vandalismo, orden público</t>
        </is>
      </c>
      <c r="F144" s="687" t="n"/>
    </row>
    <row r="145" ht="86.25" customHeight="1">
      <c r="B145" s="441"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441" t="inlineStr">
        <is>
          <t>Talento humano: Incluye seguridad y salud en el trabajo. Se analiza posible dolo e intención frente a la corrupción.</t>
        </is>
      </c>
      <c r="E145" s="459" t="inlineStr">
        <is>
          <t>- Hurto activos
- Posibles comportamientos no éticos de los empleados
- Fraude interno (corrupción, soborno)</t>
        </is>
      </c>
      <c r="F145" s="687" t="n"/>
    </row>
    <row r="146" ht="57.75" customHeight="1">
      <c r="B146" s="441" t="inlineStr">
        <is>
          <t>FALLAS TECNOLÓGICAS: Errores en hardware, software, telecomunicaciones, interrupción de servicios básicos.</t>
        </is>
      </c>
      <c r="D146" s="441" t="inlineStr">
        <is>
          <t>Tecnología: Eventos relacionados con la infraestructura tecnológica de la entidad.</t>
        </is>
      </c>
      <c r="E146" s="459" t="inlineStr">
        <is>
          <t>- Daño de equipos
- Caída de aplicaciones
- Caída de redes
- Errores en programas</t>
        </is>
      </c>
      <c r="F146" s="687" t="n"/>
    </row>
    <row r="147" ht="57.75" customHeight="1">
      <c r="B147" s="97" t="inlineStr">
        <is>
          <t>DAÑOS A ACTIVOS FIJOS/ EVENTOS EXTERNOS: Pérdida por daños o extravíos de los activos fijos por desastres naturales u otros riesgos/eventos externos como atentados, vandalismo, orden público.</t>
        </is>
      </c>
      <c r="D147" s="441" t="inlineStr">
        <is>
          <t>Infraestructura: Eventos relacionados con la infraestructura física de la entidad.</t>
        </is>
      </c>
      <c r="E147" s="459" t="inlineStr">
        <is>
          <t>- Derrumbes
- Incendios
- Inundaciones
- Daños a activos fijos</t>
        </is>
      </c>
      <c r="F147" s="687" t="n"/>
    </row>
    <row r="148" ht="43.5" customHeight="1">
      <c r="B148" s="441" t="inlineStr">
        <is>
          <t xml:space="preserve">USUARIOS, PRODUCTOS Y PRÁCTICAS: Fallas negligentes o involuntarias de las obligaciones frente a los usuarios y que impiden satisfacer una obligación profesional frente a éstos. </t>
        </is>
      </c>
      <c r="D148" s="460" t="inlineStr">
        <is>
          <t>Pueden asociarse a varios factores</t>
        </is>
      </c>
      <c r="E148" s="690" t="n"/>
      <c r="F148" s="685" t="n"/>
    </row>
    <row r="149" ht="43.5" customHeight="1">
      <c r="B149" s="441" t="inlineStr">
        <is>
          <t>RELACIONES LABORALES: Pérdidas que surgen de acciones contrarias a las leyes o acuerdos de empleo, salud o seguridad, del pago de demandas por daños personales o de discriminación.</t>
        </is>
      </c>
      <c r="D149" s="691" t="n"/>
      <c r="E149" s="693" t="n"/>
      <c r="F149" s="692" t="n"/>
    </row>
    <row r="157" ht="15" customHeight="1">
      <c r="B157" s="435" t="inlineStr">
        <is>
          <t>Tabla 3 Actividades relacionadas con la gestión en entidades públicas</t>
        </is>
      </c>
      <c r="C157" s="686" t="n"/>
      <c r="D157" s="687" t="n"/>
    </row>
    <row r="158" ht="15" customFormat="1" customHeight="1" s="24">
      <c r="B158" s="458" t="inlineStr">
        <is>
          <t>ACTIVIDAD</t>
        </is>
      </c>
      <c r="C158" s="466" t="inlineStr">
        <is>
          <t xml:space="preserve">FRECUENCIA DE LA ACTIVIDAD </t>
        </is>
      </c>
      <c r="D158" s="466" t="inlineStr">
        <is>
          <t>PROBABILIDAD FRENTE AL RIESGO</t>
        </is>
      </c>
    </row>
    <row r="159">
      <c r="B159" s="78" t="inlineStr">
        <is>
          <t>Planeación estratégica</t>
        </is>
      </c>
      <c r="C159" s="438" t="inlineStr">
        <is>
          <t>1 vez al año</t>
        </is>
      </c>
      <c r="D159" s="451" t="inlineStr">
        <is>
          <t xml:space="preserve">Muy baja </t>
        </is>
      </c>
    </row>
    <row r="160">
      <c r="B160" s="78" t="inlineStr">
        <is>
          <t>Actividades de talento humano, jurídica, administrativa</t>
        </is>
      </c>
      <c r="C160" s="451" t="inlineStr">
        <is>
          <t>Mensual</t>
        </is>
      </c>
      <c r="D160" s="451" t="inlineStr">
        <is>
          <t>Media</t>
        </is>
      </c>
    </row>
    <row r="161">
      <c r="B161" s="78" t="inlineStr">
        <is>
          <t>Contabilidad, cartera</t>
        </is>
      </c>
      <c r="C161" s="451" t="inlineStr">
        <is>
          <t>Semanal</t>
        </is>
      </c>
      <c r="D161" s="451" t="inlineStr">
        <is>
          <t>Alta</t>
        </is>
      </c>
    </row>
    <row r="162" ht="87" customHeight="1">
      <c r="B162" s="78"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451" t="inlineStr">
        <is>
          <t>Diaria</t>
        </is>
      </c>
      <c r="D162" s="451" t="inlineStr">
        <is>
          <t>Muy alta</t>
        </is>
      </c>
    </row>
    <row r="168" ht="15" customHeight="1">
      <c r="B168" s="435" t="inlineStr">
        <is>
          <t>Tabla 4 Criterios para definir el nivel de probabilidad</t>
        </is>
      </c>
      <c r="C168" s="686" t="n"/>
      <c r="D168" s="687" t="n"/>
    </row>
    <row r="169" ht="15" customHeight="1">
      <c r="C169" s="466" t="inlineStr">
        <is>
          <t>FRECUENCIA DE LA ACTIVIDAD</t>
        </is>
      </c>
      <c r="D169" s="466" t="inlineStr">
        <is>
          <t>PROBABILIDAD</t>
        </is>
      </c>
    </row>
    <row r="170" ht="43.5" customHeight="1">
      <c r="B170" s="83" t="inlineStr">
        <is>
          <t>Muy Baja</t>
        </is>
      </c>
      <c r="C170" s="77" t="inlineStr">
        <is>
          <t>La actividad que conlleva el riesgo se ejecuta como máximo 2 veces por año</t>
        </is>
      </c>
      <c r="D170" s="80" t="n">
        <v>0.2</v>
      </c>
      <c r="E170" s="77" t="inlineStr">
        <is>
          <t>MUY BAJA: La actividad que conlleva el riesgo se ejecuta como máximos 2 veces por año</t>
        </is>
      </c>
    </row>
    <row r="171" ht="43.5" customHeight="1">
      <c r="B171" s="81" t="inlineStr">
        <is>
          <t>Baja</t>
        </is>
      </c>
      <c r="C171" s="77" t="inlineStr">
        <is>
          <t>La actividad que conlleva el riesgo se ejecuta de 3 a 10 veces por año</t>
        </is>
      </c>
      <c r="D171" s="80" t="n">
        <v>0.4</v>
      </c>
      <c r="E171" s="77" t="inlineStr">
        <is>
          <t>BAJA: La actividad que conlleva el riesgo se ejecuta de 3 a 10 veces por año</t>
        </is>
      </c>
    </row>
    <row r="172" ht="43.5" customHeight="1">
      <c r="B172" s="95" t="inlineStr">
        <is>
          <t>Media</t>
        </is>
      </c>
      <c r="C172" s="77" t="inlineStr">
        <is>
          <t>La actividad que conlleva el riesgo se ejecuta de 11 a 30 veces por año</t>
        </is>
      </c>
      <c r="D172" s="80" t="n">
        <v>0.6</v>
      </c>
      <c r="E172" s="77" t="inlineStr">
        <is>
          <t>MEDIA: La actividad que conlleva el riesgo se ejecuta de 11 a 30 veces por año</t>
        </is>
      </c>
    </row>
    <row r="173" ht="57.75" customHeight="1">
      <c r="B173" s="96" t="inlineStr">
        <is>
          <t>Alta</t>
        </is>
      </c>
      <c r="C173" s="77" t="inlineStr">
        <is>
          <t>La actividad que conlleva el riesgo se ejecuta mínimo 31 veces al año y máximo 100 veces por año</t>
        </is>
      </c>
      <c r="D173" s="80" t="n">
        <v>0.8</v>
      </c>
      <c r="E173" s="77" t="inlineStr">
        <is>
          <t>ALTA: La actividad que conlleva el riesgo se ejecuta mínimo 31 veces al año y máximo 100 veces por año</t>
        </is>
      </c>
    </row>
    <row r="174" ht="43.5" customHeight="1">
      <c r="B174" s="82" t="inlineStr">
        <is>
          <t>Muy Alta</t>
        </is>
      </c>
      <c r="C174" s="77" t="inlineStr">
        <is>
          <t>La actividad que conlleva el riesgo se ejecuta más de 100 veces por año</t>
        </is>
      </c>
      <c r="D174" s="80" t="n">
        <v>1</v>
      </c>
      <c r="E174" s="77" t="inlineStr">
        <is>
          <t>MUY ALTA: La actividad que conlleva el riesgo se ejecuta más de 100 veces por año</t>
        </is>
      </c>
    </row>
    <row r="179" ht="15" customHeight="1">
      <c r="F179" s="436" t="inlineStr">
        <is>
          <t>Figura 14 Matriz de calor (niveles de severidad del riesgo)</t>
        </is>
      </c>
      <c r="G179" s="686" t="n"/>
      <c r="H179" s="686" t="n"/>
      <c r="I179" s="686" t="n"/>
      <c r="J179" s="686" t="n"/>
      <c r="K179" s="686" t="n"/>
      <c r="L179" s="686" t="n"/>
      <c r="M179" s="686" t="n"/>
      <c r="N179" s="687" t="n"/>
    </row>
    <row r="180" ht="15" customHeight="1">
      <c r="B180" s="436" t="inlineStr">
        <is>
          <t>Tabla 5 Criterios para definir el nivel de impacto</t>
        </is>
      </c>
      <c r="C180" s="686" t="n"/>
      <c r="D180" s="687" t="n"/>
    </row>
    <row r="181" ht="15" customHeight="1">
      <c r="B181" s="21" t="inlineStr">
        <is>
          <t>NIVEL</t>
        </is>
      </c>
      <c r="C181" s="466" t="inlineStr">
        <is>
          <t xml:space="preserve">AFECTACIÓN ECONÓMICA </t>
        </is>
      </c>
      <c r="D181" s="466" t="inlineStr">
        <is>
          <t xml:space="preserve">REPUTACIONAL </t>
        </is>
      </c>
      <c r="H181" s="450" t="inlineStr">
        <is>
          <t xml:space="preserve">IMPACTO </t>
        </is>
      </c>
    </row>
    <row r="182" ht="28.5" customHeight="1">
      <c r="B182" s="83" t="inlineStr">
        <is>
          <t>Leve 20%</t>
        </is>
      </c>
      <c r="C182" s="451" t="inlineStr">
        <is>
          <t>Afectación menor a 10 SMLMV .</t>
        </is>
      </c>
      <c r="D182" s="77" t="inlineStr">
        <is>
          <t>El riesgo afecta la imagen de algún área de la organización.</t>
        </is>
      </c>
      <c r="F182" s="446" t="inlineStr">
        <is>
          <t xml:space="preserve">
PROBABILIDAD</t>
        </is>
      </c>
      <c r="G182" s="438" t="inlineStr">
        <is>
          <t>Muy Alta 100%</t>
        </is>
      </c>
      <c r="H182" s="85" t="n"/>
      <c r="I182" s="85" t="n"/>
      <c r="J182" s="85" t="n"/>
      <c r="K182" s="85" t="n"/>
      <c r="L182" s="84" t="n"/>
      <c r="N182" s="89" t="inlineStr">
        <is>
          <t>Extremo</t>
        </is>
      </c>
    </row>
    <row r="183" ht="71.25" customHeight="1">
      <c r="B183" s="81" t="inlineStr">
        <is>
          <t>Menor 40%</t>
        </is>
      </c>
      <c r="C183" s="451" t="inlineStr">
        <is>
          <t>Entre 10 y 50 SMLV</t>
        </is>
      </c>
      <c r="D183" s="77" t="inlineStr">
        <is>
          <t>El riesgo afecta la imagen de la entidad internamente, deconocimiento general nivel interno, de junta directiva y accionistas y/o de proveedores.</t>
        </is>
      </c>
      <c r="E183" s="5" t="inlineStr">
        <is>
          <t>PREVENTIVO</t>
        </is>
      </c>
      <c r="G183" s="438" t="inlineStr">
        <is>
          <t>Alta 80%</t>
        </is>
      </c>
      <c r="H183" s="86" t="n"/>
      <c r="I183" s="86" t="n"/>
      <c r="J183" s="85" t="n"/>
      <c r="K183" s="85" t="n"/>
      <c r="L183" s="84" t="n"/>
      <c r="N183" s="90" t="inlineStr">
        <is>
          <t>Alto</t>
        </is>
      </c>
    </row>
    <row r="184" ht="57" customHeight="1">
      <c r="B184" s="95" t="inlineStr">
        <is>
          <t>Moderado 60%</t>
        </is>
      </c>
      <c r="C184" s="451" t="inlineStr">
        <is>
          <t>Entre 50 y 100 SMLMV</t>
        </is>
      </c>
      <c r="D184" s="77" t="inlineStr">
        <is>
          <t>El riesgo afecta la imagen de la entidad con algunos usuarios de relevancia frente al logro de los objetivos.</t>
        </is>
      </c>
      <c r="E184" s="5" t="inlineStr">
        <is>
          <t>DETECTIVO</t>
        </is>
      </c>
      <c r="G184" s="438" t="inlineStr">
        <is>
          <t>Media 60%</t>
        </is>
      </c>
      <c r="H184" s="86" t="n"/>
      <c r="I184" s="86" t="n"/>
      <c r="J184" s="86" t="n"/>
      <c r="K184" s="85" t="n"/>
      <c r="L184" s="84" t="n"/>
      <c r="N184" s="91" t="inlineStr">
        <is>
          <t>Moderado</t>
        </is>
      </c>
    </row>
    <row r="185" ht="71.25" customHeight="1">
      <c r="B185" s="96" t="inlineStr">
        <is>
          <t>Mayor 80%</t>
        </is>
      </c>
      <c r="C185" s="451" t="inlineStr">
        <is>
          <t>Entre 100 y 500 SMLMV</t>
        </is>
      </c>
      <c r="D185" s="77" t="inlineStr">
        <is>
          <t>El riesgo afecta la imagen de la entidad con efecto publicitario sostenido a nivel de sector administrativo, nivel departamental o municipal.</t>
        </is>
      </c>
      <c r="E185" s="5" t="inlineStr">
        <is>
          <t>CORRECTIVO</t>
        </is>
      </c>
      <c r="G185" s="438" t="inlineStr">
        <is>
          <t>Baja 40%</t>
        </is>
      </c>
      <c r="H185" s="87" t="n"/>
      <c r="I185" s="86" t="n"/>
      <c r="J185" s="86" t="n"/>
      <c r="K185" s="85" t="n"/>
      <c r="L185" s="84" t="n"/>
      <c r="N185" s="92" t="inlineStr">
        <is>
          <t>Bajo</t>
        </is>
      </c>
    </row>
    <row r="186" ht="57" customHeight="1">
      <c r="B186" s="82" t="inlineStr">
        <is>
          <t>Catastrófico 100%</t>
        </is>
      </c>
      <c r="C186" s="451" t="inlineStr">
        <is>
          <t>Mayor a 500 SMLMV</t>
        </is>
      </c>
      <c r="D186" s="77" t="inlineStr">
        <is>
          <t>El riesgo afecta la imagen de la entidad a nivel nacional, con efecto publicitario sostenido a nivel país</t>
        </is>
      </c>
      <c r="G186" s="438" t="inlineStr">
        <is>
          <t>Muy Baja 20%</t>
        </is>
      </c>
      <c r="H186" s="87" t="n"/>
      <c r="I186" s="88" t="n"/>
      <c r="J186" s="86" t="n"/>
      <c r="K186" s="85" t="n"/>
      <c r="L186" s="84" t="n"/>
    </row>
    <row r="187" ht="28.5" customHeight="1">
      <c r="B187" s="13" t="n"/>
      <c r="C187" s="438" t="inlineStr">
        <is>
          <t>El riesgo afecta la imagen de algún área de la organización.</t>
        </is>
      </c>
      <c r="D187" s="22" t="n"/>
      <c r="F187" s="447" t="n"/>
      <c r="G187" s="98" t="n"/>
      <c r="H187" s="99" t="n"/>
      <c r="I187" s="100" t="n"/>
      <c r="J187" s="101" t="n"/>
      <c r="K187" s="102" t="n"/>
      <c r="L187" s="103" t="n"/>
    </row>
    <row r="188" ht="71.25" customHeight="1">
      <c r="B188" s="13" t="n"/>
      <c r="C188" s="438" t="inlineStr">
        <is>
          <t>El riesgo afecta la imagen de la entidad internamente, deconocimiento general nivel interno, de junta directiva y accionistas y/o de proveedores.</t>
        </is>
      </c>
      <c r="D188" s="22" t="n"/>
      <c r="F188" s="447" t="n"/>
      <c r="G188" s="98" t="n"/>
      <c r="H188" s="99" t="n"/>
      <c r="I188" s="100" t="n"/>
      <c r="J188" s="101" t="n"/>
      <c r="K188" s="102" t="n"/>
      <c r="L188" s="103" t="n"/>
    </row>
    <row r="189" ht="57" customHeight="1">
      <c r="B189" s="13" t="n"/>
      <c r="C189" s="438" t="inlineStr">
        <is>
          <t>El riesgo afecta la imagen de la entidad con algunos usuarios de relevancia frente al logro de los objetivos.</t>
        </is>
      </c>
      <c r="D189" s="22" t="n"/>
      <c r="F189" s="447" t="n"/>
      <c r="G189" s="98" t="n"/>
      <c r="H189" s="99" t="n"/>
      <c r="I189" s="100" t="n"/>
      <c r="J189" s="101" t="n"/>
      <c r="K189" s="102" t="n"/>
      <c r="L189" s="103" t="n"/>
    </row>
    <row r="190" ht="71.25" customHeight="1">
      <c r="B190" s="13" t="n"/>
      <c r="C190" s="438" t="inlineStr">
        <is>
          <t>El riesgo afecta la imagen de la entidad con efecto publicitario sostenido a nivel de sector administrativo, nivel departamental o municipal.</t>
        </is>
      </c>
      <c r="D190" s="22" t="n"/>
      <c r="F190" s="447" t="n"/>
      <c r="G190" s="98" t="n"/>
      <c r="H190" s="99" t="n"/>
      <c r="I190" s="100" t="n"/>
      <c r="J190" s="101" t="n"/>
      <c r="K190" s="102" t="n"/>
      <c r="L190" s="103" t="n"/>
    </row>
    <row r="191" ht="42.75" customHeight="1">
      <c r="B191" s="13" t="n"/>
      <c r="C191" s="438" t="inlineStr">
        <is>
          <t>El riesgo afecta la imagen de la entidad a nivel nacional, con efecto publicitario sostenido a nivel país</t>
        </is>
      </c>
      <c r="D191" s="22" t="n"/>
      <c r="F191" s="447" t="n"/>
      <c r="G191" s="98" t="n"/>
      <c r="H191" s="99" t="n"/>
      <c r="I191" s="100" t="n"/>
      <c r="J191" s="101" t="n"/>
      <c r="K191" s="102" t="n"/>
      <c r="L191" s="103" t="n"/>
    </row>
    <row r="192" ht="15" customHeight="1">
      <c r="B192" s="13" t="n"/>
      <c r="C192" s="24" t="n"/>
      <c r="D192" s="22" t="n"/>
      <c r="F192" s="447" t="n"/>
      <c r="G192" s="98" t="n"/>
      <c r="H192" s="99" t="n"/>
      <c r="I192" s="100" t="n"/>
      <c r="J192" s="101" t="n"/>
      <c r="K192" s="102" t="n"/>
      <c r="L192" s="103" t="n"/>
    </row>
    <row r="194" ht="15" customHeight="1">
      <c r="B194" s="436" t="inlineStr">
        <is>
          <t>Tabla 6 Atributos de para el diseño del control</t>
        </is>
      </c>
      <c r="C194" s="686" t="n"/>
      <c r="D194" s="686" t="n"/>
      <c r="E194" s="687" t="n"/>
      <c r="F194" s="93" t="n"/>
    </row>
    <row r="195" ht="15" customHeight="1">
      <c r="B195" s="466" t="inlineStr">
        <is>
          <t>CARACTERISTICAS</t>
        </is>
      </c>
      <c r="C195" s="687" t="n"/>
      <c r="D195" s="466" t="inlineStr">
        <is>
          <t>DESCRIPCIÓN</t>
        </is>
      </c>
      <c r="E195" s="466" t="inlineStr">
        <is>
          <t>PESO</t>
        </is>
      </c>
    </row>
    <row r="196" ht="43.5" customHeight="1">
      <c r="B196" s="438" t="inlineStr">
        <is>
          <t>Atributos de eficiencia</t>
        </is>
      </c>
      <c r="C196" s="451" t="inlineStr">
        <is>
          <t>Tipo</t>
        </is>
      </c>
      <c r="D196" s="78" t="inlineStr">
        <is>
          <t>Preventivo: Va hacia las causas del riesgo, aseguran el resultado final esperado.</t>
        </is>
      </c>
      <c r="E196" s="80" t="n">
        <v>0.25</v>
      </c>
    </row>
    <row r="197" ht="57.75" customHeight="1">
      <c r="B197" s="726" t="n"/>
      <c r="C197" s="726" t="n"/>
      <c r="D197" s="78" t="inlineStr">
        <is>
          <t>Detectivo: Detecta que algo ocurre y devuelve el proceso a los controles preventivos. Se pueden generar reprocesos.</t>
        </is>
      </c>
      <c r="E197" s="80" t="n">
        <v>0.15</v>
      </c>
    </row>
    <row r="198" ht="57.75" customHeight="1">
      <c r="B198" s="726" t="n"/>
      <c r="C198" s="725" t="n"/>
      <c r="D198" s="78" t="inlineStr">
        <is>
          <t>Correctivo: Dado que permiten reducir el impacto de la materialización del riesgo, tienen un costo en su implementación.</t>
        </is>
      </c>
      <c r="E198" s="80" t="n">
        <v>0.1</v>
      </c>
    </row>
    <row r="199" ht="100.5" customHeight="1">
      <c r="B199" s="726" t="n"/>
      <c r="C199" s="451" t="inlineStr">
        <is>
          <t xml:space="preserve">Implementación </t>
        </is>
      </c>
      <c r="D199" s="78" t="inlineStr">
        <is>
          <t>Automático: Son actividades de procesamiento o validación de información que se ejecutan por un sistema y/o aplicativo de manera automática sin la intervención de personas para su realización.</t>
        </is>
      </c>
      <c r="E199" s="80" t="n">
        <v>0.25</v>
      </c>
      <c r="F199" s="5" t="inlineStr">
        <is>
          <t>AUTOMÁTICO</t>
        </is>
      </c>
    </row>
    <row r="200" ht="43.5" customHeight="1">
      <c r="B200" s="725" t="n"/>
      <c r="C200" s="725" t="n"/>
      <c r="D200" s="78" t="inlineStr">
        <is>
          <t>Manual: Controles que son ejecutados por una persona, tiene implícito el error humano.</t>
        </is>
      </c>
      <c r="E200" s="80" t="n">
        <v>0.15</v>
      </c>
      <c r="F200" s="5" t="inlineStr">
        <is>
          <t>MANUAL</t>
        </is>
      </c>
    </row>
    <row r="201" ht="86.25" customHeight="1">
      <c r="B201" s="438" t="inlineStr">
        <is>
          <t>Atributos informativos</t>
        </is>
      </c>
      <c r="C201" s="451" t="inlineStr">
        <is>
          <t>Documentación</t>
        </is>
      </c>
      <c r="D201" s="78" t="inlineStr">
        <is>
          <t>Documentado: Controles que están documentados en el proceso, ya sea en manuales, procedimientos, flujogramas o cualquier otro documento propio del proceso.</t>
        </is>
      </c>
      <c r="E201" s="451" t="inlineStr">
        <is>
          <t>-</t>
        </is>
      </c>
    </row>
    <row r="202" ht="86.25" customHeight="1">
      <c r="B202" s="726" t="n"/>
      <c r="C202" s="725" t="n"/>
      <c r="D202" s="78" t="inlineStr">
        <is>
          <t>Sin documentar: Identifica a los controles que pese a que se ejecutan en el proceso no se encuentran documentados en ningún documento propio del proceso.</t>
        </is>
      </c>
      <c r="E202" s="451" t="inlineStr">
        <is>
          <t>-</t>
        </is>
      </c>
    </row>
    <row r="203" ht="43.5" customHeight="1">
      <c r="B203" s="726" t="n"/>
      <c r="C203" s="451" t="inlineStr">
        <is>
          <t>Frecuencia</t>
        </is>
      </c>
      <c r="D203" s="78" t="inlineStr">
        <is>
          <t>Continua: El control se aplica siempre que se realiza la actividad que conlleva el riesgo.</t>
        </is>
      </c>
      <c r="E203" s="451" t="inlineStr">
        <is>
          <t>-</t>
        </is>
      </c>
    </row>
    <row r="204" ht="43.5" customHeight="1">
      <c r="B204" s="726" t="n"/>
      <c r="C204" s="725" t="n"/>
      <c r="D204" s="78" t="inlineStr">
        <is>
          <t>Aleatoria: El control se aplica aleatoriamente a la actividad que conlleva el riesgo.</t>
        </is>
      </c>
      <c r="E204" s="451" t="inlineStr">
        <is>
          <t>-</t>
        </is>
      </c>
    </row>
    <row r="205" ht="43.5" customHeight="1">
      <c r="B205" s="726" t="n"/>
      <c r="C205" s="451" t="inlineStr">
        <is>
          <t>Evidencia</t>
        </is>
      </c>
      <c r="D205" s="78" t="inlineStr">
        <is>
          <t>Con registro: El control deja un registro permite evidencia la ejecución del control.</t>
        </is>
      </c>
      <c r="E205" s="451" t="inlineStr">
        <is>
          <t>-</t>
        </is>
      </c>
    </row>
    <row r="206" ht="43.5" customHeight="1">
      <c r="B206" s="725" t="n"/>
      <c r="C206" s="725" t="n"/>
      <c r="D206" s="78" t="inlineStr">
        <is>
          <t>Sin registro: El control no deja registro de la ejecución del control.</t>
        </is>
      </c>
      <c r="E206" s="451" t="inlineStr">
        <is>
          <t>-</t>
        </is>
      </c>
    </row>
    <row r="210" ht="15" customHeight="1">
      <c r="B210" s="436" t="inlineStr">
        <is>
          <t>Tabla 7 Aplicación tabla atributos a ejemplo propuesto</t>
        </is>
      </c>
      <c r="C210" s="686" t="n"/>
      <c r="D210" s="686" t="n"/>
      <c r="E210" s="686" t="n"/>
      <c r="F210" s="687" t="n"/>
    </row>
    <row r="211" ht="15" customHeight="1">
      <c r="B211" s="466" t="inlineStr">
        <is>
          <t>CONTROLES Y SUS CARACTERÍSTICAS</t>
        </is>
      </c>
      <c r="C211" s="686" t="n"/>
      <c r="D211" s="686" t="n"/>
      <c r="E211" s="687" t="n"/>
      <c r="F211" s="466" t="inlineStr">
        <is>
          <t>PESO</t>
        </is>
      </c>
    </row>
    <row r="212">
      <c r="B212" s="438"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451" t="inlineStr">
        <is>
          <t>Tipo</t>
        </is>
      </c>
      <c r="D212" s="451" t="inlineStr">
        <is>
          <t>Preventivo</t>
        </is>
      </c>
      <c r="E212" s="451" t="inlineStr">
        <is>
          <t>X</t>
        </is>
      </c>
      <c r="F212" s="80" t="n">
        <v>0.25</v>
      </c>
    </row>
    <row r="213">
      <c r="B213" s="726" t="n"/>
      <c r="C213" s="726" t="n"/>
      <c r="D213" s="451" t="inlineStr">
        <is>
          <t>Detectivo</t>
        </is>
      </c>
      <c r="E213" s="451" t="n"/>
      <c r="F213" s="451" t="n"/>
    </row>
    <row r="214">
      <c r="B214" s="726" t="n"/>
      <c r="C214" s="725" t="n"/>
      <c r="D214" s="451" t="inlineStr">
        <is>
          <t>Correctivo</t>
        </is>
      </c>
      <c r="E214" s="451" t="n"/>
      <c r="F214" s="451" t="n"/>
    </row>
    <row r="215">
      <c r="B215" s="726" t="n"/>
      <c r="C215" s="451" t="inlineStr">
        <is>
          <t>Implementación</t>
        </is>
      </c>
      <c r="D215" s="451" t="inlineStr">
        <is>
          <t>Automático</t>
        </is>
      </c>
      <c r="E215" s="451" t="n"/>
      <c r="F215" s="451" t="n"/>
    </row>
    <row r="216">
      <c r="B216" s="726" t="n"/>
      <c r="C216" s="725" t="n"/>
      <c r="D216" s="451" t="inlineStr">
        <is>
          <t>Manual</t>
        </is>
      </c>
      <c r="E216" s="451" t="inlineStr">
        <is>
          <t>X</t>
        </is>
      </c>
      <c r="F216" s="80" t="n">
        <v>0.15</v>
      </c>
    </row>
    <row r="217">
      <c r="B217" s="726" t="n"/>
      <c r="C217" s="451" t="inlineStr">
        <is>
          <t>Documentación</t>
        </is>
      </c>
      <c r="D217" s="451" t="inlineStr">
        <is>
          <t>Documentado</t>
        </is>
      </c>
      <c r="E217" s="451" t="inlineStr">
        <is>
          <t>X</t>
        </is>
      </c>
      <c r="F217" s="451" t="inlineStr">
        <is>
          <t>-</t>
        </is>
      </c>
    </row>
    <row r="218">
      <c r="B218" s="726" t="n"/>
      <c r="C218" s="725" t="n"/>
      <c r="D218" s="451" t="inlineStr">
        <is>
          <t>Sin documentar</t>
        </is>
      </c>
      <c r="E218" s="451" t="n"/>
      <c r="F218" s="451" t="inlineStr">
        <is>
          <t>-</t>
        </is>
      </c>
    </row>
    <row r="219">
      <c r="B219" s="726" t="n"/>
      <c r="C219" s="451" t="inlineStr">
        <is>
          <t>Frecuencia</t>
        </is>
      </c>
      <c r="D219" s="451" t="inlineStr">
        <is>
          <t>Continua</t>
        </is>
      </c>
      <c r="E219" s="451" t="inlineStr">
        <is>
          <t>X</t>
        </is>
      </c>
      <c r="F219" s="451" t="inlineStr">
        <is>
          <t>-</t>
        </is>
      </c>
    </row>
    <row r="220">
      <c r="B220" s="726" t="n"/>
      <c r="C220" s="725" t="n"/>
      <c r="D220" s="451" t="inlineStr">
        <is>
          <t>Aleatoria</t>
        </is>
      </c>
      <c r="E220" s="451" t="n"/>
      <c r="F220" s="451" t="inlineStr">
        <is>
          <t>-</t>
        </is>
      </c>
    </row>
    <row r="221">
      <c r="B221" s="726" t="n"/>
      <c r="C221" s="451" t="inlineStr">
        <is>
          <t>Evidencia</t>
        </is>
      </c>
      <c r="D221" s="451" t="inlineStr">
        <is>
          <t>Con registro</t>
        </is>
      </c>
      <c r="E221" s="451" t="inlineStr">
        <is>
          <t>X</t>
        </is>
      </c>
      <c r="F221" s="451" t="inlineStr">
        <is>
          <t>-</t>
        </is>
      </c>
    </row>
    <row r="222">
      <c r="B222" s="725" t="n"/>
      <c r="C222" s="725" t="n"/>
      <c r="D222" s="451" t="inlineStr">
        <is>
          <t>Sin registro</t>
        </is>
      </c>
      <c r="E222" s="43" t="n"/>
      <c r="F222" s="451" t="inlineStr">
        <is>
          <t>-</t>
        </is>
      </c>
    </row>
    <row r="223" ht="15" customHeight="1">
      <c r="B223" s="727" t="inlineStr">
        <is>
          <t>TOTAL VALORACIÓN CONTROL 1</t>
        </is>
      </c>
      <c r="C223" s="686" t="n"/>
      <c r="D223" s="686" t="n"/>
      <c r="E223" s="687" t="n"/>
      <c r="F223" s="79" t="n">
        <v>0.4</v>
      </c>
    </row>
    <row r="227">
      <c r="C227" s="5" t="inlineStr">
        <is>
          <t>PERIODICIDAD</t>
        </is>
      </c>
    </row>
    <row r="228">
      <c r="C228" s="5" t="inlineStr">
        <is>
          <t>DIARIA</t>
        </is>
      </c>
    </row>
    <row r="229">
      <c r="C229" s="5" t="inlineStr">
        <is>
          <t>SEMANAL</t>
        </is>
      </c>
    </row>
    <row r="230">
      <c r="C230" s="5" t="inlineStr">
        <is>
          <t>MENSUAL</t>
        </is>
      </c>
    </row>
    <row r="231">
      <c r="C231" s="5" t="inlineStr">
        <is>
          <t>TRIMESTRAL</t>
        </is>
      </c>
    </row>
    <row r="232">
      <c r="C232" s="5" t="inlineStr">
        <is>
          <t>SEMESTRAL</t>
        </is>
      </c>
    </row>
    <row r="233">
      <c r="C233" s="5" t="inlineStr">
        <is>
          <t>ANUAL</t>
        </is>
      </c>
    </row>
    <row r="234">
      <c r="C234" s="5" t="inlineStr">
        <is>
          <t>CADA VEZ QUE SE PRESENTE LA NECESIDAD</t>
        </is>
      </c>
    </row>
  </sheetData>
  <mergeCells count="53">
    <mergeCell ref="E145:F145"/>
    <mergeCell ref="C221:C222"/>
    <mergeCell ref="B106:F106"/>
    <mergeCell ref="B211:E211"/>
    <mergeCell ref="B62:B63"/>
    <mergeCell ref="E142:F142"/>
    <mergeCell ref="H181:L181"/>
    <mergeCell ref="B157:D157"/>
    <mergeCell ref="B99:B101"/>
    <mergeCell ref="C205:C206"/>
    <mergeCell ref="C215:C216"/>
    <mergeCell ref="B196:B200"/>
    <mergeCell ref="B57:B58"/>
    <mergeCell ref="B2:C2"/>
    <mergeCell ref="B195:C195"/>
    <mergeCell ref="E147:F147"/>
    <mergeCell ref="B210:F210"/>
    <mergeCell ref="E143:F143"/>
    <mergeCell ref="B168:D168"/>
    <mergeCell ref="B91:E91"/>
    <mergeCell ref="C201:C202"/>
    <mergeCell ref="B66:B68"/>
    <mergeCell ref="B16:E16"/>
    <mergeCell ref="F182:F186"/>
    <mergeCell ref="B194:E194"/>
    <mergeCell ref="B139:D139"/>
    <mergeCell ref="B82:C82"/>
    <mergeCell ref="B51:D51"/>
    <mergeCell ref="B53:B54"/>
    <mergeCell ref="B59:B61"/>
    <mergeCell ref="B73:C73"/>
    <mergeCell ref="C203:C204"/>
    <mergeCell ref="C219:C220"/>
    <mergeCell ref="B223:E223"/>
    <mergeCell ref="B96:B98"/>
    <mergeCell ref="B64:B65"/>
    <mergeCell ref="F179:N179"/>
    <mergeCell ref="B55:B56"/>
    <mergeCell ref="C212:C214"/>
    <mergeCell ref="B93:B95"/>
    <mergeCell ref="B40:B41"/>
    <mergeCell ref="C199:C200"/>
    <mergeCell ref="B212:B222"/>
    <mergeCell ref="E144:F144"/>
    <mergeCell ref="D39:E39"/>
    <mergeCell ref="A27:D27"/>
    <mergeCell ref="B201:B206"/>
    <mergeCell ref="C196:C198"/>
    <mergeCell ref="C217:C218"/>
    <mergeCell ref="B180:D180"/>
    <mergeCell ref="B38:E38"/>
    <mergeCell ref="E146:F146"/>
    <mergeCell ref="D148:F149"/>
  </mergeCells>
  <pageMargins left="0.7" right="0.7" top="0.75" bottom="0.75" header="0.3" footer="0.3"/>
  <pageSetup orientation="portrait"/>
</worksheet>
</file>

<file path=xl/worksheets/sheet8.xml><?xml version="1.0" encoding="utf-8"?>
<worksheet xmlns="http://schemas.openxmlformats.org/spreadsheetml/2006/main">
  <sheetPr codeName="Hoja10">
    <tabColor rgb="FFD5C93D"/>
    <outlinePr summaryBelow="1" summaryRight="1"/>
    <pageSetUpPr/>
  </sheetPr>
  <dimension ref="A1:A1"/>
  <sheetViews>
    <sheetView workbookViewId="0">
      <selection activeCell="E55" sqref="E55"/>
    </sheetView>
  </sheetViews>
  <sheetFormatPr baseColWidth="10" defaultColWidth="11.42578125" defaultRowHeight="15"/>
  <sheetData/>
  <pageMargins left="0.7" right="0.7" top="0.75" bottom="0.75" header="0.3" footer="0.3"/>
</worksheet>
</file>

<file path=xl/worksheets/sheet9.xml><?xml version="1.0" encoding="utf-8"?>
<worksheet xmlns="http://schemas.openxmlformats.org/spreadsheetml/2006/main">
  <sheetPr codeName="Hoja3">
    <tabColor rgb="FF0F3D38"/>
    <outlinePr summaryBelow="1" summaryRight="1"/>
    <pageSetUpPr/>
  </sheetPr>
  <dimension ref="A1:U75"/>
  <sheetViews>
    <sheetView showGridLines="0" zoomScale="80" zoomScaleNormal="80" workbookViewId="0">
      <selection activeCell="A1" sqref="A1"/>
    </sheetView>
  </sheetViews>
  <sheetFormatPr baseColWidth="10" defaultColWidth="11.42578125" defaultRowHeight="14.25"/>
  <cols>
    <col width="8.85546875" customWidth="1" style="125" min="1" max="1"/>
    <col width="74" customWidth="1" style="125" min="2" max="2"/>
    <col width="11.42578125" customWidth="1" style="125" min="3" max="3"/>
    <col width="15.140625" customWidth="1" style="125" min="4" max="4"/>
    <col width="14.28515625" customWidth="1" style="125" min="5" max="5"/>
    <col width="15.7109375" customWidth="1" style="125" min="6" max="12"/>
    <col width="11.42578125" customWidth="1" style="125" min="13" max="13"/>
    <col width="15.5703125" bestFit="1" customWidth="1" style="125" min="14" max="14"/>
    <col width="32.7109375" customWidth="1" style="125" min="15" max="15"/>
    <col width="11.42578125" customWidth="1" style="125" min="16" max="16384"/>
  </cols>
  <sheetData>
    <row r="1" ht="23.25" customFormat="1" customHeight="1" s="122">
      <c r="A1" s="5" t="n"/>
      <c r="B1" s="380" t="n"/>
      <c r="C1" s="381" t="inlineStr">
        <is>
          <t>MACROPROCESO ESTRATÉGICO</t>
        </is>
      </c>
      <c r="D1" s="686" t="n"/>
      <c r="E1" s="686" t="n"/>
      <c r="F1" s="686" t="n"/>
      <c r="G1" s="686" t="n"/>
      <c r="H1" s="686" t="n"/>
      <c r="I1" s="686" t="n"/>
      <c r="J1" s="686" t="n"/>
      <c r="K1" s="686" t="n"/>
      <c r="L1" s="686" t="n"/>
      <c r="M1" s="686" t="n"/>
      <c r="N1" s="687" t="n"/>
      <c r="O1" s="381" t="inlineStr">
        <is>
          <t>CÓDIGO: ESGr028</t>
        </is>
      </c>
      <c r="R1" s="200" t="n"/>
      <c r="S1" s="200" t="n"/>
      <c r="T1" s="201" t="n"/>
      <c r="U1" s="201" t="n"/>
    </row>
    <row r="2" ht="21.75" customFormat="1" customHeight="1" s="122">
      <c r="A2" s="5" t="n"/>
      <c r="B2" s="726" t="n"/>
      <c r="C2" s="381" t="inlineStr">
        <is>
          <t>PROCESO GESTIÓN SISTEMAS INTEGRADOS - CALIDAD</t>
        </is>
      </c>
      <c r="D2" s="686" t="n"/>
      <c r="E2" s="686" t="n"/>
      <c r="F2" s="686" t="n"/>
      <c r="G2" s="686" t="n"/>
      <c r="H2" s="686" t="n"/>
      <c r="I2" s="686" t="n"/>
      <c r="J2" s="686" t="n"/>
      <c r="K2" s="686" t="n"/>
      <c r="L2" s="686" t="n"/>
      <c r="M2" s="686" t="n"/>
      <c r="N2" s="687" t="n"/>
      <c r="O2" s="381" t="inlineStr">
        <is>
          <t>VERSIÓN: 18</t>
        </is>
      </c>
      <c r="R2" s="200" t="n"/>
      <c r="S2" s="200" t="n"/>
      <c r="T2" s="201" t="n"/>
      <c r="U2" s="201" t="n"/>
    </row>
    <row r="3" ht="15" customFormat="1" customHeight="1" s="122">
      <c r="A3" s="5" t="n"/>
      <c r="B3" s="726" t="n"/>
      <c r="C3" s="381" t="inlineStr">
        <is>
          <t>GESTIÓN DEL RIESGO Y LAS OPORTUNIDADES</t>
        </is>
      </c>
      <c r="D3" s="690" t="n"/>
      <c r="E3" s="690" t="n"/>
      <c r="F3" s="690" t="n"/>
      <c r="G3" s="690" t="n"/>
      <c r="H3" s="690" t="n"/>
      <c r="I3" s="690" t="n"/>
      <c r="J3" s="690" t="n"/>
      <c r="K3" s="690" t="n"/>
      <c r="L3" s="690" t="n"/>
      <c r="M3" s="690" t="n"/>
      <c r="N3" s="685" t="n"/>
      <c r="O3" s="381" t="inlineStr">
        <is>
          <t>VIGENCIA: 2025-04-11</t>
        </is>
      </c>
      <c r="R3" s="200" t="n"/>
      <c r="S3" s="200" t="n"/>
      <c r="T3" s="201" t="n"/>
      <c r="U3" s="201" t="n"/>
    </row>
    <row r="4" ht="12.75" customFormat="1" customHeight="1" s="122">
      <c r="A4" s="5" t="n"/>
      <c r="B4" s="725" t="n"/>
      <c r="C4" s="691" t="n"/>
      <c r="D4" s="693" t="n"/>
      <c r="E4" s="693" t="n"/>
      <c r="F4" s="693" t="n"/>
      <c r="G4" s="693" t="n"/>
      <c r="H4" s="693" t="n"/>
      <c r="I4" s="693" t="n"/>
      <c r="J4" s="693" t="n"/>
      <c r="K4" s="693" t="n"/>
      <c r="L4" s="693" t="n"/>
      <c r="M4" s="693" t="n"/>
      <c r="N4" s="692" t="n"/>
      <c r="O4" s="381" t="inlineStr">
        <is>
          <t>PÁGINA: 6 de 11</t>
        </is>
      </c>
      <c r="R4" s="200" t="n"/>
      <c r="S4" s="200" t="n"/>
      <c r="T4" s="201" t="n"/>
      <c r="U4" s="201" t="n"/>
    </row>
    <row r="5">
      <c r="A5" s="5" t="n"/>
      <c r="B5" s="5" t="n"/>
      <c r="C5" s="5" t="n"/>
      <c r="D5" s="5" t="n"/>
      <c r="E5" s="5" t="n"/>
      <c r="F5" s="5" t="n"/>
      <c r="G5" s="5" t="n"/>
      <c r="H5" s="5" t="n"/>
      <c r="I5" s="5" t="n"/>
      <c r="J5" s="5" t="n"/>
      <c r="K5" s="5" t="n"/>
      <c r="L5" s="5" t="n"/>
      <c r="M5" s="5" t="n"/>
      <c r="N5" s="5" t="n"/>
      <c r="O5" s="5" t="n"/>
    </row>
    <row r="6" ht="15" customHeight="1" thickBot="1">
      <c r="A6" s="5" t="n"/>
      <c r="B6" s="5" t="n"/>
      <c r="C6" s="5" t="n"/>
      <c r="D6" s="5" t="n"/>
      <c r="E6" s="5" t="n"/>
      <c r="F6" s="5" t="n"/>
      <c r="G6" s="5" t="n"/>
      <c r="H6" s="5" t="n"/>
      <c r="I6" s="5" t="n"/>
      <c r="J6" s="5" t="n"/>
      <c r="K6" s="5" t="n"/>
      <c r="L6" s="5" t="n"/>
      <c r="M6" s="5" t="n"/>
      <c r="N6" s="5" t="n"/>
      <c r="O6" s="5" t="n"/>
    </row>
    <row r="7" ht="15.75" customHeight="1">
      <c r="A7" s="5" t="n"/>
      <c r="B7" s="473" t="inlineStr">
        <is>
          <t>CONTEXTO - DOFA</t>
        </is>
      </c>
      <c r="C7" s="728" t="n"/>
      <c r="D7" s="729" t="inlineStr">
        <is>
          <t>SEDE
SECCIONAL
EXTENSIÓN</t>
        </is>
      </c>
      <c r="E7" s="729" t="inlineStr">
        <is>
          <t>PROCESO OFICINA SISTEMA</t>
        </is>
      </c>
      <c r="F7" s="477" t="inlineStr">
        <is>
          <t>PARTES INTERESADAS</t>
        </is>
      </c>
      <c r="G7" s="730" t="n"/>
      <c r="H7" s="730" t="n"/>
      <c r="I7" s="730" t="n"/>
      <c r="J7" s="730" t="n"/>
      <c r="K7" s="730" t="n"/>
      <c r="L7" s="731" t="n"/>
      <c r="M7" s="465" t="inlineStr">
        <is>
          <t>TOTAL</t>
        </is>
      </c>
      <c r="N7" s="467" t="inlineStr">
        <is>
          <t>PORCENTAJE</t>
        </is>
      </c>
      <c r="O7" s="470" t="inlineStr">
        <is>
          <t>INTERPRETACIÓN</t>
        </is>
      </c>
    </row>
    <row r="8" ht="38.25" customHeight="1">
      <c r="A8" s="158" t="inlineStr">
        <is>
          <t>REGRESAR</t>
        </is>
      </c>
      <c r="B8" s="732" t="n"/>
      <c r="C8" s="692" t="n"/>
      <c r="D8" s="725" t="n"/>
      <c r="E8" s="725" t="n"/>
      <c r="F8" s="202" t="inlineStr">
        <is>
          <t>Líderes de proceso</t>
        </is>
      </c>
      <c r="G8" s="202" t="inlineStr">
        <is>
          <t>Contraloría de Cundinamarca</t>
        </is>
      </c>
      <c r="H8" s="202" t="inlineStr">
        <is>
          <t>Ministerio de Educación Nacional</t>
        </is>
      </c>
      <c r="I8" s="202" t="inlineStr">
        <is>
          <t>Archivo General de la Nación</t>
        </is>
      </c>
      <c r="J8" s="202" t="inlineStr">
        <is>
          <t>Consejo Departamental de Archivo</t>
        </is>
      </c>
      <c r="K8" s="202" t="inlineStr">
        <is>
          <t>Personal administrativo</t>
        </is>
      </c>
      <c r="L8" s="202" t="inlineStr">
        <is>
          <t>Ministerio de Hacienda y Crédito Público</t>
        </is>
      </c>
      <c r="M8" s="725" t="n"/>
      <c r="N8" s="725" t="n"/>
      <c r="O8" s="733" t="n"/>
    </row>
    <row r="9" ht="26.25" customHeight="1" thickBot="1">
      <c r="A9" s="5" t="n"/>
      <c r="B9" s="203" t="inlineStr">
        <is>
          <t>DEBILIDADES</t>
        </is>
      </c>
      <c r="C9" s="204" t="inlineStr">
        <is>
          <t>ESTADO</t>
        </is>
      </c>
      <c r="D9" s="204" t="n"/>
      <c r="E9" s="204" t="n"/>
      <c r="F9" s="144" t="n">
        <v>0.1</v>
      </c>
      <c r="G9" s="144" t="n">
        <v>0.2</v>
      </c>
      <c r="H9" s="144" t="n">
        <v>0.2</v>
      </c>
      <c r="I9" s="144" t="n">
        <v>0.1</v>
      </c>
      <c r="J9" s="144" t="n">
        <v>0.1</v>
      </c>
      <c r="K9" s="144" t="n">
        <v>0.1</v>
      </c>
      <c r="L9" s="144" t="n">
        <v>0.2</v>
      </c>
      <c r="M9" s="205">
        <f>SUM(F9:L9)</f>
        <v/>
      </c>
      <c r="N9" s="145">
        <f>+M9</f>
        <v/>
      </c>
      <c r="O9" s="734" t="n"/>
    </row>
    <row r="10" hidden="1" ht="28.5" customHeight="1" thickBot="1">
      <c r="A10" s="5" t="n"/>
      <c r="B10" s="206" t="inlineStr">
        <is>
          <t>D1. Falta la adquisición de un software de Administración Documental en la Universidad.</t>
        </is>
      </c>
      <c r="C10" s="207" t="n">
        <v>0</v>
      </c>
      <c r="D10" s="207" t="n"/>
      <c r="E10" s="207" t="n"/>
      <c r="F10" s="208" t="n">
        <v>5</v>
      </c>
      <c r="G10" s="208" t="n">
        <v>4</v>
      </c>
      <c r="H10" s="208" t="n">
        <v>4</v>
      </c>
      <c r="I10" s="208" t="n"/>
      <c r="J10" s="208" t="n"/>
      <c r="K10" s="208" t="n">
        <v>3</v>
      </c>
      <c r="L10" s="208" t="n">
        <v>3</v>
      </c>
      <c r="M10" s="209">
        <f>SUM(F10:L10)</f>
        <v/>
      </c>
      <c r="N10" s="146">
        <f>+SUMPRODUCT(F$9:L$9,F10:L10)/5</f>
        <v/>
      </c>
      <c r="O10" s="210">
        <f>IF(N10&lt;=0.6,"BAJO IMPACTO",IF(N10&lt;=0.8,"MEDIO IMPACTO RECOMENDABLE EVALUARLO EN EL RIESGO",IF(N10&lt;=1,"ALTO IMPACTO OBLIGATORIO ARTICULARLA A UNO DE LOS RIESGOS")))</f>
        <v/>
      </c>
    </row>
    <row r="11" hidden="1" ht="25.5" customHeight="1">
      <c r="A11" s="5" t="n"/>
      <c r="B11" s="211" t="inlineStr">
        <is>
          <t>D2. Falta de oportunidad en el servicio de transporte para transferencias documentales.</t>
        </is>
      </c>
      <c r="C11" s="212" t="n">
        <v>0</v>
      </c>
      <c r="D11" s="212" t="n"/>
      <c r="E11" s="212" t="n"/>
      <c r="F11" s="213" t="n">
        <v>4</v>
      </c>
      <c r="G11" s="213" t="n">
        <v>2</v>
      </c>
      <c r="H11" s="213" t="n">
        <v>2</v>
      </c>
      <c r="I11" s="213" t="n"/>
      <c r="J11" s="213" t="n"/>
      <c r="K11" s="213" t="n">
        <v>2</v>
      </c>
      <c r="L11" s="213" t="n">
        <v>3</v>
      </c>
      <c r="M11" s="214">
        <f>SUM(F11:L11)</f>
        <v/>
      </c>
      <c r="N11" s="146">
        <f>+SUMPRODUCT(F$9:L$9,F11:L11)/5</f>
        <v/>
      </c>
      <c r="O11" s="215">
        <f>IF(N11&lt;=0.6,"BAJO IMPACTO",IF(N11&lt;=0.8,"MEDIO IMPACTO RECOMENDABLE EVALUARLO EN EL RIESGO",IF(N11&lt;=1,"ALTO IMPACTO OBLIGATORIO ARTICULARLA A UNO DE LOS RIESGOS")))</f>
        <v/>
      </c>
    </row>
    <row r="12" ht="36" customHeight="1">
      <c r="A12" s="5" t="n"/>
      <c r="B12" s="211" t="inlineStr">
        <is>
          <t>D3. No garantizar el cumplimiento a la resolución 161 de Agosto de 2016,  la cual da la directriz para la radicación de documentos.</t>
        </is>
      </c>
      <c r="C12" s="212" t="n">
        <v>1</v>
      </c>
      <c r="D12" s="207" t="inlineStr">
        <is>
          <t>TRANSVERSAL</t>
        </is>
      </c>
      <c r="E12" s="207" t="inlineStr">
        <is>
          <t>GESTIÓN DOCUMENTAL</t>
        </is>
      </c>
      <c r="F12" s="213" t="n">
        <v>5</v>
      </c>
      <c r="G12" s="213" t="n">
        <v>5</v>
      </c>
      <c r="H12" s="213" t="n">
        <v>5</v>
      </c>
      <c r="I12" s="213" t="n">
        <v>5</v>
      </c>
      <c r="J12" s="213" t="n">
        <v>5</v>
      </c>
      <c r="K12" s="213" t="n">
        <v>5</v>
      </c>
      <c r="L12" s="213" t="n">
        <v>5</v>
      </c>
      <c r="M12" s="214">
        <f>SUM(F12:L12)</f>
        <v/>
      </c>
      <c r="N12" s="146">
        <f>+SUMPRODUCT(F$9:L$9,F12:L12)/5</f>
        <v/>
      </c>
      <c r="O12" s="215">
        <f>IF(N12&lt;=0.6,"BAJO IMPACTO",IF(N12&lt;=0.8,"MEDIO IMPACTO RECOMENDABLE EVALUARLO EN EL RIESGO",IF(N12&lt;=1,"ALTO IMPACTO OBLIGATORIO ARTICULARLA A UNO DE LOS RIESGOS")))</f>
        <v/>
      </c>
    </row>
    <row r="13" hidden="1">
      <c r="A13" s="5" t="n"/>
      <c r="B13" s="211" t="inlineStr">
        <is>
          <t>D4. Limitación en la promoción del personal dentro del Proceso.</t>
        </is>
      </c>
      <c r="C13" s="212" t="n">
        <v>0</v>
      </c>
      <c r="D13" s="207" t="n"/>
      <c r="E13" s="207" t="n"/>
      <c r="F13" s="213" t="n">
        <v>4</v>
      </c>
      <c r="G13" s="213" t="n">
        <v>2</v>
      </c>
      <c r="H13" s="213" t="n"/>
      <c r="I13" s="213" t="n"/>
      <c r="J13" s="213" t="n"/>
      <c r="K13" s="213" t="n">
        <v>2</v>
      </c>
      <c r="L13" s="213" t="n"/>
      <c r="M13" s="214">
        <f>SUM(F13:L13)</f>
        <v/>
      </c>
      <c r="N13" s="146">
        <f>+SUMPRODUCT(F$9:L$9,F13:L13)/5</f>
        <v/>
      </c>
      <c r="O13" s="215">
        <f>IF(N13&lt;=0.6,"BAJO IMPACTO",IF(N13&lt;=0.8,"MEDIO IMPACTO RECOMENDABLE EVALUARLO EN EL RIESGO",IF(N13&lt;=1,"ALTO IMPACTO OBLIGATORIO ARTICULARLA A UNO DE LOS RIESGOS")))</f>
        <v/>
      </c>
    </row>
    <row r="14" hidden="1" ht="36.75" customHeight="1">
      <c r="A14" s="5" t="n"/>
      <c r="B14" s="211" t="inlineStr">
        <is>
          <t>D5. Hackers Informáticos internos</t>
        </is>
      </c>
      <c r="C14" s="212" t="n">
        <v>0</v>
      </c>
      <c r="D14" s="207" t="n"/>
      <c r="E14" s="207" t="n"/>
      <c r="F14" s="213" t="n"/>
      <c r="G14" s="213" t="n"/>
      <c r="H14" s="213" t="n"/>
      <c r="I14" s="213" t="n"/>
      <c r="J14" s="213" t="n"/>
      <c r="K14" s="213" t="n"/>
      <c r="L14" s="213" t="n"/>
      <c r="M14" s="214">
        <f>SUM(F14:L14)</f>
        <v/>
      </c>
      <c r="N14" s="146">
        <f>+SUMPRODUCT(F$9:L$9,F14:L14)/5</f>
        <v/>
      </c>
      <c r="O14" s="215">
        <f>IF(N14&lt;=0.6,"BAJO IMPACTO",IF(N14&lt;=0.8,"MEDIO IMPACTO RECOMENDABLE EVALUARLO EN EL RIESGO",IF(N14&lt;=1,"ALTO IMPACTO OBLIGATORIO ARTICULARLA A UNO DE LOS RIESGOS")))</f>
        <v/>
      </c>
    </row>
    <row r="15" ht="24" customHeight="1">
      <c r="A15" s="5" t="n"/>
      <c r="B15" s="211" t="inlineStr">
        <is>
          <t>D6. Vulnerabilidad de la información interna digital.</t>
        </is>
      </c>
      <c r="C15" s="212" t="n">
        <v>1</v>
      </c>
      <c r="D15" s="207" t="inlineStr">
        <is>
          <t>TRANSVERSAL</t>
        </is>
      </c>
      <c r="E15" s="207" t="inlineStr">
        <is>
          <t>GESTIÓN DOCUMENTAL</t>
        </is>
      </c>
      <c r="F15" s="213" t="n">
        <v>5</v>
      </c>
      <c r="G15" s="213" t="n">
        <v>5</v>
      </c>
      <c r="H15" s="213" t="n">
        <v>3</v>
      </c>
      <c r="I15" s="213" t="n">
        <v>3</v>
      </c>
      <c r="J15" s="213" t="n">
        <v>3</v>
      </c>
      <c r="K15" s="213" t="n">
        <v>5</v>
      </c>
      <c r="L15" s="213" t="n">
        <v>5</v>
      </c>
      <c r="M15" s="214">
        <f>SUM(F15:L15)</f>
        <v/>
      </c>
      <c r="N15" s="146">
        <f>+SUMPRODUCT(F$9:L$9,F15:L15)/5</f>
        <v/>
      </c>
      <c r="O15" s="215">
        <f>IF(N15&lt;=0.6,"BAJO IMPACTO",IF(N15&lt;=0.8,"MEDIO IMPACTO RECOMENDABLE EVALUARLO EN EL RIESGO",IF(N15&lt;=1,"ALTO IMPACTO OBLIGATORIO ARTICULARLA A UNO DE LOS RIESGOS")))</f>
        <v/>
      </c>
    </row>
    <row r="16" ht="38.25" customHeight="1">
      <c r="A16" s="5" t="n"/>
      <c r="B16" s="211" t="inlineStr">
        <is>
          <t>D7. Malas practicas archivísticas por las condiciones inseguras en el manejo del mismo a falta de elementos de protección de los documentos (carpetas, cajas, ganchos).</t>
        </is>
      </c>
      <c r="C16" s="212" t="n">
        <v>1</v>
      </c>
      <c r="D16" s="207" t="inlineStr">
        <is>
          <t>TRANSVERSAL</t>
        </is>
      </c>
      <c r="E16" s="207" t="inlineStr">
        <is>
          <t>GESTIÓN DOCUMENTAL</t>
        </is>
      </c>
      <c r="F16" s="213" t="n">
        <v>4</v>
      </c>
      <c r="G16" s="213" t="n">
        <v>4</v>
      </c>
      <c r="H16" s="213" t="n">
        <v>2</v>
      </c>
      <c r="I16" s="213" t="n">
        <v>2</v>
      </c>
      <c r="J16" s="213" t="n">
        <v>2</v>
      </c>
      <c r="K16" s="213" t="n">
        <v>4</v>
      </c>
      <c r="L16" s="213" t="n">
        <v>4</v>
      </c>
      <c r="M16" s="214">
        <f>SUM(F16:L16)</f>
        <v/>
      </c>
      <c r="N16" s="146">
        <f>+SUMPRODUCT(F$9:L$9,F16:L16)/5</f>
        <v/>
      </c>
      <c r="O16" s="215">
        <f>IF(N16&lt;=0.6,"BAJO IMPACTO",IF(N16&lt;=0.8,"MEDIO IMPACTO RECOMENDABLE EVALUARLO EN EL RIESGO",IF(N16&lt;=1,"ALTO IMPACTO OBLIGATORIO ARTICULARLA A UNO DE LOS RIESGOS")))</f>
        <v/>
      </c>
    </row>
    <row r="17" hidden="1" ht="25.5" customHeight="1">
      <c r="A17" s="5" t="n"/>
      <c r="B17" s="216" t="inlineStr">
        <is>
          <t>D8. Se generan reprocesos en las actividades articuladas con otros procesos (se unifica con la D21).</t>
        </is>
      </c>
      <c r="C17" s="212" t="n">
        <v>0</v>
      </c>
      <c r="D17" s="207" t="inlineStr">
        <is>
          <t>TRANSVERSAL</t>
        </is>
      </c>
      <c r="E17" s="207" t="inlineStr">
        <is>
          <t>GESTIÓN DOCUMENTAL</t>
        </is>
      </c>
      <c r="F17" s="213" t="n">
        <v>4</v>
      </c>
      <c r="G17" s="213" t="n">
        <v>4</v>
      </c>
      <c r="H17" s="213" t="n"/>
      <c r="I17" s="213" t="n"/>
      <c r="J17" s="213" t="n"/>
      <c r="K17" s="213" t="n">
        <v>2</v>
      </c>
      <c r="L17" s="213" t="n"/>
      <c r="M17" s="214">
        <f>SUM(F17:L17)</f>
        <v/>
      </c>
      <c r="N17" s="146">
        <f>+SUMPRODUCT(F$9:L$9,F17:L17)/5</f>
        <v/>
      </c>
      <c r="O17" s="215">
        <f>IF(N17&lt;=0.6,"BAJO IMPACTO",IF(N17&lt;=0.8,"MEDIO IMPACTO RECOMENDABLE EVALUARLO EN EL RIESGO",IF(N17&lt;=1,"ALTO IMPACTO OBLIGATORIO ARTICULARLA A UNO DE LOS RIESGOS")))</f>
        <v/>
      </c>
    </row>
    <row r="18" hidden="1" ht="25.5" customHeight="1">
      <c r="A18" s="5" t="n"/>
      <c r="B18" s="211" t="inlineStr">
        <is>
          <t>D9. No se cuenta con actividades programadas de sensibilización y preparación para atender a la comunidad que presenta condiciones especiales</t>
        </is>
      </c>
      <c r="C18" s="212" t="n">
        <v>0</v>
      </c>
      <c r="D18" s="207" t="inlineStr">
        <is>
          <t>TRANSVERSAL</t>
        </is>
      </c>
      <c r="E18" s="207" t="inlineStr">
        <is>
          <t>GESTIÓN DOCUMENTAL</t>
        </is>
      </c>
      <c r="F18" s="213" t="n">
        <v>3</v>
      </c>
      <c r="G18" s="213" t="n">
        <v>3</v>
      </c>
      <c r="H18" s="213" t="n"/>
      <c r="I18" s="213" t="n"/>
      <c r="J18" s="213" t="n"/>
      <c r="K18" s="213" t="n">
        <v>3</v>
      </c>
      <c r="L18" s="213" t="n"/>
      <c r="M18" s="214">
        <f>SUM(F18:L18)</f>
        <v/>
      </c>
      <c r="N18" s="146">
        <f>+SUMPRODUCT(F$9:L$9,F18:L18)/5</f>
        <v/>
      </c>
      <c r="O18" s="215">
        <f>IF(N18&lt;=0.6,"BAJO IMPACTO",IF(N18&lt;=0.8,"MEDIO IMPACTO RECOMENDABLE EVALUARLO EN EL RIESGO",IF(N18&lt;=1,"ALTO IMPACTO OBLIGATORIO ARTICULARLA A UNO DE LOS RIESGOS")))</f>
        <v/>
      </c>
    </row>
    <row r="19" hidden="1" ht="26.25" customHeight="1">
      <c r="A19" s="5" t="n"/>
      <c r="B19" s="211" t="inlineStr">
        <is>
          <t>D10. No contar con el edificio para el archivo central de conformidad con la normatividad (Acuerdo 042 de 2002 y 037 de 2002)</t>
        </is>
      </c>
      <c r="C19" s="212" t="n">
        <v>0</v>
      </c>
      <c r="D19" s="207" t="inlineStr">
        <is>
          <t>TRANSVERSAL</t>
        </is>
      </c>
      <c r="E19" s="207" t="inlineStr">
        <is>
          <t>GESTIÓN DOCUMENTAL</t>
        </is>
      </c>
      <c r="F19" s="213" t="n">
        <v>5</v>
      </c>
      <c r="G19" s="213" t="n">
        <v>4</v>
      </c>
      <c r="H19" s="213" t="n"/>
      <c r="I19" s="213" t="n"/>
      <c r="J19" s="213" t="n"/>
      <c r="K19" s="213" t="n">
        <v>2</v>
      </c>
      <c r="L19" s="213" t="n"/>
      <c r="M19" s="214">
        <f>SUM(F19:L19)</f>
        <v/>
      </c>
      <c r="N19" s="146">
        <f>+SUMPRODUCT(F$9:L$9,F19:L19)/5</f>
        <v/>
      </c>
      <c r="O19" s="215">
        <f>IF(N19&lt;=0.6,"BAJO IMPACTO",IF(N19&lt;=0.8,"MEDIO IMPACTO RECOMENDABLE EVALUARLO EN EL RIESGO",IF(N19&lt;=1,"ALTO IMPACTO OBLIGATORIO ARTICULARLA A UNO DE LOS RIESGOS")))</f>
        <v/>
      </c>
    </row>
    <row r="20" ht="26.25" customHeight="1">
      <c r="A20" s="5" t="n"/>
      <c r="B20" s="211" t="inlineStr">
        <is>
          <t>D11. Falta de capacitación al personal de archivo</t>
        </is>
      </c>
      <c r="C20" s="212" t="n">
        <v>1</v>
      </c>
      <c r="D20" s="207" t="inlineStr">
        <is>
          <t>TRANSVERSAL</t>
        </is>
      </c>
      <c r="E20" s="207" t="inlineStr">
        <is>
          <t>GESTIÓN DOCUMENTAL</t>
        </is>
      </c>
      <c r="F20" s="213" t="n">
        <v>3</v>
      </c>
      <c r="G20" s="213" t="n">
        <v>4</v>
      </c>
      <c r="H20" s="213" t="n">
        <v>2</v>
      </c>
      <c r="I20" s="213" t="n">
        <v>3</v>
      </c>
      <c r="J20" s="213" t="n">
        <v>3</v>
      </c>
      <c r="K20" s="213" t="n">
        <v>3</v>
      </c>
      <c r="L20" s="213" t="n">
        <v>4</v>
      </c>
      <c r="M20" s="214">
        <f>SUM(F20:L20)</f>
        <v/>
      </c>
      <c r="N20" s="146">
        <f>+SUMPRODUCT(F$9:L$9,F20:L20)/5</f>
        <v/>
      </c>
      <c r="O20" s="215">
        <f>IF(N20&lt;=0.6,"BAJO IMPACTO",IF(N20&lt;=0.8,"MEDIO IMPACTO RECOMENDABLE EVALUARLO EN EL RIESGO",IF(N20&lt;=1,"ALTO IMPACTO OBLIGATORIO ARTICULARLA A UNO DE LOS RIESGOS")))</f>
        <v/>
      </c>
    </row>
    <row r="21" ht="26.25" customHeight="1">
      <c r="A21" s="5" t="n"/>
      <c r="B21" s="211" t="inlineStr">
        <is>
          <t>D12. No garantizar la custodia del archivo acorde con los tiempos establecidos en las tablas de retención documental</t>
        </is>
      </c>
      <c r="C21" s="212" t="n">
        <v>1</v>
      </c>
      <c r="D21" s="207" t="inlineStr">
        <is>
          <t>TRANSVERSAL</t>
        </is>
      </c>
      <c r="E21" s="207" t="inlineStr">
        <is>
          <t>GESTIÓN DOCUMENTAL</t>
        </is>
      </c>
      <c r="F21" s="213" t="n">
        <v>4</v>
      </c>
      <c r="G21" s="213" t="n">
        <v>4</v>
      </c>
      <c r="H21" s="213" t="n">
        <v>4</v>
      </c>
      <c r="I21" s="213" t="n">
        <v>4</v>
      </c>
      <c r="J21" s="213" t="n">
        <v>4</v>
      </c>
      <c r="K21" s="213" t="n">
        <v>4</v>
      </c>
      <c r="L21" s="213" t="n">
        <v>4</v>
      </c>
      <c r="M21" s="214">
        <f>SUM(F21:L21)</f>
        <v/>
      </c>
      <c r="N21" s="146">
        <f>+SUMPRODUCT(F$9:L$9,F21:L21)/5</f>
        <v/>
      </c>
      <c r="O21" s="215">
        <f>IF(N21&lt;=0.6,"BAJO IMPACTO",IF(N21&lt;=0.8,"MEDIO IMPACTO RECOMENDABLE EVALUARLO EN EL RIESGO",IF(N21&lt;=1,"ALTO IMPACTO OBLIGATORIO ARTICULARLA A UNO DE LOS RIESGOS")))</f>
        <v/>
      </c>
    </row>
    <row r="22" ht="38.25" customHeight="1">
      <c r="A22" s="5" t="n"/>
      <c r="B22" s="211" t="inlineStr">
        <is>
          <t>D13. Falta de control en la actualización de los roles administrativos en la creación o inactivación de usuarios en el aplicativo de correspondencia.</t>
        </is>
      </c>
      <c r="C22" s="212" t="n">
        <v>1</v>
      </c>
      <c r="D22" s="207" t="inlineStr">
        <is>
          <t>TRANSVERSAL</t>
        </is>
      </c>
      <c r="E22" s="207" t="inlineStr">
        <is>
          <t>GESTIÓN DOCUMENTAL</t>
        </is>
      </c>
      <c r="F22" s="213" t="n">
        <v>5</v>
      </c>
      <c r="G22" s="213" t="n">
        <v>5</v>
      </c>
      <c r="H22" s="213" t="n">
        <v>4</v>
      </c>
      <c r="I22" s="213" t="n">
        <v>5</v>
      </c>
      <c r="J22" s="213" t="n">
        <v>5</v>
      </c>
      <c r="K22" s="213" t="n">
        <v>5</v>
      </c>
      <c r="L22" s="213" t="n">
        <v>4</v>
      </c>
      <c r="M22" s="214">
        <f>SUM(F22:L22)</f>
        <v/>
      </c>
      <c r="N22" s="146">
        <f>+SUMPRODUCT(F$9:L$9,F22:L22)/5</f>
        <v/>
      </c>
      <c r="O22" s="215">
        <f>IF(N22&lt;=0.6,"BAJO IMPACTO",IF(N22&lt;=0.8,"MEDIO IMPACTO RECOMENDABLE EVALUARLO EN EL RIESGO",IF(N22&lt;=1,"ALTO IMPACTO OBLIGATORIO ARTICULARLA A UNO DE LOS RIESGOS")))</f>
        <v/>
      </c>
    </row>
    <row r="23" hidden="1" ht="26.25" customHeight="1">
      <c r="A23" s="5" t="n"/>
      <c r="B23" s="211" t="inlineStr">
        <is>
          <t>D14. No disponer del archivo físico para la oportuna respuesta de solicitudes</t>
        </is>
      </c>
      <c r="C23" s="212" t="n">
        <v>0</v>
      </c>
      <c r="D23" s="207" t="inlineStr">
        <is>
          <t>TRANSVERSAL</t>
        </is>
      </c>
      <c r="E23" s="207" t="inlineStr">
        <is>
          <t>GESTIÓN DOCUMENTAL</t>
        </is>
      </c>
      <c r="F23" s="213" t="n">
        <v>5</v>
      </c>
      <c r="G23" s="213" t="n">
        <v>4</v>
      </c>
      <c r="H23" s="213" t="n"/>
      <c r="I23" s="213" t="n"/>
      <c r="J23" s="213" t="n"/>
      <c r="K23" s="213" t="n">
        <v>1</v>
      </c>
      <c r="L23" s="213" t="n"/>
      <c r="M23" s="214">
        <f>SUM(F23:L23)</f>
        <v/>
      </c>
      <c r="N23" s="146">
        <f>+SUMPRODUCT(F$9:L$9,F23:L23)/5</f>
        <v/>
      </c>
      <c r="O23" s="215">
        <f>IF(N23&lt;=0.6,"BAJO IMPACTO",IF(N23&lt;=0.8,"MEDIO IMPACTO RECOMENDABLE EVALUARLO EN EL RIESGO",IF(N23&lt;=1,"ALTO IMPACTO OBLIGATORIO ARTICULARLA A UNO DE LOS RIESGOS")))</f>
        <v/>
      </c>
    </row>
    <row r="24" ht="26.25" customHeight="1">
      <c r="A24" s="5" t="n"/>
      <c r="B24" s="211" t="inlineStr">
        <is>
          <t>D15. Eliminación de documentos físicos o digitales por parte de las diferentes áreas</t>
        </is>
      </c>
      <c r="C24" s="212" t="n">
        <v>1</v>
      </c>
      <c r="D24" s="207" t="inlineStr">
        <is>
          <t>TRANSVERSAL</t>
        </is>
      </c>
      <c r="E24" s="207" t="inlineStr">
        <is>
          <t>GESTIÓN DOCUMENTAL</t>
        </is>
      </c>
      <c r="F24" s="213" t="n">
        <v>5</v>
      </c>
      <c r="G24" s="213" t="n">
        <v>5</v>
      </c>
      <c r="H24" s="213" t="n">
        <v>5</v>
      </c>
      <c r="I24" s="213" t="n">
        <v>5</v>
      </c>
      <c r="J24" s="213" t="n">
        <v>5</v>
      </c>
      <c r="K24" s="213" t="n">
        <v>5</v>
      </c>
      <c r="L24" s="213" t="n">
        <v>5</v>
      </c>
      <c r="M24" s="214">
        <f>SUM(F24:L24)</f>
        <v/>
      </c>
      <c r="N24" s="146">
        <f>+SUMPRODUCT(F$9:L$9,F24:L24)/5</f>
        <v/>
      </c>
      <c r="O24" s="215">
        <f>IF(N24&lt;=0.6,"BAJO IMPACTO",IF(N24&lt;=0.8,"MEDIO IMPACTO RECOMENDABLE EVALUARLO EN EL RIESGO",IF(N24&lt;=1,"ALTO IMPACTO OBLIGATORIO ARTICULARLA A UNO DE LOS RIESGOS")))</f>
        <v/>
      </c>
    </row>
    <row r="25" hidden="1" ht="25.5" customHeight="1">
      <c r="A25" s="217" t="n"/>
      <c r="B25" s="211" t="inlineStr">
        <is>
          <t>D16. No garantizar el cumplimiento del acuerdo 038 de 2002 - articulo 2, 3, 5 y 6 del archivo general de la nación.</t>
        </is>
      </c>
      <c r="C25" s="212" t="n">
        <v>0</v>
      </c>
      <c r="D25" s="207" t="inlineStr">
        <is>
          <t>TRANSVERSAL</t>
        </is>
      </c>
      <c r="E25" s="207" t="inlineStr">
        <is>
          <t>GESTIÓN DOCUMENTAL</t>
        </is>
      </c>
      <c r="F25" s="213" t="n">
        <v>4</v>
      </c>
      <c r="G25" s="213" t="n">
        <v>4</v>
      </c>
      <c r="H25" s="213" t="n">
        <v>2</v>
      </c>
      <c r="I25" s="213" t="n">
        <v>4</v>
      </c>
      <c r="J25" s="213" t="n">
        <v>4</v>
      </c>
      <c r="K25" s="213" t="n">
        <v>4</v>
      </c>
      <c r="L25" s="213" t="n">
        <v>2</v>
      </c>
      <c r="M25" s="214">
        <f>SUM(F25:L25)</f>
        <v/>
      </c>
      <c r="N25" s="146">
        <f>+SUMPRODUCT(F$9:L$9,F25:L25)/5</f>
        <v/>
      </c>
      <c r="O25" s="215">
        <f>IF(N25&lt;=0.6,"BAJO IMPACTO",IF(N25&lt;=0.8,"MEDIO IMPACTO RECOMENDABLE EVALUARLO EN EL RIESGO",IF(N25&lt;=1,"ALTO IMPACTO OBLIGATORIO ARTICULARLA A UNO DE LOS RIESGOS")))</f>
        <v/>
      </c>
    </row>
    <row r="26" hidden="1" ht="25.5" customHeight="1">
      <c r="A26" s="5" t="n"/>
      <c r="B26" s="218" t="inlineStr">
        <is>
          <t>D17. No se establecen las disposiciones que aseguren la trazabilidad de los documentos.</t>
        </is>
      </c>
      <c r="C26" s="212" t="n">
        <v>0</v>
      </c>
      <c r="D26" s="207" t="inlineStr">
        <is>
          <t>TRANSVERSAL</t>
        </is>
      </c>
      <c r="E26" s="207" t="inlineStr">
        <is>
          <t>GESTIÓN DOCUMENTAL</t>
        </is>
      </c>
      <c r="F26" s="213" t="n">
        <v>5</v>
      </c>
      <c r="G26" s="213" t="n">
        <v>2</v>
      </c>
      <c r="H26" s="213" t="n"/>
      <c r="I26" s="213" t="n"/>
      <c r="J26" s="213" t="n"/>
      <c r="K26" s="213" t="n">
        <v>3</v>
      </c>
      <c r="L26" s="213" t="n"/>
      <c r="M26" s="214">
        <f>SUM(F26:L26)</f>
        <v/>
      </c>
      <c r="N26" s="146">
        <f>+SUMPRODUCT(F$9:L$9,F26:L26)/5</f>
        <v/>
      </c>
      <c r="O26" s="215">
        <f>IF(N26&lt;=0.6,"BAJO IMPACTO",IF(N26&lt;=0.8,"MEDIO IMPACTO RECOMENDABLE EVALUARLO EN EL RIESGO",IF(N26&lt;=1,"ALTO IMPACTO OBLIGATORIO ARTICULARLA A UNO DE LOS RIESGOS")))</f>
        <v/>
      </c>
    </row>
    <row r="27" hidden="1" ht="23.25" customHeight="1">
      <c r="A27" s="5" t="n"/>
      <c r="B27" s="218" t="inlineStr">
        <is>
          <t>D18. Falta de recursos digitales necesarios para el cumplimiento de los objetivos.</t>
        </is>
      </c>
      <c r="C27" s="212" t="n">
        <v>0</v>
      </c>
      <c r="D27" s="207" t="inlineStr">
        <is>
          <t>TRANSVERSAL</t>
        </is>
      </c>
      <c r="E27" s="207" t="inlineStr">
        <is>
          <t>GESTIÓN DOCUMENTAL</t>
        </is>
      </c>
      <c r="F27" s="213" t="n">
        <v>5</v>
      </c>
      <c r="G27" s="213" t="n">
        <v>4</v>
      </c>
      <c r="H27" s="213" t="n"/>
      <c r="I27" s="213" t="n"/>
      <c r="J27" s="213" t="n"/>
      <c r="K27" s="213" t="n">
        <v>3</v>
      </c>
      <c r="L27" s="213" t="n"/>
      <c r="M27" s="214">
        <f>SUM(F27:L27)</f>
        <v/>
      </c>
      <c r="N27" s="146">
        <f>+SUMPRODUCT(F$9:L$9,F27:L27)/5</f>
        <v/>
      </c>
      <c r="O27" s="215">
        <f>IF(N27&lt;=0.6,"BAJO IMPACTO",IF(N27&lt;=0.8,"MEDIO IMPACTO RECOMENDABLE EVALUARLO EN EL RIESGO",IF(N27&lt;=1,"ALTO IMPACTO OBLIGATORIO ARTICULARLA A UNO DE LOS RIESGOS")))</f>
        <v/>
      </c>
    </row>
    <row r="28" ht="30" customHeight="1">
      <c r="A28" s="5" t="n"/>
      <c r="B28" s="211" t="inlineStr">
        <is>
          <t>D19. Faltan controles de temperatura y humedad para la correcta conservación del archivo</t>
        </is>
      </c>
      <c r="C28" s="212" t="n">
        <v>1</v>
      </c>
      <c r="D28" s="207" t="inlineStr">
        <is>
          <t>TRANSVERSAL</t>
        </is>
      </c>
      <c r="E28" s="207" t="inlineStr">
        <is>
          <t>GESTIÓN DOCUMENTAL</t>
        </is>
      </c>
      <c r="F28" s="213" t="n">
        <v>4</v>
      </c>
      <c r="G28" s="213" t="n">
        <v>1</v>
      </c>
      <c r="H28" s="213" t="n">
        <v>1</v>
      </c>
      <c r="I28" s="213" t="n">
        <v>3</v>
      </c>
      <c r="J28" s="213" t="n">
        <v>3</v>
      </c>
      <c r="K28" s="213" t="n">
        <v>1</v>
      </c>
      <c r="L28" s="213" t="n">
        <v>2</v>
      </c>
      <c r="M28" s="214">
        <f>SUM(F28:L28)</f>
        <v/>
      </c>
      <c r="N28" s="146">
        <f>+SUMPRODUCT(F$9:L$9,F28:L28)/5</f>
        <v/>
      </c>
      <c r="O28" s="215">
        <f>IF(N28&lt;=0.6,"BAJO IMPACTO",IF(N28&lt;=0.8,"MEDIO IMPACTO RECOMENDABLE EVALUARLO EN EL RIESGO",IF(N28&lt;=1,"ALTO IMPACTO OBLIGATORIO ARTICULARLA A UNO DE LOS RIESGOS")))</f>
        <v/>
      </c>
    </row>
    <row r="29" hidden="1" ht="23.25" customHeight="1">
      <c r="A29" s="5" t="n"/>
      <c r="B29" s="218" t="inlineStr">
        <is>
          <t>D20. Falta de controles en la calibración y mantenimiento preventivo de los equipos del proceso</t>
        </is>
      </c>
      <c r="C29" s="212" t="n">
        <v>0</v>
      </c>
      <c r="D29" s="207" t="inlineStr">
        <is>
          <t>TRANSVERSAL</t>
        </is>
      </c>
      <c r="E29" s="207" t="inlineStr">
        <is>
          <t>GESTIÓN DOCUMENTAL</t>
        </is>
      </c>
      <c r="F29" s="213" t="n">
        <v>4</v>
      </c>
      <c r="G29" s="213" t="n">
        <v>1</v>
      </c>
      <c r="H29" s="213" t="n"/>
      <c r="I29" s="213" t="n"/>
      <c r="J29" s="213" t="n"/>
      <c r="K29" s="213" t="n">
        <v>1</v>
      </c>
      <c r="L29" s="213" t="n"/>
      <c r="M29" s="214">
        <f>SUM(F29:L29)</f>
        <v/>
      </c>
      <c r="N29" s="146">
        <f>+SUMPRODUCT(F$9:L$9,F29:L29)/5</f>
        <v/>
      </c>
      <c r="O29" s="215">
        <f>IF(N29&lt;=0.6,"BAJO IMPACTO",IF(N29&lt;=0.8,"MEDIO IMPACTO RECOMENDABLE EVALUARLO EN EL RIESGO",IF(N29&lt;=1,"ALTO IMPACTO OBLIGATORIO ARTICULARLA A UNO DE LOS RIESGOS")))</f>
        <v/>
      </c>
    </row>
    <row r="30" ht="43.5" customHeight="1">
      <c r="A30" s="5" t="n"/>
      <c r="B30" s="211" t="inlineStr">
        <is>
          <t>D21. Falta de apropiación en el manejo documental por parte de los funcionarios lo que genera reprocesos en las actividades articuladas con los procesos.</t>
        </is>
      </c>
      <c r="C30" s="212" t="n">
        <v>1</v>
      </c>
      <c r="D30" s="207" t="inlineStr">
        <is>
          <t>TRANSVERSAL</t>
        </is>
      </c>
      <c r="E30" s="207" t="inlineStr">
        <is>
          <t>GESTIÓN DOCUMENTAL</t>
        </is>
      </c>
      <c r="F30" s="213" t="n">
        <v>5</v>
      </c>
      <c r="G30" s="213" t="n">
        <v>5</v>
      </c>
      <c r="H30" s="213" t="n">
        <v>2</v>
      </c>
      <c r="I30" s="213" t="n">
        <v>2</v>
      </c>
      <c r="J30" s="213" t="n">
        <v>2</v>
      </c>
      <c r="K30" s="213" t="n">
        <v>4</v>
      </c>
      <c r="L30" s="213" t="n">
        <v>5</v>
      </c>
      <c r="M30" s="214">
        <f>SUM(F30:L30)</f>
        <v/>
      </c>
      <c r="N30" s="146">
        <f>+SUMPRODUCT(F$9:L$9,F30:L30)/5</f>
        <v/>
      </c>
      <c r="O30" s="215">
        <f>IF(N30&lt;=0.6,"BAJO IMPACTO",IF(N30&lt;=0.8,"MEDIO IMPACTO RECOMENDABLE EVALUARLO EN EL RIESGO",IF(N30&lt;=1,"ALTO IMPACTO OBLIGATORIO ARTICULARLA A UNO DE LOS RIESGOS")))</f>
        <v/>
      </c>
    </row>
    <row r="31" ht="17.25" customHeight="1">
      <c r="A31" s="5" t="n"/>
      <c r="B31" s="219" t="inlineStr">
        <is>
          <t>AMENAZAS</t>
        </is>
      </c>
      <c r="C31" s="220" t="n"/>
      <c r="D31" s="220" t="n"/>
      <c r="E31" s="220" t="n"/>
      <c r="F31" s="220" t="n"/>
      <c r="G31" s="220" t="n"/>
      <c r="H31" s="220" t="n"/>
      <c r="I31" s="220" t="n"/>
      <c r="J31" s="220" t="n"/>
      <c r="K31" s="220" t="n"/>
      <c r="L31" s="220" t="n"/>
      <c r="M31" s="221" t="n"/>
      <c r="N31" s="221" t="n"/>
      <c r="O31" s="222" t="n"/>
    </row>
    <row r="32" ht="27" customHeight="1">
      <c r="A32" s="5" t="n"/>
      <c r="B32" s="211" t="inlineStr">
        <is>
          <t>A1. Catástrofes naturales.</t>
        </is>
      </c>
      <c r="C32" s="212" t="n">
        <v>1</v>
      </c>
      <c r="D32" s="207" t="inlineStr">
        <is>
          <t>TRANSVERSAL</t>
        </is>
      </c>
      <c r="E32" s="207" t="inlineStr">
        <is>
          <t>GESTIÓN DOCUMENTAL</t>
        </is>
      </c>
      <c r="F32" s="213" t="n">
        <v>2</v>
      </c>
      <c r="G32" s="213" t="n">
        <v>2</v>
      </c>
      <c r="H32" s="213" t="n">
        <v>2</v>
      </c>
      <c r="I32" s="213" t="n">
        <v>2</v>
      </c>
      <c r="J32" s="213" t="n">
        <v>2</v>
      </c>
      <c r="K32" s="213" t="n">
        <v>2</v>
      </c>
      <c r="L32" s="213" t="n">
        <v>2</v>
      </c>
      <c r="M32" s="214">
        <f>SUM(F32:L32)</f>
        <v/>
      </c>
      <c r="N32" s="146">
        <f>+SUMPRODUCT(F$9:L$9,F32:L32)/5</f>
        <v/>
      </c>
      <c r="O32" s="215">
        <f>IF(N32&lt;=0.6,"BAJO IMPACTO",IF(N32&lt;=0.8,"MEDIO IMPACTO RECOMENDABLE EVALUARLO EN EL RIESGO",IF(N32&lt;=1,"ALTO IMPACTO OBLIGATORIO ARTICULARLA A UNO DE LOS RIESGOS")))</f>
        <v/>
      </c>
    </row>
    <row r="33" ht="38.25" customHeight="1">
      <c r="A33" s="5" t="n"/>
      <c r="B33" s="211" t="inlineStr">
        <is>
          <t xml:space="preserve">A2. Hackers Informáticos externos. </t>
        </is>
      </c>
      <c r="C33" s="212" t="n">
        <v>1</v>
      </c>
      <c r="D33" s="207" t="inlineStr">
        <is>
          <t>TRANSVERSAL</t>
        </is>
      </c>
      <c r="E33" s="207" t="inlineStr">
        <is>
          <t>GESTIÓN DOCUMENTAL</t>
        </is>
      </c>
      <c r="F33" s="213" t="n">
        <v>5</v>
      </c>
      <c r="G33" s="213" t="n">
        <v>5</v>
      </c>
      <c r="H33" s="213" t="n">
        <v>5</v>
      </c>
      <c r="I33" s="213" t="n">
        <v>5</v>
      </c>
      <c r="J33" s="213" t="n">
        <v>5</v>
      </c>
      <c r="K33" s="213" t="n">
        <v>5</v>
      </c>
      <c r="L33" s="213" t="n">
        <v>5</v>
      </c>
      <c r="M33" s="214">
        <f>SUM(F33:L33)</f>
        <v/>
      </c>
      <c r="N33" s="146">
        <f>+SUMPRODUCT(F$9:L$9,F33:L33)/5</f>
        <v/>
      </c>
      <c r="O33" s="215">
        <f>IF(N33&lt;=0.6,"BAJO IMPACTO",IF(N33&lt;=0.8,"MEDIO IMPACTO RECOMENDABLE EVALUARLO EN EL RIESGO",IF(N33&lt;=1,"ALTO IMPACTO OBLIGATORIO ARTICULARLA A UNO DE LOS RIESGOS")))</f>
        <v/>
      </c>
    </row>
    <row r="34" ht="39" customHeight="1">
      <c r="A34" s="5" t="n"/>
      <c r="B34" s="211" t="inlineStr">
        <is>
          <t xml:space="preserve">A3. Apagones </t>
        </is>
      </c>
      <c r="C34" s="212" t="n">
        <v>1</v>
      </c>
      <c r="D34" s="207" t="inlineStr">
        <is>
          <t>TRANSVERSAL</t>
        </is>
      </c>
      <c r="E34" s="207" t="inlineStr">
        <is>
          <t>GESTIÓN DOCUMENTAL</t>
        </is>
      </c>
      <c r="F34" s="213" t="n">
        <v>5</v>
      </c>
      <c r="G34" s="213" t="n">
        <v>1</v>
      </c>
      <c r="H34" s="213" t="n">
        <v>1</v>
      </c>
      <c r="I34" s="213" t="n">
        <v>1</v>
      </c>
      <c r="J34" s="213" t="n">
        <v>1</v>
      </c>
      <c r="K34" s="213" t="n">
        <v>5</v>
      </c>
      <c r="L34" s="213" t="n">
        <v>1</v>
      </c>
      <c r="M34" s="214">
        <f>SUM(F34:L34)</f>
        <v/>
      </c>
      <c r="N34" s="146">
        <f>+SUMPRODUCT(F$9:L$9,F34:L34)/5</f>
        <v/>
      </c>
      <c r="O34" s="215">
        <f>IF(N34&lt;=0.6,"BAJO IMPACTO",IF(N34&lt;=0.8,"MEDIO IMPACTO RECOMENDABLE EVALUARLO EN EL RIESGO",IF(N34&lt;=1,"ALTO IMPACTO OBLIGATORIO ARTICULARLA A UNO DE LOS RIESGOS")))</f>
        <v/>
      </c>
    </row>
    <row r="35" hidden="1" ht="25.5" customHeight="1">
      <c r="A35" s="5" t="n"/>
      <c r="B35" s="211" t="inlineStr">
        <is>
          <t xml:space="preserve">A4. Manipulación de la información por agentes externos, empresas que apoyan en la creación Gestasoft </t>
        </is>
      </c>
      <c r="C35" s="212" t="n">
        <v>0</v>
      </c>
      <c r="D35" s="207" t="inlineStr">
        <is>
          <t>TRANSVERSAL</t>
        </is>
      </c>
      <c r="E35" s="207" t="inlineStr">
        <is>
          <t>GESTIÓN DOCUMENTAL</t>
        </is>
      </c>
      <c r="F35" s="213" t="n">
        <v>5</v>
      </c>
      <c r="G35" s="213" t="n">
        <v>3</v>
      </c>
      <c r="H35" s="213" t="n"/>
      <c r="I35" s="213" t="n"/>
      <c r="J35" s="213" t="n"/>
      <c r="K35" s="213" t="n">
        <v>3</v>
      </c>
      <c r="L35" s="213" t="n"/>
      <c r="M35" s="214">
        <f>SUM(F35:L35)</f>
        <v/>
      </c>
      <c r="N35" s="146">
        <f>+SUMPRODUCT(F$9:L$9,F35:L35)/5</f>
        <v/>
      </c>
      <c r="O35" s="215">
        <f>IF(N35&lt;=0.6,"BAJO IMPACTO",IF(N35&lt;=0.8,"MEDIO IMPACTO RECOMENDABLE EVALUARLO EN EL RIESGO",IF(N35&lt;=1,"ALTO IMPACTO OBLIGATORIO ARTICULARLA A UNO DE LOS RIESGOS")))</f>
        <v/>
      </c>
    </row>
    <row r="36" ht="25.5" customHeight="1">
      <c r="A36" s="5" t="n"/>
      <c r="B36" s="211" t="inlineStr">
        <is>
          <t>A5. Situaciones de orden público</t>
        </is>
      </c>
      <c r="C36" s="212" t="n">
        <v>1</v>
      </c>
      <c r="D36" s="207" t="inlineStr">
        <is>
          <t>TRANSVERSAL</t>
        </is>
      </c>
      <c r="E36" s="207" t="inlineStr">
        <is>
          <t>GESTIÓN DOCUMENTAL</t>
        </is>
      </c>
      <c r="F36" s="213" t="n">
        <v>5</v>
      </c>
      <c r="G36" s="213" t="n">
        <v>1</v>
      </c>
      <c r="H36" s="213" t="n">
        <v>1</v>
      </c>
      <c r="I36" s="213" t="n">
        <v>1</v>
      </c>
      <c r="J36" s="213" t="n">
        <v>1</v>
      </c>
      <c r="K36" s="213" t="n">
        <v>5</v>
      </c>
      <c r="L36" s="213" t="n">
        <v>1</v>
      </c>
      <c r="M36" s="214">
        <f>SUM(F36:L36)</f>
        <v/>
      </c>
      <c r="N36" s="146">
        <f>+SUMPRODUCT(F$9:L$9,F36:L36)/5</f>
        <v/>
      </c>
      <c r="O36" s="215">
        <f>IF(N36&lt;=0.6,"BAJO IMPACTO",IF(N36&lt;=0.8,"MEDIO IMPACTO RECOMENDABLE EVALUARLO EN EL RIESGO",IF(N36&lt;=1,"ALTO IMPACTO OBLIGATORIO ARTICULARLA A UNO DE LOS RIESGOS")))</f>
        <v/>
      </c>
    </row>
    <row r="37" hidden="1" ht="25.5" customHeight="1">
      <c r="A37" s="5" t="n"/>
      <c r="B37" s="211" t="inlineStr">
        <is>
          <t>A6. Cumplimiento de la normatividad nacional, departamental y local por declaración de calamidad pública</t>
        </is>
      </c>
      <c r="C37" s="212" t="n">
        <v>0</v>
      </c>
      <c r="D37" s="207" t="inlineStr">
        <is>
          <t>TRANSVERSAL</t>
        </is>
      </c>
      <c r="E37" s="207" t="inlineStr">
        <is>
          <t>GESTIÓN DOCUMENTAL</t>
        </is>
      </c>
      <c r="F37" s="213" t="n">
        <v>3</v>
      </c>
      <c r="G37" s="213" t="n">
        <v>3</v>
      </c>
      <c r="H37" s="213" t="n"/>
      <c r="I37" s="213" t="n"/>
      <c r="J37" s="213" t="n"/>
      <c r="K37" s="213" t="n">
        <v>3</v>
      </c>
      <c r="L37" s="213" t="n"/>
      <c r="M37" s="214">
        <f>SUM(F37:L37)</f>
        <v/>
      </c>
      <c r="N37" s="146">
        <f>+SUMPRODUCT(F$9:L$9,F37:L37)/5</f>
        <v/>
      </c>
      <c r="O37" s="215">
        <f>IF(N37&lt;=0.6,"BAJO IMPACTO",IF(N37&lt;=0.8,"MEDIO IMPACTO RECOMENDABLE EVALUARLO EN EL RIESGO",IF(N37&lt;=1,"ALTO IMPACTO OBLIGATORIO ARTICULARLA A UNO DE LOS RIESGOS")))</f>
        <v/>
      </c>
    </row>
    <row r="38" hidden="1" ht="25.5" customHeight="1">
      <c r="A38" s="5" t="n"/>
      <c r="B38" s="218" t="inlineStr">
        <is>
          <t>A7. Incumplimiento de las metas del plan estratégico por las restricciones que tiene la ley de garantías</t>
        </is>
      </c>
      <c r="C38" s="212" t="n">
        <v>0</v>
      </c>
      <c r="D38" s="207" t="inlineStr">
        <is>
          <t>TRANSVERSAL</t>
        </is>
      </c>
      <c r="E38" s="207" t="inlineStr">
        <is>
          <t>GESTIÓN DOCUMENTAL</t>
        </is>
      </c>
      <c r="F38" s="213" t="n">
        <v>4</v>
      </c>
      <c r="G38" s="213" t="n">
        <v>3</v>
      </c>
      <c r="H38" s="213" t="n"/>
      <c r="I38" s="213" t="n"/>
      <c r="J38" s="213" t="n"/>
      <c r="K38" s="213" t="n">
        <v>1</v>
      </c>
      <c r="L38" s="213" t="n"/>
      <c r="M38" s="214">
        <f>SUM(F38:L38)</f>
        <v/>
      </c>
      <c r="N38" s="146">
        <f>+SUMPRODUCT(F$9:L$9,F38:L38)/5</f>
        <v/>
      </c>
      <c r="O38" s="215">
        <f>IF(N38&lt;=0.6,"BAJO IMPACTO",IF(N38&lt;=0.8,"MEDIO IMPACTO RECOMENDABLE EVALUARLO EN EL RIESGO",IF(N38&lt;=1,"ALTO IMPACTO OBLIGATORIO ARTICULARLA A UNO DE LOS RIESGOS")))</f>
        <v/>
      </c>
    </row>
    <row r="39" ht="40.5" customHeight="1">
      <c r="A39" s="5" t="n"/>
      <c r="B39" s="211" t="inlineStr">
        <is>
          <t>A8. Baja seguridad en el archivo central (sistemas de control de acceso)</t>
        </is>
      </c>
      <c r="C39" s="212" t="n">
        <v>1</v>
      </c>
      <c r="D39" s="207" t="inlineStr">
        <is>
          <t>TRANSVERSAL</t>
        </is>
      </c>
      <c r="E39" s="207" t="inlineStr">
        <is>
          <t>GESTIÓN DOCUMENTAL</t>
        </is>
      </c>
      <c r="F39" s="213" t="n">
        <v>3</v>
      </c>
      <c r="G39" s="213" t="n">
        <v>2</v>
      </c>
      <c r="H39" s="213" t="n">
        <v>2</v>
      </c>
      <c r="I39" s="213" t="n">
        <v>2</v>
      </c>
      <c r="J39" s="213" t="n">
        <v>2</v>
      </c>
      <c r="K39" s="213" t="n">
        <v>3</v>
      </c>
      <c r="L39" s="213" t="n">
        <v>2</v>
      </c>
      <c r="M39" s="214">
        <f>SUM(F39:L39)</f>
        <v/>
      </c>
      <c r="N39" s="146">
        <f>+SUMPRODUCT(F$9:L$9,F39:L39)/5</f>
        <v/>
      </c>
      <c r="O39" s="215">
        <f>IF(N39&lt;=0.6,"BAJO IMPACTO",IF(N39&lt;=0.8,"MEDIO IMPACTO RECOMENDABLE EVALUARLO EN EL RIESGO",IF(N39&lt;=1,"ALTO IMPACTO OBLIGATORIO ARTICULARLA A UNO DE LOS RIESGOS")))</f>
        <v/>
      </c>
    </row>
    <row r="40" ht="28.5" customHeight="1">
      <c r="A40" s="5" t="n"/>
      <c r="B40" s="223" t="inlineStr">
        <is>
          <t>A9. Alta posibilidad de ingreso de personal no autorizado al archivo central</t>
        </is>
      </c>
      <c r="C40" s="212" t="n">
        <v>1</v>
      </c>
      <c r="D40" s="207" t="inlineStr">
        <is>
          <t>TRANSVERSAL</t>
        </is>
      </c>
      <c r="E40" s="207" t="inlineStr">
        <is>
          <t>GESTIÓN DOCUMENTAL</t>
        </is>
      </c>
      <c r="F40" s="213" t="n">
        <v>3</v>
      </c>
      <c r="G40" s="213" t="n">
        <v>2</v>
      </c>
      <c r="H40" s="213" t="n">
        <v>2</v>
      </c>
      <c r="I40" s="213" t="n">
        <v>2</v>
      </c>
      <c r="J40" s="213" t="n">
        <v>2</v>
      </c>
      <c r="K40" s="213" t="n">
        <v>3</v>
      </c>
      <c r="L40" s="213" t="n">
        <v>2</v>
      </c>
      <c r="M40" s="214">
        <f>SUM(F40:L40)</f>
        <v/>
      </c>
      <c r="N40" s="146">
        <f>+SUMPRODUCT(F$9:L$9,F40:L40)/5</f>
        <v/>
      </c>
      <c r="O40" s="215">
        <f>IF(N40&lt;=0.6,"BAJO IMPACTO",IF(N40&lt;=0.8,"MEDIO IMPACTO RECOMENDABLE EVALUARLO EN EL RIESGO",IF(N40&lt;=1,"ALTO IMPACTO OBLIGATORIO ARTICULARLA A UNO DE LOS RIESGOS")))</f>
        <v/>
      </c>
    </row>
    <row r="41" hidden="1">
      <c r="A41" s="5" t="n"/>
      <c r="B41" s="211" t="n"/>
      <c r="C41" s="212" t="n"/>
      <c r="D41" s="212" t="n"/>
      <c r="E41" s="212" t="n"/>
      <c r="F41" s="213" t="n"/>
      <c r="G41" s="213" t="n"/>
      <c r="H41" s="213" t="n"/>
      <c r="I41" s="213" t="n"/>
      <c r="J41" s="213" t="n"/>
      <c r="K41" s="213" t="n"/>
      <c r="L41" s="213" t="n"/>
      <c r="M41" s="214">
        <f>SUM(F41:L41)</f>
        <v/>
      </c>
      <c r="N41" s="146">
        <f>+SUMPRODUCT(F$9:L$9,F41:L41)/5</f>
        <v/>
      </c>
      <c r="O41" s="215">
        <f>IF(N41&lt;=0.6,"BAJO IMPACTO",IF(N41&lt;=0.8,"MEDIO IMPACTO RECOMENDABLE EVALUARLO EN EL RIESGO",IF(N41&lt;=1,"ALTO IMPACTO OBLIGATORIO ARTICULARLA A UNO DE LOS RIESGOS")))</f>
        <v/>
      </c>
    </row>
    <row r="42" ht="21.75" customHeight="1">
      <c r="A42" s="5" t="n"/>
      <c r="B42" s="219" t="inlineStr">
        <is>
          <t>FORTALEZAS</t>
        </is>
      </c>
      <c r="C42" s="224" t="n"/>
      <c r="D42" s="224" t="n"/>
      <c r="E42" s="224" t="n"/>
      <c r="F42" s="224" t="n"/>
      <c r="G42" s="224" t="n"/>
      <c r="H42" s="224" t="n"/>
      <c r="I42" s="224" t="n"/>
      <c r="J42" s="224" t="n"/>
      <c r="K42" s="224" t="n"/>
      <c r="L42" s="224" t="n"/>
      <c r="M42" s="225" t="n"/>
      <c r="N42" s="225" t="n"/>
      <c r="O42" s="226" t="n"/>
    </row>
    <row r="43" ht="39.75" customHeight="1">
      <c r="A43" s="5" t="n"/>
      <c r="B43" s="211" t="inlineStr">
        <is>
          <t>F1. Confidencialidad de la información.</t>
        </is>
      </c>
      <c r="C43" s="212" t="n">
        <v>1</v>
      </c>
      <c r="D43" s="207" t="inlineStr">
        <is>
          <t>TRANSVERSAL</t>
        </is>
      </c>
      <c r="E43" s="207" t="inlineStr">
        <is>
          <t>GESTIÓN DOCUMENTAL</t>
        </is>
      </c>
      <c r="F43" s="213" t="n">
        <v>5</v>
      </c>
      <c r="G43" s="213" t="n">
        <v>5</v>
      </c>
      <c r="H43" s="213" t="n">
        <v>5</v>
      </c>
      <c r="I43" s="213" t="n">
        <v>5</v>
      </c>
      <c r="J43" s="213" t="n">
        <v>5</v>
      </c>
      <c r="K43" s="213" t="n">
        <v>5</v>
      </c>
      <c r="L43" s="213" t="n">
        <v>5</v>
      </c>
      <c r="M43" s="214">
        <f>SUM(F43:L43)</f>
        <v/>
      </c>
      <c r="N43" s="146">
        <f>+SUMPRODUCT(F$9:L$9,F43:L43)/5</f>
        <v/>
      </c>
      <c r="O43" s="215">
        <f>IF(N43&lt;=0.6,"BAJO IMPACTO",IF(N43&lt;=0.8,"MEDIO IMPACTO RECOMENDABLE EVALUARLO",IF(N43&lt;=1,"ALTO IMPACTO OBLIGATORIO ARTICULARLA A UNA DE LAS OPORTUNIDADES")))</f>
        <v/>
      </c>
    </row>
    <row r="44" hidden="1" ht="25.5" customHeight="1">
      <c r="A44" s="5" t="n"/>
      <c r="B44" s="211" t="inlineStr">
        <is>
          <t>F2. Personal competente y actualizado capaz de brindar socializaciones</t>
        </is>
      </c>
      <c r="C44" s="212" t="n">
        <v>0</v>
      </c>
      <c r="D44" s="207" t="inlineStr">
        <is>
          <t>TRANSVERSAL</t>
        </is>
      </c>
      <c r="E44" s="207" t="inlineStr">
        <is>
          <t>GESTIÓN DOCUMENTAL</t>
        </is>
      </c>
      <c r="F44" s="213" t="n">
        <v>5</v>
      </c>
      <c r="G44" s="213" t="n">
        <v>4</v>
      </c>
      <c r="H44" s="213" t="n"/>
      <c r="I44" s="213" t="n"/>
      <c r="J44" s="213" t="n"/>
      <c r="K44" s="213" t="n">
        <v>3</v>
      </c>
      <c r="L44" s="213" t="n"/>
      <c r="M44" s="214">
        <f>SUM(F44:L44)</f>
        <v/>
      </c>
      <c r="N44" s="146">
        <f>+SUMPRODUCT(F$9:L$9,F44:L44)/5</f>
        <v/>
      </c>
      <c r="O44" s="215">
        <f>IF(N44&lt;=0.6,"BAJO IMPACTO",IF(N44&lt;=0.8,"MEDIO IMPACTO RECOMENDABLE EVALUARLO",IF(N44&lt;=1,"ALTO IMPACTO OBLIGATORIO ARTICULARLA A UNA DE LAS OPORTUNIDADES")))</f>
        <v/>
      </c>
    </row>
    <row r="45" ht="25.5" customHeight="1">
      <c r="A45" s="5" t="n"/>
      <c r="B45" s="211" t="inlineStr">
        <is>
          <t>F3. Respuesta rápida y oportuna a la solicitud de Información.</t>
        </is>
      </c>
      <c r="C45" s="212" t="n">
        <v>1</v>
      </c>
      <c r="D45" s="207" t="inlineStr">
        <is>
          <t>TRANSVERSAL</t>
        </is>
      </c>
      <c r="E45" s="207" t="inlineStr">
        <is>
          <t>GESTIÓN DOCUMENTAL</t>
        </is>
      </c>
      <c r="F45" s="213" t="n">
        <v>4</v>
      </c>
      <c r="G45" s="213" t="n">
        <v>4</v>
      </c>
      <c r="H45" s="213" t="n">
        <v>4</v>
      </c>
      <c r="I45" s="213" t="n">
        <v>4</v>
      </c>
      <c r="J45" s="213" t="n">
        <v>4</v>
      </c>
      <c r="K45" s="213" t="n">
        <v>4</v>
      </c>
      <c r="L45" s="213" t="n">
        <v>4</v>
      </c>
      <c r="M45" s="214">
        <f>SUM(F45:L45)</f>
        <v/>
      </c>
      <c r="N45" s="146">
        <f>+SUMPRODUCT(F$9:L$9,F45:L45)/5</f>
        <v/>
      </c>
      <c r="O45" s="215">
        <f>IF(N45&lt;=0.6,"BAJO IMPACTO",IF(N45&lt;=0.8,"MEDIO IMPACTO RECOMENDABLE EVALUARLO",IF(N45&lt;=1,"ALTO IMPACTO OBLIGATORIO ARTICULARLA A UNA DE LAS OPORTUNIDADES")))</f>
        <v/>
      </c>
    </row>
    <row r="46" ht="30.75" customHeight="1">
      <c r="A46" s="5" t="n"/>
      <c r="B46" s="211" t="inlineStr">
        <is>
          <t>F4. Adecuadas prácticas archivísticas.</t>
        </is>
      </c>
      <c r="C46" s="212" t="n">
        <v>1</v>
      </c>
      <c r="D46" s="207" t="inlineStr">
        <is>
          <t>TRANSVERSAL</t>
        </is>
      </c>
      <c r="E46" s="207" t="inlineStr">
        <is>
          <t>GESTIÓN DOCUMENTAL</t>
        </is>
      </c>
      <c r="F46" s="213" t="n">
        <v>5</v>
      </c>
      <c r="G46" s="213" t="n">
        <v>4</v>
      </c>
      <c r="H46" s="213" t="n">
        <v>4</v>
      </c>
      <c r="I46" s="213" t="n">
        <v>4</v>
      </c>
      <c r="J46" s="213" t="n">
        <v>4</v>
      </c>
      <c r="K46" s="213" t="n">
        <v>5</v>
      </c>
      <c r="L46" s="213" t="n">
        <v>4</v>
      </c>
      <c r="M46" s="214">
        <f>SUM(F46:L46)</f>
        <v/>
      </c>
      <c r="N46" s="146">
        <f>+SUMPRODUCT(F$9:L$9,F46:L46)/5</f>
        <v/>
      </c>
      <c r="O46" s="215">
        <f>IF(N46&lt;=0.6,"BAJO IMPACTO",IF(N46&lt;=0.8,"MEDIO IMPACTO RECOMENDABLE EVALUARLO",IF(N46&lt;=1,"ALTO IMPACTO OBLIGATORIO ARTICULARLA A UNA DE LAS OPORTUNIDADES")))</f>
        <v/>
      </c>
    </row>
    <row r="47" ht="36.75" customHeight="1">
      <c r="A47" s="5" t="n"/>
      <c r="B47" s="211" t="inlineStr">
        <is>
          <t>F5. Planificación de las actividades del Proceso.</t>
        </is>
      </c>
      <c r="C47" s="212" t="n">
        <v>1</v>
      </c>
      <c r="D47" s="207" t="inlineStr">
        <is>
          <t>TRANSVERSAL</t>
        </is>
      </c>
      <c r="E47" s="207" t="inlineStr">
        <is>
          <t>GESTIÓN DOCUMENTAL</t>
        </is>
      </c>
      <c r="F47" s="213" t="n">
        <v>5</v>
      </c>
      <c r="G47" s="213" t="n">
        <v>5</v>
      </c>
      <c r="H47" s="213" t="n">
        <v>4</v>
      </c>
      <c r="I47" s="213" t="n">
        <v>5</v>
      </c>
      <c r="J47" s="213" t="n">
        <v>5</v>
      </c>
      <c r="K47" s="213" t="n">
        <v>5</v>
      </c>
      <c r="L47" s="213" t="n">
        <v>5</v>
      </c>
      <c r="M47" s="214">
        <f>SUM(F47:L47)</f>
        <v/>
      </c>
      <c r="N47" s="146">
        <f>+SUMPRODUCT(F$9:L$9,F47:L47)/5</f>
        <v/>
      </c>
      <c r="O47" s="215">
        <f>IF(N47&lt;=0.6,"BAJO IMPACTO",IF(N47&lt;=0.8,"MEDIO IMPACTO RECOMENDABLE EVALUARLO",IF(N47&lt;=1,"ALTO IMPACTO OBLIGATORIO ARTICULARLA A UNA DE LAS OPORTUNIDADES")))</f>
        <v/>
      </c>
    </row>
    <row r="48" ht="21.75" customHeight="1">
      <c r="A48" s="5" t="n"/>
      <c r="B48" s="211" t="inlineStr">
        <is>
          <t>F6. Recursos financieros propios para el proceso.</t>
        </is>
      </c>
      <c r="C48" s="212" t="n">
        <v>1</v>
      </c>
      <c r="D48" s="207" t="inlineStr">
        <is>
          <t>TRANSVERSAL</t>
        </is>
      </c>
      <c r="E48" s="207" t="inlineStr">
        <is>
          <t>GESTIÓN DOCUMENTAL</t>
        </is>
      </c>
      <c r="F48" s="213" t="n">
        <v>5</v>
      </c>
      <c r="G48" s="213" t="n">
        <v>5</v>
      </c>
      <c r="H48" s="213" t="n">
        <v>5</v>
      </c>
      <c r="I48" s="213" t="n">
        <v>5</v>
      </c>
      <c r="J48" s="213" t="n">
        <v>5</v>
      </c>
      <c r="K48" s="213" t="n">
        <v>5</v>
      </c>
      <c r="L48" s="213" t="n">
        <v>5</v>
      </c>
      <c r="M48" s="214">
        <f>SUM(F48:L48)</f>
        <v/>
      </c>
      <c r="N48" s="146">
        <f>+SUMPRODUCT(F$9:L$9,F48:L48)/5</f>
        <v/>
      </c>
      <c r="O48" s="215">
        <f>IF(N48&lt;=0.6,"BAJO IMPACTO",IF(N48&lt;=0.8,"MEDIO IMPACTO RECOMENDABLE EVALUARLO",IF(N48&lt;=1,"ALTO IMPACTO OBLIGATORIO ARTICULARLA A UNA DE LAS OPORTUNIDADES")))</f>
        <v/>
      </c>
    </row>
    <row r="49" hidden="1" ht="25.5" customHeight="1">
      <c r="A49" s="5" t="n"/>
      <c r="B49" s="211" t="inlineStr">
        <is>
          <t>F7. El personal cuenta con los recursos digitales necesarios para el cumplimiento de los objetivos.</t>
        </is>
      </c>
      <c r="C49" s="212" t="n">
        <v>0</v>
      </c>
      <c r="D49" s="207" t="inlineStr">
        <is>
          <t>TRANSVERSAL</t>
        </is>
      </c>
      <c r="E49" s="207" t="inlineStr">
        <is>
          <t>GESTIÓN DOCUMENTAL</t>
        </is>
      </c>
      <c r="F49" s="213" t="n">
        <v>3</v>
      </c>
      <c r="G49" s="213" t="n">
        <v>2</v>
      </c>
      <c r="H49" s="213" t="n"/>
      <c r="I49" s="213" t="n"/>
      <c r="J49" s="213" t="n"/>
      <c r="K49" s="213" t="n">
        <v>2</v>
      </c>
      <c r="L49" s="213" t="n"/>
      <c r="M49" s="214">
        <f>SUM(F49:L49)</f>
        <v/>
      </c>
      <c r="N49" s="146">
        <f>+SUMPRODUCT(F$9:L$9,F49:L49)/5</f>
        <v/>
      </c>
      <c r="O49" s="215">
        <f>IF(N49&lt;=0.6,"BAJO IMPACTO",IF(N49&lt;=0.8,"MEDIO IMPACTO RECOMENDABLE EVALUARLO",IF(N49&lt;=1,"ALTO IMPACTO OBLIGATORIO ARTICULARLA A UNA DE LAS OPORTUNIDADES")))</f>
        <v/>
      </c>
    </row>
    <row r="50" hidden="1" ht="25.5" customHeight="1">
      <c r="A50" s="5" t="n"/>
      <c r="B50" s="211" t="inlineStr">
        <is>
          <t xml:space="preserve">F8. Sinergia. </t>
        </is>
      </c>
      <c r="C50" s="212" t="n">
        <v>0</v>
      </c>
      <c r="D50" s="207" t="inlineStr">
        <is>
          <t>TRANSVERSAL</t>
        </is>
      </c>
      <c r="E50" s="207" t="inlineStr">
        <is>
          <t>GESTIÓN DOCUMENTAL</t>
        </is>
      </c>
      <c r="F50" s="213" t="n">
        <v>5</v>
      </c>
      <c r="G50" s="213" t="n">
        <v>1</v>
      </c>
      <c r="H50" s="213" t="n"/>
      <c r="I50" s="213" t="n"/>
      <c r="J50" s="213" t="n"/>
      <c r="K50" s="213" t="n">
        <v>1</v>
      </c>
      <c r="L50" s="213" t="n"/>
      <c r="M50" s="214">
        <f>SUM(F50:L50)</f>
        <v/>
      </c>
      <c r="N50" s="146">
        <f>+SUMPRODUCT(F$9:L$9,F50:L50)/5</f>
        <v/>
      </c>
      <c r="O50" s="215">
        <f>IF(N50&lt;=0.6,"BAJO IMPACTO",IF(N50&lt;=0.8,"MEDIO IMPACTO RECOMENDABLE EVALUARLO",IF(N50&lt;=1,"ALTO IMPACTO OBLIGATORIO ARTICULARLA A UNA DE LAS OPORTUNIDADES")))</f>
        <v/>
      </c>
    </row>
    <row r="51" hidden="1" ht="25.5" customHeight="1">
      <c r="A51" s="5" t="n"/>
      <c r="B51" s="218" t="inlineStr">
        <is>
          <t>F9. Los indicadores reflejan el desempeño del proceso y aportan al cumplimiento del plan rectoral y el plan estratégico</t>
        </is>
      </c>
      <c r="C51" s="212" t="n">
        <v>0</v>
      </c>
      <c r="D51" s="207" t="inlineStr">
        <is>
          <t>TRANSVERSAL</t>
        </is>
      </c>
      <c r="E51" s="207" t="inlineStr">
        <is>
          <t>GESTIÓN DOCUMENTAL</t>
        </is>
      </c>
      <c r="F51" s="213" t="n">
        <v>4</v>
      </c>
      <c r="G51" s="213" t="n">
        <v>3</v>
      </c>
      <c r="H51" s="213" t="n"/>
      <c r="I51" s="213" t="n"/>
      <c r="J51" s="213" t="n"/>
      <c r="K51" s="213" t="n">
        <v>1</v>
      </c>
      <c r="L51" s="213" t="n"/>
      <c r="M51" s="214">
        <f>SUM(F51:L51)</f>
        <v/>
      </c>
      <c r="N51" s="146">
        <f>+SUMPRODUCT(F$9:L$9,F51:L51)/5</f>
        <v/>
      </c>
      <c r="O51" s="215">
        <f>IF(N51&lt;=0.6,"BAJO IMPACTO",IF(N51&lt;=0.8,"MEDIO IMPACTO RECOMENDABLE EVALUARLO",IF(N51&lt;=1,"ALTO IMPACTO OBLIGATORIO ARTICULARLA A UNA DE LAS OPORTUNIDADES")))</f>
        <v/>
      </c>
    </row>
    <row r="52" ht="38.25" customHeight="1">
      <c r="A52" s="5" t="n"/>
      <c r="B52" s="211" t="inlineStr">
        <is>
          <t>F10. Se cuenta con los elementos de protección para las correctas prácticas archivísticas</t>
        </is>
      </c>
      <c r="C52" s="212" t="n">
        <v>1</v>
      </c>
      <c r="D52" s="207" t="inlineStr">
        <is>
          <t>TRANSVERSAL</t>
        </is>
      </c>
      <c r="E52" s="207" t="inlineStr">
        <is>
          <t>GESTIÓN DOCUMENTAL</t>
        </is>
      </c>
      <c r="F52" s="213" t="n">
        <v>5</v>
      </c>
      <c r="G52" s="213" t="n">
        <v>5</v>
      </c>
      <c r="H52" s="213" t="n">
        <v>5</v>
      </c>
      <c r="I52" s="213" t="n">
        <v>5</v>
      </c>
      <c r="J52" s="213" t="n">
        <v>5</v>
      </c>
      <c r="K52" s="213" t="n">
        <v>5</v>
      </c>
      <c r="L52" s="213" t="n">
        <v>5</v>
      </c>
      <c r="M52" s="214">
        <f>SUM(F52:L52)</f>
        <v/>
      </c>
      <c r="N52" s="146">
        <f>+SUMPRODUCT(F$9:L$9,F52:L52)/5</f>
        <v/>
      </c>
      <c r="O52" s="215">
        <f>IF(N52&lt;=0.6,"BAJO IMPACTO",IF(N52&lt;=0.8,"MEDIO IMPACTO RECOMENDABLE EVALUARLO",IF(N52&lt;=1,"ALTO IMPACTO OBLIGATORIO ARTICULARLA A UNA DE LAS OPORTUNIDADES")))</f>
        <v/>
      </c>
    </row>
    <row r="53" hidden="1" ht="25.5" customHeight="1">
      <c r="A53" s="5" t="n"/>
      <c r="B53" s="211" t="inlineStr">
        <is>
          <t>F11. Control de temperatura y humedad para la correcta conservación del archivo</t>
        </is>
      </c>
      <c r="C53" s="212" t="n">
        <v>0</v>
      </c>
      <c r="D53" s="207" t="inlineStr">
        <is>
          <t>TRANSVERSAL</t>
        </is>
      </c>
      <c r="E53" s="207" t="inlineStr">
        <is>
          <t>GESTIÓN DOCUMENTAL</t>
        </is>
      </c>
      <c r="F53" s="213" t="n">
        <v>4</v>
      </c>
      <c r="G53" s="213" t="n">
        <v>1</v>
      </c>
      <c r="H53" s="213" t="n"/>
      <c r="I53" s="213" t="n"/>
      <c r="J53" s="213" t="n"/>
      <c r="K53" s="213" t="n">
        <v>1</v>
      </c>
      <c r="L53" s="213" t="n"/>
      <c r="M53" s="214">
        <f>SUM(F53:L53)</f>
        <v/>
      </c>
      <c r="N53" s="146">
        <f>+SUMPRODUCT(F$9:L$9,F53:L53)/5</f>
        <v/>
      </c>
      <c r="O53" s="215">
        <f>IF(N53&lt;=0.6,"BAJO IMPACTO",IF(N53&lt;=0.8,"MEDIO IMPACTO RECOMENDABLE EVALUARLO",IF(N53&lt;=1,"ALTO IMPACTO OBLIGATORIO ARTICULARLA A UNA DE LAS OPORTUNIDADES")))</f>
        <v/>
      </c>
    </row>
    <row r="54" ht="32.25" customHeight="1">
      <c r="A54" s="5" t="n"/>
      <c r="B54" s="211" t="inlineStr">
        <is>
          <t>F12. Se asegura la trazabilidad de las actividades ejecutadas mediante los informes de gestión de los funcionarios</t>
        </is>
      </c>
      <c r="C54" s="212" t="n">
        <v>1</v>
      </c>
      <c r="D54" s="207" t="inlineStr">
        <is>
          <t>TRANSVERSAL</t>
        </is>
      </c>
      <c r="E54" s="207" t="inlineStr">
        <is>
          <t>GESTIÓN DOCUMENTAL</t>
        </is>
      </c>
      <c r="F54" s="213" t="n">
        <v>5</v>
      </c>
      <c r="G54" s="213" t="n">
        <v>5</v>
      </c>
      <c r="H54" s="213" t="n">
        <v>5</v>
      </c>
      <c r="I54" s="213" t="n">
        <v>5</v>
      </c>
      <c r="J54" s="213" t="n">
        <v>5</v>
      </c>
      <c r="K54" s="213" t="n">
        <v>5</v>
      </c>
      <c r="L54" s="213" t="n">
        <v>5</v>
      </c>
      <c r="M54" s="214">
        <f>SUM(F54:L54)</f>
        <v/>
      </c>
      <c r="N54" s="146">
        <f>+SUMPRODUCT(F$9:L$9,F54:L54)/5</f>
        <v/>
      </c>
      <c r="O54" s="215">
        <f>IF(N54&lt;=0.6,"BAJO IMPACTO",IF(N54&lt;=0.8,"MEDIO IMPACTO RECOMENDABLE EVALUARLO",IF(N54&lt;=1,"ALTO IMPACTO OBLIGATORIO ARTICULARLA A UNA DE LAS OPORTUNIDADES")))</f>
        <v/>
      </c>
    </row>
    <row r="55" hidden="1" ht="25.5" customHeight="1">
      <c r="A55" s="5" t="n"/>
      <c r="B55" s="211" t="inlineStr">
        <is>
          <t>F13. Apropiación del concepto transhumanidad y translocalidad mediante las actividades del proceso.</t>
        </is>
      </c>
      <c r="C55" s="212" t="n">
        <v>0</v>
      </c>
      <c r="D55" s="207" t="inlineStr">
        <is>
          <t>TRANSVERSAL</t>
        </is>
      </c>
      <c r="E55" s="207" t="inlineStr">
        <is>
          <t>GESTIÓN DOCUMENTAL</t>
        </is>
      </c>
      <c r="F55" s="213" t="n">
        <v>5</v>
      </c>
      <c r="G55" s="213" t="n">
        <v>1</v>
      </c>
      <c r="H55" s="213" t="n"/>
      <c r="I55" s="213" t="n"/>
      <c r="J55" s="213" t="n"/>
      <c r="K55" s="213" t="n">
        <v>1</v>
      </c>
      <c r="L55" s="213" t="n"/>
      <c r="M55" s="214">
        <f>SUM(F55:L55)</f>
        <v/>
      </c>
      <c r="N55" s="146">
        <f>+SUMPRODUCT(F$9:L$9,F55:L55)/5</f>
        <v/>
      </c>
      <c r="O55" s="215">
        <f>IF(N55&lt;=0.6,"BAJO IMPACTO",IF(N55&lt;=0.8,"MEDIO IMPACTO RECOMENDABLE EVALUARLO",IF(N55&lt;=1,"ALTO IMPACTO OBLIGATORIO ARTICULARLA A UNA DE LAS OPORTUNIDADES")))</f>
        <v/>
      </c>
    </row>
    <row r="56" ht="33" customHeight="1">
      <c r="A56" s="5" t="n"/>
      <c r="B56" s="211" t="inlineStr">
        <is>
          <t>F14. Documentos que soportan la operación del proceso publicados y actualizados</t>
        </is>
      </c>
      <c r="C56" s="212" t="n">
        <v>1</v>
      </c>
      <c r="D56" s="207" t="inlineStr">
        <is>
          <t>TRANSVERSAL</t>
        </is>
      </c>
      <c r="E56" s="207" t="inlineStr">
        <is>
          <t>GESTIÓN DOCUMENTAL</t>
        </is>
      </c>
      <c r="F56" s="213" t="n">
        <v>3</v>
      </c>
      <c r="G56" s="213" t="n">
        <v>3</v>
      </c>
      <c r="H56" s="213" t="n">
        <v>3</v>
      </c>
      <c r="I56" s="213" t="n">
        <v>3</v>
      </c>
      <c r="J56" s="213" t="n">
        <v>3</v>
      </c>
      <c r="K56" s="213" t="n">
        <v>3</v>
      </c>
      <c r="L56" s="213" t="n">
        <v>3</v>
      </c>
      <c r="M56" s="214">
        <f>SUM(F56:L56)</f>
        <v/>
      </c>
      <c r="N56" s="146">
        <f>+SUMPRODUCT(F$9:L$9,F56:L56)/5</f>
        <v/>
      </c>
      <c r="O56" s="215">
        <f>IF(N56&lt;=0.6,"BAJO IMPACTO",IF(N56&lt;=0.8,"MEDIO IMPACTO RECOMENDABLE EVALUARLO",IF(N56&lt;=1,"ALTO IMPACTO OBLIGATORIO ARTICULARLA A UNA DE LAS OPORTUNIDADES")))</f>
        <v/>
      </c>
    </row>
    <row r="57" hidden="1" ht="12.75" customHeight="1">
      <c r="A57" s="5" t="n"/>
      <c r="B57" s="211" t="inlineStr">
        <is>
          <t>F15. Planificación de calibración y mantenimiento preventivo para los equipos del proceso</t>
        </is>
      </c>
      <c r="C57" s="212" t="n">
        <v>0</v>
      </c>
      <c r="D57" s="207" t="inlineStr">
        <is>
          <t>TRANSVERSAL</t>
        </is>
      </c>
      <c r="E57" s="207" t="inlineStr">
        <is>
          <t>GESTIÓN DOCUMENTAL</t>
        </is>
      </c>
      <c r="F57" s="213" t="n">
        <v>3</v>
      </c>
      <c r="G57" s="213" t="n">
        <v>1</v>
      </c>
      <c r="H57" s="213" t="n"/>
      <c r="I57" s="213" t="n"/>
      <c r="J57" s="213" t="n"/>
      <c r="K57" s="213" t="n">
        <v>1</v>
      </c>
      <c r="L57" s="213" t="n"/>
      <c r="M57" s="214">
        <f>SUM(F57:L57)</f>
        <v/>
      </c>
      <c r="N57" s="146">
        <f>+SUMPRODUCT(F$9:L$9,F57:L57)/5</f>
        <v/>
      </c>
      <c r="O57" s="215">
        <f>IF(N57&lt;=0.6,"BAJO IMPACTO",IF(N57&lt;=0.8,"MEDIO IMPACTO RECOMENDABLE EVALUARLO",IF(N57&lt;=1,"ALTO IMPACTO OBLIGATORIO ARTICULARLA A UNA DE LAS OPORTUNIDADES")))</f>
        <v/>
      </c>
    </row>
    <row r="58" ht="29.25" customHeight="1">
      <c r="A58" s="5" t="n"/>
      <c r="B58" s="211" t="inlineStr">
        <is>
          <t>F16. Implementación de un aplicativo de gestión documental.</t>
        </is>
      </c>
      <c r="C58" s="212" t="n">
        <v>1</v>
      </c>
      <c r="D58" s="207" t="inlineStr">
        <is>
          <t>TRANSVERSAL</t>
        </is>
      </c>
      <c r="E58" s="207" t="inlineStr">
        <is>
          <t>GESTIÓN DOCUMENTAL</t>
        </is>
      </c>
      <c r="F58" s="213" t="n">
        <v>5</v>
      </c>
      <c r="G58" s="213" t="n">
        <v>5</v>
      </c>
      <c r="H58" s="213" t="n">
        <v>5</v>
      </c>
      <c r="I58" s="213" t="n">
        <v>5</v>
      </c>
      <c r="J58" s="213" t="n">
        <v>5</v>
      </c>
      <c r="K58" s="213" t="n">
        <v>5</v>
      </c>
      <c r="L58" s="213" t="n">
        <v>5</v>
      </c>
      <c r="M58" s="214">
        <f>SUM(F58:L58)</f>
        <v/>
      </c>
      <c r="N58" s="146">
        <f>+SUMPRODUCT(F$9:L$9,F58:L58)/5</f>
        <v/>
      </c>
      <c r="O58" s="215">
        <f>IF(N58&lt;=0.6,"BAJO IMPACTO",IF(N58&lt;=0.8,"MEDIO IMPACTO RECOMENDABLE EVALUARLO",IF(N58&lt;=1,"ALTO IMPACTO OBLIGATORIO ARTICULARLA A UNA DE LAS OPORTUNIDADES")))</f>
        <v/>
      </c>
    </row>
    <row r="59" ht="32.25" customHeight="1">
      <c r="A59" s="5" t="n"/>
      <c r="B59" s="211" t="inlineStr">
        <is>
          <t>F17. Socializaciones periódicas a los funcionarios de la Universidad</t>
        </is>
      </c>
      <c r="C59" s="212" t="n">
        <v>1</v>
      </c>
      <c r="D59" s="207" t="inlineStr">
        <is>
          <t>TRANSVERSAL</t>
        </is>
      </c>
      <c r="E59" s="207" t="inlineStr">
        <is>
          <t>GESTIÓN DOCUMENTAL</t>
        </is>
      </c>
      <c r="F59" s="213" t="n">
        <v>5</v>
      </c>
      <c r="G59" s="213" t="n">
        <v>5</v>
      </c>
      <c r="H59" s="213" t="n">
        <v>5</v>
      </c>
      <c r="I59" s="213" t="n">
        <v>5</v>
      </c>
      <c r="J59" s="213" t="n">
        <v>5</v>
      </c>
      <c r="K59" s="213" t="n">
        <v>5</v>
      </c>
      <c r="L59" s="213" t="n">
        <v>5</v>
      </c>
      <c r="M59" s="214">
        <f>SUM(F59:L59)</f>
        <v/>
      </c>
      <c r="N59" s="146">
        <f>+SUMPRODUCT(F$9:L$9,F59:L59)/5</f>
        <v/>
      </c>
      <c r="O59" s="215">
        <f>IF(N59&lt;=0.6,"BAJO IMPACTO",IF(N59&lt;=0.8,"MEDIO IMPACTO RECOMENDABLE EVALUARLO",IF(N59&lt;=1,"ALTO IMPACTO OBLIGATORIO ARTICULARLA A UNA DE LAS OPORTUNIDADES")))</f>
        <v/>
      </c>
    </row>
    <row r="60" ht="32.25" customHeight="1">
      <c r="A60" s="5" t="n"/>
      <c r="B60" s="211" t="inlineStr">
        <is>
          <t>F18. Adquisición de nuevo equipos y aplicativos para la digitalización y conservación del archivo</t>
        </is>
      </c>
      <c r="C60" s="212" t="n">
        <v>1</v>
      </c>
      <c r="D60" s="207" t="inlineStr">
        <is>
          <t>TRANSVERSAL</t>
        </is>
      </c>
      <c r="E60" s="207" t="inlineStr">
        <is>
          <t>GESTIÓN DOCUMENTAL</t>
        </is>
      </c>
      <c r="F60" s="213" t="n">
        <v>5</v>
      </c>
      <c r="G60" s="213" t="n">
        <v>5</v>
      </c>
      <c r="H60" s="213" t="n">
        <v>5</v>
      </c>
      <c r="I60" s="213" t="n">
        <v>5</v>
      </c>
      <c r="J60" s="213" t="n">
        <v>5</v>
      </c>
      <c r="K60" s="213" t="n">
        <v>5</v>
      </c>
      <c r="L60" s="213" t="n">
        <v>5</v>
      </c>
      <c r="M60" s="214">
        <f>SUM(F60:L60)</f>
        <v/>
      </c>
      <c r="N60" s="146">
        <f>+SUMPRODUCT(F$9:L$9,F60:L60)/5</f>
        <v/>
      </c>
      <c r="O60" s="215" t="n"/>
    </row>
    <row r="61" ht="21.75" customHeight="1">
      <c r="A61" s="5" t="n"/>
      <c r="B61" s="219" t="inlineStr">
        <is>
          <t>OPORTUNIDADES</t>
        </is>
      </c>
      <c r="C61" s="224" t="n"/>
      <c r="D61" s="224" t="n"/>
      <c r="E61" s="224" t="n"/>
      <c r="F61" s="224" t="n"/>
      <c r="G61" s="224" t="n"/>
      <c r="H61" s="224" t="n"/>
      <c r="I61" s="224" t="n"/>
      <c r="J61" s="224" t="n"/>
      <c r="K61" s="224" t="n"/>
      <c r="L61" s="224" t="n"/>
      <c r="M61" s="225" t="n"/>
      <c r="N61" s="225" t="n"/>
      <c r="O61" s="226" t="n"/>
    </row>
    <row r="62" ht="38.25" customHeight="1">
      <c r="A62" s="5" t="n"/>
      <c r="B62" s="211" t="inlineStr">
        <is>
          <t>O1. Articular la Ley 594 de 2000 y el Acuerdo 001 del 2024 del AGN con las politicas institucionales.</t>
        </is>
      </c>
      <c r="C62" s="212" t="n">
        <v>1</v>
      </c>
      <c r="D62" s="207" t="inlineStr">
        <is>
          <t>TRANSVERSAL</t>
        </is>
      </c>
      <c r="E62" s="207" t="inlineStr">
        <is>
          <t>GESTIÓN DOCUMENTAL</t>
        </is>
      </c>
      <c r="F62" s="213" t="n">
        <v>5</v>
      </c>
      <c r="G62" s="213" t="n">
        <v>5</v>
      </c>
      <c r="H62" s="213" t="n">
        <v>5</v>
      </c>
      <c r="I62" s="213" t="n">
        <v>5</v>
      </c>
      <c r="J62" s="213" t="n">
        <v>5</v>
      </c>
      <c r="K62" s="213" t="n">
        <v>5</v>
      </c>
      <c r="L62" s="213" t="n">
        <v>5</v>
      </c>
      <c r="M62" s="214">
        <f>SUM(F62:L62)</f>
        <v/>
      </c>
      <c r="N62" s="146">
        <f>+SUMPRODUCT(F$9:L$9,F62:L62)/5</f>
        <v/>
      </c>
      <c r="O62" s="215">
        <f>IF(N62&lt;=0.6,"BAJO IMPACTO",IF(N62&lt;=0.8,"MEDIO IMPACTO RECOMENDABLE EVALUARLO",IF(N62&lt;=1,"ALTO IMPACTO OBLIGATORIO ARTICULARLA A UNA DE LAS OPORTUNIDADES")))</f>
        <v/>
      </c>
    </row>
    <row r="63" ht="33" customHeight="1">
      <c r="A63" s="5" t="n"/>
      <c r="B63" s="211" t="inlineStr">
        <is>
          <t>O2. Mayor entrada de recursos por estampilla.</t>
        </is>
      </c>
      <c r="C63" s="212" t="n">
        <v>1</v>
      </c>
      <c r="D63" s="207" t="inlineStr">
        <is>
          <t>TRANSVERSAL</t>
        </is>
      </c>
      <c r="E63" s="207" t="inlineStr">
        <is>
          <t>GESTIÓN DOCUMENTAL</t>
        </is>
      </c>
      <c r="F63" s="213" t="n">
        <v>4</v>
      </c>
      <c r="G63" s="213" t="n">
        <v>4</v>
      </c>
      <c r="H63" s="213" t="n">
        <v>4</v>
      </c>
      <c r="I63" s="213" t="n">
        <v>4</v>
      </c>
      <c r="J63" s="213" t="n">
        <v>4</v>
      </c>
      <c r="K63" s="213" t="n">
        <v>4</v>
      </c>
      <c r="L63" s="213" t="n">
        <v>4</v>
      </c>
      <c r="M63" s="214">
        <f>SUM(F63:L63)</f>
        <v/>
      </c>
      <c r="N63" s="146">
        <f>+SUMPRODUCT(F$9:L$9,F63:L63)/5</f>
        <v/>
      </c>
      <c r="O63" s="215">
        <f>IF(N63&lt;=0.6,"BAJO IMPACTO",IF(N63&lt;=0.8,"MEDIO IMPACTO RECOMENDABLE EVALUARLO",IF(N63&lt;=1,"ALTO IMPACTO OBLIGATORIO ARTICULARLA A UNA DE LAS OPORTUNIDADES")))</f>
        <v/>
      </c>
    </row>
    <row r="64" ht="31.5" customHeight="1">
      <c r="A64" s="5" t="n"/>
      <c r="B64" s="211" t="inlineStr">
        <is>
          <t>O3. Actualización normativa.</t>
        </is>
      </c>
      <c r="C64" s="212" t="n">
        <v>1</v>
      </c>
      <c r="D64" s="207" t="inlineStr">
        <is>
          <t>TRANSVERSAL</t>
        </is>
      </c>
      <c r="E64" s="207" t="inlineStr">
        <is>
          <t>GESTIÓN DOCUMENTAL</t>
        </is>
      </c>
      <c r="F64" s="213" t="n">
        <v>5</v>
      </c>
      <c r="G64" s="213" t="n">
        <v>5</v>
      </c>
      <c r="H64" s="213" t="n">
        <v>5</v>
      </c>
      <c r="I64" s="213" t="n">
        <v>5</v>
      </c>
      <c r="J64" s="213" t="n">
        <v>5</v>
      </c>
      <c r="K64" s="213" t="n">
        <v>5</v>
      </c>
      <c r="L64" s="213" t="n">
        <v>5</v>
      </c>
      <c r="M64" s="214">
        <f>SUM(F64:L64)</f>
        <v/>
      </c>
      <c r="N64" s="146">
        <f>+SUMPRODUCT(F$9:L$9,F64:L64)/5</f>
        <v/>
      </c>
      <c r="O64" s="215">
        <f>IF(N64&lt;=0.6,"BAJO IMPACTO",IF(N64&lt;=0.8,"MEDIO IMPACTO RECOMENDABLE EVALUARLO",IF(N64&lt;=1,"ALTO IMPACTO OBLIGATORIO ARTICULARLA A UNA DE LAS OPORTUNIDADES")))</f>
        <v/>
      </c>
    </row>
    <row r="65" hidden="1" ht="38.25" customHeight="1">
      <c r="A65" s="5" t="n"/>
      <c r="B65" s="211" t="inlineStr">
        <is>
          <t>O4. Apropiación de Políticas de ahorro de papel.</t>
        </is>
      </c>
      <c r="C65" s="212" t="n">
        <v>0</v>
      </c>
      <c r="D65" s="207" t="inlineStr">
        <is>
          <t>TRANSVERSAL</t>
        </is>
      </c>
      <c r="E65" s="207" t="inlineStr">
        <is>
          <t>GESTIÓN DOCUMENTAL</t>
        </is>
      </c>
      <c r="F65" s="213" t="n">
        <v>5</v>
      </c>
      <c r="G65" s="213" t="n">
        <v>5</v>
      </c>
      <c r="H65" s="213" t="n">
        <v>5</v>
      </c>
      <c r="I65" s="213" t="n">
        <v>5</v>
      </c>
      <c r="J65" s="213" t="n">
        <v>5</v>
      </c>
      <c r="K65" s="213" t="n">
        <v>5</v>
      </c>
      <c r="L65" s="213" t="n">
        <v>5</v>
      </c>
      <c r="M65" s="214">
        <f>SUM(F65:L65)</f>
        <v/>
      </c>
      <c r="N65" s="146">
        <f>+SUMPRODUCT(F$9:L$9,F65:L65)/5</f>
        <v/>
      </c>
      <c r="O65" s="215">
        <f>IF(N65&lt;=0.6,"BAJO IMPACTO",IF(N65&lt;=0.8,"MEDIO IMPACTO RECOMENDABLE EVALUARLO",IF(N65&lt;=1,"ALTO IMPACTO OBLIGATORIO ARTICULARLA A UNA DE LAS OPORTUNIDADES")))</f>
        <v/>
      </c>
    </row>
    <row r="66" hidden="1" ht="32.25" customHeight="1">
      <c r="A66" s="5" t="n"/>
      <c r="B66" s="227" t="inlineStr">
        <is>
          <t>O5. Adquisición de nuevo equipos y aplicativos para la digitalización y conservación del archivo</t>
        </is>
      </c>
      <c r="C66" s="212" t="n">
        <v>0</v>
      </c>
      <c r="D66" s="207" t="inlineStr">
        <is>
          <t>TRANSVERSAL</t>
        </is>
      </c>
      <c r="E66" s="207" t="inlineStr">
        <is>
          <t>GESTIÓN DOCUMENTAL</t>
        </is>
      </c>
      <c r="F66" s="213" t="n">
        <v>5</v>
      </c>
      <c r="G66" s="213" t="n">
        <v>5</v>
      </c>
      <c r="H66" s="213" t="n">
        <v>5</v>
      </c>
      <c r="I66" s="213" t="n">
        <v>5</v>
      </c>
      <c r="J66" s="213" t="n">
        <v>5</v>
      </c>
      <c r="K66" s="213" t="n">
        <v>5</v>
      </c>
      <c r="L66" s="213" t="n">
        <v>5</v>
      </c>
      <c r="M66" s="214">
        <f>SUM(F66:L66)</f>
        <v/>
      </c>
      <c r="N66" s="146">
        <f>+SUMPRODUCT(F$9:L$9,F66:L66)/5</f>
        <v/>
      </c>
      <c r="O66" s="215">
        <f>IF(N66&lt;=0.6,"BAJO IMPACTO",IF(N66&lt;=0.8,"MEDIO IMPACTO RECOMENDABLE EVALUARLO",IF(N66&lt;=1,"ALTO IMPACTO OBLIGATORIO ARTICULARLA A UNA DE LAS OPORTUNIDADES")))</f>
        <v/>
      </c>
    </row>
    <row r="67" ht="30" customHeight="1">
      <c r="A67" s="5" t="n"/>
      <c r="B67" s="211" t="inlineStr">
        <is>
          <t>O6. Implementación de los instrumentos archivísticos</t>
        </is>
      </c>
      <c r="C67" s="212" t="n">
        <v>1</v>
      </c>
      <c r="D67" s="207" t="inlineStr">
        <is>
          <t>TRANSVERSAL</t>
        </is>
      </c>
      <c r="E67" s="207" t="inlineStr">
        <is>
          <t>GESTIÓN DOCUMENTAL</t>
        </is>
      </c>
      <c r="F67" s="213" t="n">
        <v>5</v>
      </c>
      <c r="G67" s="213" t="n">
        <v>5</v>
      </c>
      <c r="H67" s="213" t="n">
        <v>5</v>
      </c>
      <c r="I67" s="213" t="n">
        <v>5</v>
      </c>
      <c r="J67" s="213" t="n">
        <v>5</v>
      </c>
      <c r="K67" s="213" t="n">
        <v>5</v>
      </c>
      <c r="L67" s="213" t="n">
        <v>5</v>
      </c>
      <c r="M67" s="214">
        <f>SUM(F67:L67)</f>
        <v/>
      </c>
      <c r="N67" s="146">
        <f>+SUMPRODUCT(F$9:L$9,F67:L67)/5</f>
        <v/>
      </c>
      <c r="O67" s="215">
        <f>IF(N67&lt;=0.6,"BAJO IMPACTO",IF(N67&lt;=0.8,"MEDIO IMPACTO RECOMENDABLE EVALUARLO",IF(N67&lt;=1,"ALTO IMPACTO OBLIGATORIO ARTICULARLA A UNA DE LAS OPORTUNIDADES")))</f>
        <v/>
      </c>
    </row>
    <row r="68" hidden="1">
      <c r="B68" s="206" t="inlineStr">
        <is>
          <t>O7. Capacitación ofrecida por entes gubernamentales o entes de control.</t>
        </is>
      </c>
      <c r="C68" s="212" t="n">
        <v>0</v>
      </c>
      <c r="D68" s="212" t="n"/>
      <c r="E68" s="212" t="n"/>
      <c r="F68" s="213" t="n">
        <v>4</v>
      </c>
      <c r="G68" s="213" t="n">
        <v>4</v>
      </c>
      <c r="H68" s="213" t="n">
        <v>1</v>
      </c>
      <c r="I68" s="213" t="n"/>
      <c r="J68" s="213" t="n"/>
      <c r="K68" s="213" t="n">
        <v>1</v>
      </c>
      <c r="L68" s="213" t="n">
        <v>1</v>
      </c>
      <c r="M68" s="214">
        <f>SUM(F68:L68)</f>
        <v/>
      </c>
      <c r="N68" s="146">
        <f>+SUMPRODUCT(F$9:L$9,F68:L68)/5</f>
        <v/>
      </c>
      <c r="O68" s="215">
        <f>IF(N68&lt;=0.6,"BAJO IMPACTO",IF(N68&lt;=0.8,"MEDIO IMPACTO RECOMENDABLE EVALUARLO",IF(N68&lt;=1,"ALTO IMPACTO OBLIGATORIO ARTICULARLA A UNA DE LAS OPORTUNIDADES")))</f>
        <v/>
      </c>
    </row>
    <row r="69" hidden="1">
      <c r="B69" s="211" t="n"/>
      <c r="C69" s="212" t="n"/>
      <c r="D69" s="212" t="n"/>
      <c r="E69" s="212" t="n"/>
      <c r="F69" s="213" t="n"/>
      <c r="G69" s="213" t="n"/>
      <c r="H69" s="213" t="n"/>
      <c r="I69" s="213" t="n"/>
      <c r="J69" s="213" t="n"/>
      <c r="K69" s="213" t="n"/>
      <c r="L69" s="213" t="n"/>
      <c r="M69" s="214">
        <f>SUM(F69:L69)</f>
        <v/>
      </c>
      <c r="N69" s="146">
        <f>+SUMPRODUCT(F$9:L$9,F69:L69)/5</f>
        <v/>
      </c>
      <c r="O69" s="215">
        <f>IF(N69&lt;=0.6,"BAJO IMPACTO",IF(N69&lt;=0.8,"MEDIO IMPACTO RECOMENDABLE EVALUARLO",IF(N69&lt;=1,"ALTO IMPACTO OBLIGATORIO ARTICULARLA A UNA DE LAS OPORTUNIDADES")))</f>
        <v/>
      </c>
    </row>
    <row r="70" hidden="1">
      <c r="B70" s="211" t="n"/>
      <c r="C70" s="212" t="n"/>
      <c r="D70" s="212" t="n"/>
      <c r="E70" s="212" t="n"/>
      <c r="F70" s="213" t="n"/>
      <c r="G70" s="213" t="n"/>
      <c r="H70" s="213" t="n"/>
      <c r="I70" s="213" t="n"/>
      <c r="J70" s="213" t="n"/>
      <c r="K70" s="213" t="n"/>
      <c r="L70" s="213" t="n"/>
      <c r="M70" s="214">
        <f>SUM(F70:L70)</f>
        <v/>
      </c>
      <c r="N70" s="146">
        <f>+SUMPRODUCT(F$9:L$9,F70:L70)/5</f>
        <v/>
      </c>
      <c r="O70" s="215">
        <f>IF(N70&lt;=0.6,"BAJO IMPACTO",IF(N70&lt;=0.8,"MEDIO IMPACTO RECOMENDABLE EVALUARLO",IF(N70&lt;=1,"ALTO IMPACTO OBLIGATORIO ARTICULARLA A UNA DE LAS OPORTUNIDADES")))</f>
        <v/>
      </c>
    </row>
    <row r="71" hidden="1" ht="15" customHeight="1" thickBot="1">
      <c r="B71" s="228" t="n"/>
      <c r="C71" s="229" t="n"/>
      <c r="D71" s="229" t="n"/>
      <c r="E71" s="229" t="n"/>
      <c r="F71" s="230" t="n"/>
      <c r="G71" s="230" t="n"/>
      <c r="H71" s="230" t="n"/>
      <c r="I71" s="230" t="n"/>
      <c r="J71" s="230" t="n"/>
      <c r="K71" s="230" t="n"/>
      <c r="L71" s="230" t="n"/>
      <c r="M71" s="231">
        <f>SUM(F71:L71)</f>
        <v/>
      </c>
      <c r="N71" s="147">
        <f>+SUMPRODUCT(F$9:L$9,F71:L71)/5</f>
        <v/>
      </c>
      <c r="O71" s="215">
        <f>IF(N71&lt;=0.6,"BAJO IMPACTO",IF(N71&lt;=0.8,"MEDIO IMPACTO RECOMENDABLE EVALUARLO",IF(N71&lt;=1,"ALTO IMPACTO OBLIGATORIO ARTICULARLA A UNA DE LAS OPORTUNIDADES")))</f>
        <v/>
      </c>
    </row>
    <row r="72" ht="60" customHeight="1">
      <c r="A72" s="353" t="inlineStr">
        <is>
          <t>Diagonal 18 No. 20-29 Fusagasugá – Cundinamarca
Teléfono (601) 8281483 Línea Gratuita 018000180414
www.ucundinamarca.edu.co   E-mail: info@ucundinamarca.edu.co
NIT: 890.680.062-2</t>
        </is>
      </c>
    </row>
    <row r="73" ht="15" customHeight="1">
      <c r="A73" s="155" t="n"/>
      <c r="B73" s="156" t="n"/>
      <c r="C73" s="157" t="n"/>
      <c r="D73" s="157" t="n"/>
      <c r="E73" s="157" t="n"/>
      <c r="F73" s="155" t="n"/>
      <c r="G73" s="154" t="n"/>
      <c r="H73" s="154" t="n"/>
      <c r="I73" s="154" t="n"/>
      <c r="J73" s="154" t="n"/>
      <c r="K73" s="154" t="n"/>
      <c r="L73" s="154" t="n"/>
      <c r="M73" s="154" t="n"/>
      <c r="N73" s="154" t="n"/>
      <c r="O73" s="154" t="n"/>
      <c r="P73" s="154" t="n"/>
      <c r="Q73" s="154" t="n"/>
      <c r="R73" s="154" t="n"/>
      <c r="S73" s="154" t="n"/>
      <c r="T73" s="154" t="n"/>
    </row>
    <row r="74" ht="25.5" customHeight="1">
      <c r="A74" s="155" t="n"/>
      <c r="B74" s="156" t="n"/>
      <c r="C74" s="469" t="inlineStr">
        <is>
          <t>Documento controlado por el Sistema de Gestión de la Calidad
Asegúrese que corresponde a la última versión consultando el Portal Institucional</t>
        </is>
      </c>
    </row>
    <row r="75" ht="15" customHeight="1">
      <c r="A75" s="154" t="n"/>
      <c r="B75" s="154" t="n"/>
      <c r="C75" s="154" t="n"/>
      <c r="D75" s="154" t="n"/>
      <c r="E75" s="154" t="n"/>
      <c r="F75" s="154" t="n"/>
      <c r="G75" s="154" t="n"/>
      <c r="H75" s="154" t="n"/>
      <c r="I75" s="154" t="n"/>
      <c r="J75" s="154" t="n"/>
      <c r="K75" s="154" t="n"/>
      <c r="L75" s="154" t="n"/>
      <c r="M75" s="154" t="n"/>
      <c r="N75" s="154" t="n"/>
      <c r="O75" s="154" t="n"/>
      <c r="P75" s="154" t="n"/>
      <c r="Q75" s="154" t="n"/>
      <c r="R75" s="154" t="n"/>
      <c r="S75" s="154" t="n"/>
      <c r="T75" s="154" t="n"/>
    </row>
  </sheetData>
  <sheetProtection selectLockedCells="0" selectUnlockedCells="0" algorithmName="SHA-512" sheet="1" objects="1" insertRows="1" insertHyperlinks="1" autoFilter="1" scenarios="1" formatColumns="1" deleteColumns="1" insertColumns="1" pivotTables="1" deleteRows="1" formatCells="1" saltValue="L36c8BetWeXgI/UGCtJ+Ig==" formatRows="1" sort="1" spinCount="100000" hashValue="sfetLgZ1RtAL6oljY6UPK7f70s/XTnDb65QnSNDrarPFmGrAZRIwXk6bVJ1txKBtGhDopqCxjQvKt2baWQgQfQ=="/>
  <mergeCells count="13">
    <mergeCell ref="M7:M8"/>
    <mergeCell ref="C2:N2"/>
    <mergeCell ref="C1:N1"/>
    <mergeCell ref="B7:C8"/>
    <mergeCell ref="F7:L7"/>
    <mergeCell ref="O7:O9"/>
    <mergeCell ref="D7:D8"/>
    <mergeCell ref="E7:E8"/>
    <mergeCell ref="C74:T74"/>
    <mergeCell ref="A72:T72"/>
    <mergeCell ref="B1:B4"/>
    <mergeCell ref="N7:N8"/>
    <mergeCell ref="C3:N4"/>
  </mergeCells>
  <conditionalFormatting sqref="C10:E11 C12:C30 C32:C40 C41:E41 C43:C60 C62:C67 C68:E71">
    <cfRule type="iconSet" priority="36">
      <iconSet>
        <cfvo type="percent" val="0"/>
        <cfvo type="percent" val="33"/>
        <cfvo type="percent" val="67"/>
      </iconSet>
    </cfRule>
  </conditionalFormatting>
  <conditionalFormatting sqref="O10:O30">
    <cfRule type="cellIs" priority="32" operator="equal" dxfId="2">
      <formula>"ALTO IMPACTO OBLIGATORIO ARTICULARLA A UNO DE LOS RIESGOS"</formula>
    </cfRule>
    <cfRule type="cellIs" priority="33" operator="equal" dxfId="1">
      <formula>"MEDIO IMPACTO RECOMENDABLE EVALUARLO EN EL RIESGO"</formula>
    </cfRule>
    <cfRule type="cellIs" priority="34" operator="equal" dxfId="0">
      <formula>"BAJO IMPACTO"</formula>
    </cfRule>
  </conditionalFormatting>
  <conditionalFormatting sqref="O43:O60">
    <cfRule type="cellIs" priority="21" operator="equal" dxfId="0">
      <formula>"ALTO IMPACTO OBLIGATORIO ARTICULARLA A UNA DE LAS OPORTUNIDADES"</formula>
    </cfRule>
    <cfRule type="cellIs" priority="22" operator="equal" dxfId="1">
      <formula>"MEDIO IMPACTO RECOMENDABLE EVALUARLO"</formula>
    </cfRule>
    <cfRule type="cellIs" priority="23" operator="equal" dxfId="2">
      <formula>"BAJO IMPACTO"</formula>
    </cfRule>
  </conditionalFormatting>
  <conditionalFormatting sqref="O62:O71">
    <cfRule type="cellIs" priority="18" operator="equal" dxfId="0">
      <formula>"ALTO IMPACTO OBLIGATORIO ARTICULARLA A UNA DE LAS OPORTUNIDADES"</formula>
    </cfRule>
    <cfRule type="cellIs" priority="19" operator="equal" dxfId="1">
      <formula>"MEDIO IMPACTO RECOMENDABLE EVALUARLO"</formula>
    </cfRule>
    <cfRule type="cellIs" priority="20" operator="equal" dxfId="2">
      <formula>"BAJO IMPACTO"</formula>
    </cfRule>
  </conditionalFormatting>
  <conditionalFormatting sqref="O32:O41">
    <cfRule type="cellIs" priority="15" operator="equal" dxfId="2">
      <formula>"ALTO IMPACTO OBLIGATORIO ARTICULARLA A UNO DE LOS RIESGOS"</formula>
    </cfRule>
    <cfRule type="cellIs" priority="16" operator="equal" dxfId="1">
      <formula>"MEDIO IMPACTO RECOMENDABLE EVALUARLO EN EL RIESGO"</formula>
    </cfRule>
    <cfRule type="cellIs" priority="17" operator="equal" dxfId="0">
      <formula>"BAJO IMPACTO"</formula>
    </cfRule>
  </conditionalFormatting>
  <conditionalFormatting sqref="D12:E30">
    <cfRule type="iconSet" priority="13">
      <iconSet>
        <cfvo type="percent" val="0"/>
        <cfvo type="percent" val="33"/>
        <cfvo type="percent" val="67"/>
      </iconSet>
    </cfRule>
  </conditionalFormatting>
  <conditionalFormatting sqref="D32:E40">
    <cfRule type="iconSet" priority="5">
      <iconSet>
        <cfvo type="percent" val="0"/>
        <cfvo type="percent" val="33"/>
        <cfvo type="percent" val="67"/>
      </iconSet>
    </cfRule>
  </conditionalFormatting>
  <conditionalFormatting sqref="D43:E60">
    <cfRule type="iconSet" priority="3">
      <iconSet>
        <cfvo type="percent" val="0"/>
        <cfvo type="percent" val="33"/>
        <cfvo type="percent" val="67"/>
      </iconSet>
    </cfRule>
  </conditionalFormatting>
  <conditionalFormatting sqref="D62:E67">
    <cfRule type="iconSet" priority="1">
      <iconSet>
        <cfvo type="percent" val="0"/>
        <cfvo type="percent" val="33"/>
        <cfvo type="percent" val="67"/>
      </iconSet>
    </cfRule>
  </conditionalFormatting>
  <dataValidations xWindow="697" yWindow="621" count="2">
    <dataValidation sqref="F9:L9"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 sqref="D12:D30 D32:D40 D43:D60 D62:D67" showDropDown="0" showInputMessage="1" showErrorMessage="1" allowBlank="1" prompt="Seleccione sede, seccional o extensión según corresponda"/>
  </dataValidations>
  <hyperlinks>
    <hyperlink ref="A8" location="'INICIO (2)'!A1" display="REGRESAR"/>
  </hyperlinks>
  <pageMargins left="0.7" right="0.7" top="0.75" bottom="0.75" header="0.3" footer="0.3"/>
  <pageSetup orientation="portrait" paperSize="9"/>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2026-08-05T13:39:08Z</dcterms:modified>
  <cp:lastModifiedBy>Albeiro Perez Combita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0x010100055FD01286F2FC409F25C3B5490AFAB1</vt:lpwstr>
  </property>
</Properties>
</file>