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ailunicundiedu-my.sharepoint.com/personal/doris_ucundinamarca_edu_co/Documents/CALIDAD DORIS 2025/FICHAS DE PELIGROS 2025/OCTUBRE/"/>
    </mc:Choice>
  </mc:AlternateContent>
  <xr:revisionPtr revIDLastSave="16" documentId="8_{5D5EBB1B-6B6C-4224-9AE3-652A1A61966D}" xr6:coauthVersionLast="47" xr6:coauthVersionMax="47" xr10:uidLastSave="{E0B0C388-CB39-41A9-B040-FFFAF0154721}"/>
  <bookViews>
    <workbookView showSheetTabs="0" xWindow="-120" yWindow="-120" windowWidth="29040" windowHeight="15720" tabRatio="873" xr2:uid="{00000000-000D-0000-FFFF-FFFF00000000}"/>
  </bookViews>
  <sheets>
    <sheet name="MENÚ" sheetId="10" r:id="rId1"/>
    <sheet name="MATRIZ" sheetId="1" r:id="rId2"/>
    <sheet name="Valoracion del riesgo" sheetId="2" r:id="rId3"/>
    <sheet name="Valoracion de eficacia " sheetId="11" r:id="rId4"/>
    <sheet name="Tabla de peligros" sheetId="3" r:id="rId5"/>
    <sheet name="PELIGROS HIGIENICOS" sheetId="4" r:id="rId6"/>
    <sheet name="Control Cambios Registro " sheetId="7" r:id="rId7"/>
  </sheets>
  <externalReferences>
    <externalReference r:id="rId8"/>
  </externalReferences>
  <definedNames>
    <definedName name="_xlnm._FilterDatabase" localSheetId="1" hidden="1">MATRIZ!$B$9:$H$284</definedName>
    <definedName name="_xlnm.Print_Area" localSheetId="6">'Control Cambios Registro '!$A$1:$F$33</definedName>
    <definedName name="_xlnm.Print_Area" localSheetId="1">MATRIZ!$A$1:$AV$316</definedName>
    <definedName name="_xlnm.Print_Area" localSheetId="0">MENÚ!$A$1:$R$46</definedName>
    <definedName name="_xlnm.Print_Area" localSheetId="5">'PELIGROS HIGIENICOS'!$A$1:$D$86</definedName>
    <definedName name="_xlnm.Print_Area" localSheetId="4">'Tabla de peligros'!$A$1:$J$45</definedName>
    <definedName name="_xlnm.Print_Area" localSheetId="3">'Valoracion de eficacia '!$A$1:$L$58</definedName>
    <definedName name="_xlnm.Print_Area" localSheetId="2">'Valoracion del riesgo'!$A$1:$L$57</definedName>
    <definedName name="Naturales">[1]Parametros!$A$2:$A$8</definedName>
    <definedName name="Sociales">[1]Parametros!$C$2:$C$8</definedName>
    <definedName name="Tecnologicos">[1]Parametros!$B$2:$B$13</definedName>
    <definedName name="_xlnm.Print_Titles" localSheetId="1">MATRIZ!$2:$5</definedName>
    <definedName name="_xlnm.Print_Titles" localSheetId="5">'PELIGROS HIGIENICOS'!$2:$5</definedName>
    <definedName name="_xlnm.Print_Titles" localSheetId="4">'Tabla de peligros'!$2:$5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281" i="1" l="1"/>
  <c r="V281" i="1" s="1"/>
  <c r="U258" i="1" l="1"/>
  <c r="V258" i="1"/>
  <c r="AL258" i="1"/>
  <c r="AM258" i="1" s="1"/>
  <c r="Q184" i="1"/>
  <c r="T184" i="1" s="1"/>
  <c r="U184" i="1" s="1"/>
  <c r="V184" i="1"/>
  <c r="AH184" i="1"/>
  <c r="AK184" i="1"/>
  <c r="AL184" i="1" s="1"/>
  <c r="AM184" i="1" s="1"/>
  <c r="AI184" i="1"/>
  <c r="R184" i="1"/>
  <c r="Q183" i="1"/>
  <c r="AH183" i="1"/>
  <c r="AK183" i="1" s="1"/>
  <c r="AL183" i="1" s="1"/>
  <c r="AM183" i="1" s="1"/>
  <c r="AI183" i="1"/>
  <c r="Q182" i="1"/>
  <c r="R182" i="1" s="1"/>
  <c r="T182" i="1"/>
  <c r="U182" i="1"/>
  <c r="V182" i="1" s="1"/>
  <c r="AH182" i="1"/>
  <c r="AK182" i="1"/>
  <c r="AL182" i="1" s="1"/>
  <c r="AM182" i="1" s="1"/>
  <c r="AI182" i="1"/>
  <c r="Q38" i="1"/>
  <c r="AH38" i="1"/>
  <c r="AI38" i="1" s="1"/>
  <c r="AK38" i="1"/>
  <c r="AL38" i="1" s="1"/>
  <c r="AM38" i="1" s="1"/>
  <c r="Q37" i="1"/>
  <c r="AH37" i="1"/>
  <c r="AK37" i="1"/>
  <c r="AL37" i="1"/>
  <c r="AM37" i="1" s="1"/>
  <c r="AI37" i="1"/>
  <c r="Q36" i="1"/>
  <c r="T36" i="1"/>
  <c r="U36" i="1" s="1"/>
  <c r="V36" i="1"/>
  <c r="AH36" i="1"/>
  <c r="AI36" i="1" s="1"/>
  <c r="AK36" i="1"/>
  <c r="AL36" i="1"/>
  <c r="AM36" i="1" s="1"/>
  <c r="R36" i="1"/>
  <c r="Q35" i="1"/>
  <c r="T35" i="1" s="1"/>
  <c r="U35" i="1" s="1"/>
  <c r="V35" i="1" s="1"/>
  <c r="AU35" i="1" s="1"/>
  <c r="AH35" i="1"/>
  <c r="AK35" i="1"/>
  <c r="AL35" i="1" s="1"/>
  <c r="AM35" i="1" s="1"/>
  <c r="AI35" i="1"/>
  <c r="R35" i="1"/>
  <c r="Q34" i="1"/>
  <c r="T34" i="1" s="1"/>
  <c r="U34" i="1"/>
  <c r="V34" i="1" s="1"/>
  <c r="AH34" i="1"/>
  <c r="AK34" i="1"/>
  <c r="AL34" i="1" s="1"/>
  <c r="AM34" i="1" s="1"/>
  <c r="AU34" i="1" s="1"/>
  <c r="AI34" i="1"/>
  <c r="Q33" i="1"/>
  <c r="T33" i="1"/>
  <c r="U33" i="1" s="1"/>
  <c r="V33" i="1" s="1"/>
  <c r="AH33" i="1"/>
  <c r="AK33" i="1" s="1"/>
  <c r="AL33" i="1"/>
  <c r="AM33" i="1" s="1"/>
  <c r="R33" i="1"/>
  <c r="Q32" i="1"/>
  <c r="R32" i="1" s="1"/>
  <c r="T32" i="1"/>
  <c r="U32" i="1" s="1"/>
  <c r="V32" i="1" s="1"/>
  <c r="AH32" i="1"/>
  <c r="AI32" i="1" s="1"/>
  <c r="AK32" i="1"/>
  <c r="AL32" i="1" s="1"/>
  <c r="AM32" i="1" s="1"/>
  <c r="AU32" i="1"/>
  <c r="Q31" i="1"/>
  <c r="T31" i="1" s="1"/>
  <c r="U31" i="1" s="1"/>
  <c r="V31" i="1" s="1"/>
  <c r="AH31" i="1"/>
  <c r="AK31" i="1" s="1"/>
  <c r="AL31" i="1" s="1"/>
  <c r="AM31" i="1" s="1"/>
  <c r="AI31" i="1"/>
  <c r="R31" i="1"/>
  <c r="Q30" i="1"/>
  <c r="T30" i="1" s="1"/>
  <c r="U30" i="1"/>
  <c r="V30" i="1" s="1"/>
  <c r="AH30" i="1"/>
  <c r="AK30" i="1"/>
  <c r="AL30" i="1" s="1"/>
  <c r="AM30" i="1"/>
  <c r="AI30" i="1"/>
  <c r="R30" i="1"/>
  <c r="Q39" i="1"/>
  <c r="AH39" i="1"/>
  <c r="AI39" i="1" s="1"/>
  <c r="AK39" i="1"/>
  <c r="AL39" i="1" s="1"/>
  <c r="AM39" i="1"/>
  <c r="Q96" i="1"/>
  <c r="R96" i="1" s="1"/>
  <c r="T96" i="1"/>
  <c r="U96" i="1"/>
  <c r="V96" i="1"/>
  <c r="AH96" i="1"/>
  <c r="AK96" i="1" s="1"/>
  <c r="AL96" i="1"/>
  <c r="AM96" i="1" s="1"/>
  <c r="Q95" i="1"/>
  <c r="T95" i="1"/>
  <c r="U95" i="1" s="1"/>
  <c r="V95" i="1" s="1"/>
  <c r="AH95" i="1"/>
  <c r="AI96" i="1"/>
  <c r="R95" i="1"/>
  <c r="Q85" i="1"/>
  <c r="T85" i="1" s="1"/>
  <c r="U85" i="1"/>
  <c r="V85" i="1" s="1"/>
  <c r="AH85" i="1"/>
  <c r="AK85" i="1"/>
  <c r="AL85" i="1" s="1"/>
  <c r="AM85" i="1" s="1"/>
  <c r="AU85" i="1" s="1"/>
  <c r="Q94" i="1"/>
  <c r="T94" i="1"/>
  <c r="U94" i="1"/>
  <c r="V94" i="1"/>
  <c r="AH94" i="1"/>
  <c r="AK94" i="1" s="1"/>
  <c r="AL94" i="1" s="1"/>
  <c r="AM94" i="1" s="1"/>
  <c r="AI94" i="1"/>
  <c r="R94" i="1"/>
  <c r="Q93" i="1"/>
  <c r="AH93" i="1"/>
  <c r="AK93" i="1" s="1"/>
  <c r="AL93" i="1" s="1"/>
  <c r="AM93" i="1" s="1"/>
  <c r="AI93" i="1"/>
  <c r="Q92" i="1"/>
  <c r="AH92" i="1"/>
  <c r="Q91" i="1"/>
  <c r="T91" i="1"/>
  <c r="U91" i="1" s="1"/>
  <c r="V91" i="1" s="1"/>
  <c r="AU91" i="1" s="1"/>
  <c r="AH91" i="1"/>
  <c r="AI91" i="1" s="1"/>
  <c r="AK91" i="1"/>
  <c r="AL91" i="1" s="1"/>
  <c r="AM91" i="1" s="1"/>
  <c r="R91" i="1"/>
  <c r="Q90" i="1"/>
  <c r="R90" i="1" s="1"/>
  <c r="T90" i="1"/>
  <c r="U90" i="1" s="1"/>
  <c r="V90" i="1" s="1"/>
  <c r="AH90" i="1"/>
  <c r="AK90" i="1"/>
  <c r="AL90" i="1"/>
  <c r="AM90" i="1" s="1"/>
  <c r="AI90" i="1"/>
  <c r="Q89" i="1"/>
  <c r="T89" i="1" s="1"/>
  <c r="U89" i="1" s="1"/>
  <c r="V89" i="1" s="1"/>
  <c r="AU89" i="1" s="1"/>
  <c r="AH89" i="1"/>
  <c r="AK89" i="1"/>
  <c r="AL89" i="1" s="1"/>
  <c r="AM89" i="1" s="1"/>
  <c r="AI89" i="1"/>
  <c r="R89" i="1"/>
  <c r="Q88" i="1"/>
  <c r="R88" i="1" s="1"/>
  <c r="AH88" i="1"/>
  <c r="Q104" i="1"/>
  <c r="AH104" i="1"/>
  <c r="AI104" i="1" s="1"/>
  <c r="AK104" i="1"/>
  <c r="AL104" i="1" s="1"/>
  <c r="AM104" i="1" s="1"/>
  <c r="Q103" i="1"/>
  <c r="T103" i="1" s="1"/>
  <c r="U103" i="1" s="1"/>
  <c r="V103" i="1"/>
  <c r="AH103" i="1"/>
  <c r="AK103" i="1"/>
  <c r="AL103" i="1" s="1"/>
  <c r="AM103" i="1" s="1"/>
  <c r="AI103" i="1"/>
  <c r="R103" i="1"/>
  <c r="Q102" i="1"/>
  <c r="T102" i="1" s="1"/>
  <c r="U102" i="1"/>
  <c r="V102" i="1" s="1"/>
  <c r="AH102" i="1"/>
  <c r="AK102" i="1" s="1"/>
  <c r="AL102" i="1" s="1"/>
  <c r="AM102" i="1" s="1"/>
  <c r="AI102" i="1"/>
  <c r="Q101" i="1"/>
  <c r="AH101" i="1"/>
  <c r="AK101" i="1"/>
  <c r="AL101" i="1"/>
  <c r="AM101" i="1" s="1"/>
  <c r="AI101" i="1"/>
  <c r="Q100" i="1"/>
  <c r="R100" i="1" s="1"/>
  <c r="T100" i="1"/>
  <c r="U100" i="1" s="1"/>
  <c r="V100" i="1" s="1"/>
  <c r="AH100" i="1"/>
  <c r="Q99" i="1"/>
  <c r="T99" i="1" s="1"/>
  <c r="U99" i="1" s="1"/>
  <c r="V99" i="1"/>
  <c r="AH99" i="1"/>
  <c r="AK99" i="1"/>
  <c r="AL99" i="1" s="1"/>
  <c r="AM99" i="1" s="1"/>
  <c r="AI99" i="1"/>
  <c r="R99" i="1"/>
  <c r="AH98" i="1"/>
  <c r="AI98" i="1" s="1"/>
  <c r="Q98" i="1"/>
  <c r="T98" i="1" s="1"/>
  <c r="U98" i="1" s="1"/>
  <c r="V98" i="1" s="1"/>
  <c r="R98" i="1"/>
  <c r="Q97" i="1"/>
  <c r="T97" i="1"/>
  <c r="U97" i="1" s="1"/>
  <c r="V97" i="1" s="1"/>
  <c r="AU97" i="1" s="1"/>
  <c r="AK97" i="1"/>
  <c r="AL97" i="1"/>
  <c r="AM97" i="1" s="1"/>
  <c r="AI97" i="1"/>
  <c r="R97" i="1"/>
  <c r="U307" i="1"/>
  <c r="V307" i="1"/>
  <c r="AU307" i="1" s="1"/>
  <c r="AL307" i="1"/>
  <c r="AM307" i="1" s="1"/>
  <c r="U306" i="1"/>
  <c r="V306" i="1"/>
  <c r="AL306" i="1"/>
  <c r="AM306" i="1"/>
  <c r="U305" i="1"/>
  <c r="V305" i="1"/>
  <c r="AU305" i="1" s="1"/>
  <c r="AL305" i="1"/>
  <c r="AM305" i="1" s="1"/>
  <c r="U304" i="1"/>
  <c r="V304" i="1" s="1"/>
  <c r="AL304" i="1"/>
  <c r="AM304" i="1" s="1"/>
  <c r="U303" i="1"/>
  <c r="V303" i="1"/>
  <c r="AL303" i="1"/>
  <c r="AM303" i="1"/>
  <c r="AU303" i="1" s="1"/>
  <c r="U302" i="1"/>
  <c r="V302" i="1"/>
  <c r="AL302" i="1"/>
  <c r="AM302" i="1" s="1"/>
  <c r="U301" i="1"/>
  <c r="V301" i="1" s="1"/>
  <c r="AU301" i="1" s="1"/>
  <c r="AL301" i="1"/>
  <c r="AM301" i="1"/>
  <c r="U300" i="1"/>
  <c r="V300" i="1" s="1"/>
  <c r="AU300" i="1" s="1"/>
  <c r="AL300" i="1"/>
  <c r="AM300" i="1" s="1"/>
  <c r="U299" i="1"/>
  <c r="V299" i="1" s="1"/>
  <c r="AL299" i="1"/>
  <c r="AM299" i="1"/>
  <c r="U298" i="1"/>
  <c r="V298" i="1" s="1"/>
  <c r="AL298" i="1"/>
  <c r="AM298" i="1"/>
  <c r="U297" i="1"/>
  <c r="V297" i="1"/>
  <c r="AL297" i="1"/>
  <c r="AM297" i="1"/>
  <c r="U296" i="1"/>
  <c r="V296" i="1"/>
  <c r="AU296" i="1" s="1"/>
  <c r="AL296" i="1"/>
  <c r="AM296" i="1" s="1"/>
  <c r="U295" i="1"/>
  <c r="V295" i="1" s="1"/>
  <c r="AU295" i="1" s="1"/>
  <c r="AL295" i="1"/>
  <c r="AM295" i="1"/>
  <c r="U294" i="1"/>
  <c r="V294" i="1" s="1"/>
  <c r="AL294" i="1"/>
  <c r="AM294" i="1" s="1"/>
  <c r="U293" i="1"/>
  <c r="V293" i="1" s="1"/>
  <c r="AL293" i="1"/>
  <c r="AM293" i="1"/>
  <c r="U292" i="1"/>
  <c r="V292" i="1" s="1"/>
  <c r="AU292" i="1" s="1"/>
  <c r="AL292" i="1"/>
  <c r="AM292" i="1" s="1"/>
  <c r="U291" i="1"/>
  <c r="V291" i="1"/>
  <c r="AL291" i="1"/>
  <c r="AM291" i="1" s="1"/>
  <c r="AU291" i="1"/>
  <c r="U290" i="1"/>
  <c r="V290" i="1" s="1"/>
  <c r="AL290" i="1"/>
  <c r="AM290" i="1"/>
  <c r="AU290" i="1"/>
  <c r="U289" i="1"/>
  <c r="V289" i="1"/>
  <c r="AL289" i="1"/>
  <c r="AM289" i="1"/>
  <c r="U288" i="1"/>
  <c r="V288" i="1" s="1"/>
  <c r="AL288" i="1"/>
  <c r="AM288" i="1"/>
  <c r="U287" i="1"/>
  <c r="V287" i="1" s="1"/>
  <c r="AL287" i="1"/>
  <c r="AM287" i="1" s="1"/>
  <c r="U286" i="1"/>
  <c r="V286" i="1" s="1"/>
  <c r="AL286" i="1"/>
  <c r="AM286" i="1"/>
  <c r="U285" i="1"/>
  <c r="V285" i="1" s="1"/>
  <c r="AL285" i="1"/>
  <c r="AM285" i="1"/>
  <c r="U284" i="1"/>
  <c r="V284" i="1"/>
  <c r="AL284" i="1"/>
  <c r="AM284" i="1" s="1"/>
  <c r="AU284" i="1"/>
  <c r="U283" i="1"/>
  <c r="V283" i="1"/>
  <c r="AU283" i="1" s="1"/>
  <c r="AL283" i="1"/>
  <c r="AM283" i="1" s="1"/>
  <c r="U282" i="1"/>
  <c r="V282" i="1"/>
  <c r="AU282" i="1" s="1"/>
  <c r="AL282" i="1"/>
  <c r="AM282" i="1"/>
  <c r="U280" i="1"/>
  <c r="V280" i="1"/>
  <c r="AL280" i="1"/>
  <c r="AM280" i="1"/>
  <c r="U279" i="1"/>
  <c r="V279" i="1"/>
  <c r="AL279" i="1"/>
  <c r="AM279" i="1" s="1"/>
  <c r="U278" i="1"/>
  <c r="V278" i="1"/>
  <c r="AL278" i="1"/>
  <c r="AM278" i="1" s="1"/>
  <c r="U277" i="1"/>
  <c r="V277" i="1"/>
  <c r="AL277" i="1"/>
  <c r="AM277" i="1" s="1"/>
  <c r="AU277" i="1"/>
  <c r="U276" i="1"/>
  <c r="V276" i="1"/>
  <c r="AU276" i="1" s="1"/>
  <c r="AL276" i="1"/>
  <c r="AM276" i="1" s="1"/>
  <c r="U275" i="1"/>
  <c r="V275" i="1"/>
  <c r="AL275" i="1"/>
  <c r="AM275" i="1"/>
  <c r="U274" i="1"/>
  <c r="V274" i="1"/>
  <c r="AL274" i="1"/>
  <c r="AM274" i="1"/>
  <c r="U273" i="1"/>
  <c r="V273" i="1" s="1"/>
  <c r="AL273" i="1"/>
  <c r="AM273" i="1"/>
  <c r="U272" i="1"/>
  <c r="V272" i="1"/>
  <c r="AL272" i="1"/>
  <c r="AM272" i="1" s="1"/>
  <c r="Q271" i="1"/>
  <c r="T271" i="1" s="1"/>
  <c r="U271" i="1" s="1"/>
  <c r="V271" i="1" s="1"/>
  <c r="AH271" i="1"/>
  <c r="AK271" i="1"/>
  <c r="AL271" i="1" s="1"/>
  <c r="AM271" i="1" s="1"/>
  <c r="AI271" i="1"/>
  <c r="R271" i="1"/>
  <c r="Q270" i="1"/>
  <c r="AH270" i="1"/>
  <c r="AI270" i="1" s="1"/>
  <c r="AK270" i="1"/>
  <c r="AL270" i="1" s="1"/>
  <c r="AM270" i="1"/>
  <c r="Q269" i="1"/>
  <c r="T269" i="1"/>
  <c r="U269" i="1"/>
  <c r="V269" i="1" s="1"/>
  <c r="AH269" i="1"/>
  <c r="AK269" i="1" s="1"/>
  <c r="AL269" i="1" s="1"/>
  <c r="AM269" i="1" s="1"/>
  <c r="AI269" i="1"/>
  <c r="R269" i="1"/>
  <c r="Q268" i="1"/>
  <c r="T268" i="1"/>
  <c r="U268" i="1" s="1"/>
  <c r="V268" i="1"/>
  <c r="AH268" i="1"/>
  <c r="R268" i="1"/>
  <c r="Q267" i="1"/>
  <c r="AH267" i="1"/>
  <c r="AK267" i="1" s="1"/>
  <c r="AL267" i="1"/>
  <c r="AM267" i="1" s="1"/>
  <c r="Q266" i="1"/>
  <c r="T266" i="1" s="1"/>
  <c r="U266" i="1" s="1"/>
  <c r="V266" i="1" s="1"/>
  <c r="AH266" i="1"/>
  <c r="AK266" i="1"/>
  <c r="AL266" i="1" s="1"/>
  <c r="AM266" i="1" s="1"/>
  <c r="AI266" i="1"/>
  <c r="R266" i="1"/>
  <c r="Q265" i="1"/>
  <c r="T265" i="1"/>
  <c r="U265" i="1"/>
  <c r="V265" i="1" s="1"/>
  <c r="AH265" i="1"/>
  <c r="AK265" i="1"/>
  <c r="AL265" i="1"/>
  <c r="AM265" i="1" s="1"/>
  <c r="AI265" i="1"/>
  <c r="R265" i="1"/>
  <c r="Q264" i="1"/>
  <c r="R264" i="1" s="1"/>
  <c r="T264" i="1"/>
  <c r="U264" i="1"/>
  <c r="V264" i="1" s="1"/>
  <c r="AH264" i="1"/>
  <c r="AK264" i="1"/>
  <c r="AL264" i="1" s="1"/>
  <c r="AM264" i="1" s="1"/>
  <c r="AI264" i="1"/>
  <c r="Q263" i="1"/>
  <c r="T263" i="1"/>
  <c r="U263" i="1"/>
  <c r="V263" i="1" s="1"/>
  <c r="AH263" i="1"/>
  <c r="AI263" i="1" s="1"/>
  <c r="R263" i="1"/>
  <c r="Q262" i="1"/>
  <c r="R262" i="1" s="1"/>
  <c r="T262" i="1"/>
  <c r="U262" i="1" s="1"/>
  <c r="V262" i="1" s="1"/>
  <c r="AU262" i="1" s="1"/>
  <c r="AH262" i="1"/>
  <c r="AK262" i="1" s="1"/>
  <c r="AL262" i="1"/>
  <c r="AM262" i="1"/>
  <c r="AI262" i="1"/>
  <c r="Q261" i="1"/>
  <c r="AH261" i="1"/>
  <c r="Q260" i="1"/>
  <c r="R260" i="1" s="1"/>
  <c r="T260" i="1"/>
  <c r="U260" i="1" s="1"/>
  <c r="V260" i="1" s="1"/>
  <c r="AH260" i="1"/>
  <c r="AK260" i="1" s="1"/>
  <c r="AL260" i="1" s="1"/>
  <c r="AM260" i="1" s="1"/>
  <c r="AI260" i="1"/>
  <c r="Q259" i="1"/>
  <c r="R259" i="1" s="1"/>
  <c r="T259" i="1"/>
  <c r="U259" i="1" s="1"/>
  <c r="V259" i="1" s="1"/>
  <c r="AH259" i="1"/>
  <c r="AK259" i="1"/>
  <c r="AL259" i="1" s="1"/>
  <c r="AM259" i="1" s="1"/>
  <c r="AI259" i="1"/>
  <c r="Q257" i="1"/>
  <c r="T257" i="1" s="1"/>
  <c r="U257" i="1" s="1"/>
  <c r="V257" i="1" s="1"/>
  <c r="AU257" i="1" s="1"/>
  <c r="AH257" i="1"/>
  <c r="AK257" i="1"/>
  <c r="AL257" i="1"/>
  <c r="AM257" i="1" s="1"/>
  <c r="AI257" i="1"/>
  <c r="R257" i="1"/>
  <c r="Q256" i="1"/>
  <c r="T256" i="1"/>
  <c r="U256" i="1"/>
  <c r="V256" i="1" s="1"/>
  <c r="AH256" i="1"/>
  <c r="AK256" i="1" s="1"/>
  <c r="AL256" i="1"/>
  <c r="AM256" i="1" s="1"/>
  <c r="AI256" i="1"/>
  <c r="R256" i="1"/>
  <c r="Q255" i="1"/>
  <c r="T255" i="1"/>
  <c r="U255" i="1" s="1"/>
  <c r="V255" i="1" s="1"/>
  <c r="AH255" i="1"/>
  <c r="R255" i="1"/>
  <c r="Q254" i="1"/>
  <c r="R254" i="1" s="1"/>
  <c r="T254" i="1"/>
  <c r="U254" i="1"/>
  <c r="V254" i="1" s="1"/>
  <c r="AH254" i="1"/>
  <c r="AK254" i="1" s="1"/>
  <c r="AL254" i="1" s="1"/>
  <c r="AM254" i="1" s="1"/>
  <c r="AI254" i="1"/>
  <c r="Q253" i="1"/>
  <c r="R253" i="1" s="1"/>
  <c r="T253" i="1"/>
  <c r="U253" i="1" s="1"/>
  <c r="V253" i="1" s="1"/>
  <c r="AH253" i="1"/>
  <c r="AI253" i="1" s="1"/>
  <c r="AK253" i="1"/>
  <c r="AL253" i="1" s="1"/>
  <c r="AM253" i="1"/>
  <c r="Q252" i="1"/>
  <c r="R252" i="1" s="1"/>
  <c r="T252" i="1"/>
  <c r="U252" i="1" s="1"/>
  <c r="V252" i="1" s="1"/>
  <c r="AH252" i="1"/>
  <c r="Q251" i="1"/>
  <c r="T251" i="1" s="1"/>
  <c r="U251" i="1"/>
  <c r="V251" i="1"/>
  <c r="AH251" i="1"/>
  <c r="AK251" i="1"/>
  <c r="AL251" i="1" s="1"/>
  <c r="AM251" i="1" s="1"/>
  <c r="AI251" i="1"/>
  <c r="R251" i="1"/>
  <c r="Q250" i="1"/>
  <c r="T250" i="1" s="1"/>
  <c r="U250" i="1" s="1"/>
  <c r="V250" i="1" s="1"/>
  <c r="AU250" i="1" s="1"/>
  <c r="AH250" i="1"/>
  <c r="AI250" i="1" s="1"/>
  <c r="AK250" i="1"/>
  <c r="AL250" i="1" s="1"/>
  <c r="AM250" i="1" s="1"/>
  <c r="R250" i="1"/>
  <c r="Q249" i="1"/>
  <c r="R249" i="1" s="1"/>
  <c r="T249" i="1"/>
  <c r="U249" i="1"/>
  <c r="V249" i="1" s="1"/>
  <c r="AH249" i="1"/>
  <c r="AI249" i="1" s="1"/>
  <c r="AK249" i="1"/>
  <c r="AL249" i="1" s="1"/>
  <c r="AM249" i="1" s="1"/>
  <c r="Q248" i="1"/>
  <c r="AH248" i="1"/>
  <c r="AI248" i="1" s="1"/>
  <c r="Q247" i="1"/>
  <c r="T247" i="1"/>
  <c r="U247" i="1" s="1"/>
  <c r="V247" i="1" s="1"/>
  <c r="AH247" i="1"/>
  <c r="AI247" i="1" s="1"/>
  <c r="AK247" i="1"/>
  <c r="AL247" i="1" s="1"/>
  <c r="AM247" i="1" s="1"/>
  <c r="AU247" i="1" s="1"/>
  <c r="R247" i="1"/>
  <c r="Q246" i="1"/>
  <c r="R246" i="1" s="1"/>
  <c r="T246" i="1"/>
  <c r="U246" i="1"/>
  <c r="V246" i="1" s="1"/>
  <c r="AH246" i="1"/>
  <c r="AK246" i="1" s="1"/>
  <c r="AL246" i="1" s="1"/>
  <c r="AM246" i="1" s="1"/>
  <c r="Q245" i="1"/>
  <c r="T245" i="1"/>
  <c r="U245" i="1" s="1"/>
  <c r="V245" i="1" s="1"/>
  <c r="AH245" i="1"/>
  <c r="AK245" i="1" s="1"/>
  <c r="AL245" i="1" s="1"/>
  <c r="AM245" i="1" s="1"/>
  <c r="R245" i="1"/>
  <c r="Q244" i="1"/>
  <c r="AH244" i="1"/>
  <c r="Q243" i="1"/>
  <c r="T243" i="1"/>
  <c r="U243" i="1" s="1"/>
  <c r="V243" i="1" s="1"/>
  <c r="AH243" i="1"/>
  <c r="AK243" i="1"/>
  <c r="AL243" i="1" s="1"/>
  <c r="AM243" i="1" s="1"/>
  <c r="AI243" i="1"/>
  <c r="R243" i="1"/>
  <c r="Q242" i="1"/>
  <c r="T242" i="1" s="1"/>
  <c r="U242" i="1" s="1"/>
  <c r="V242" i="1" s="1"/>
  <c r="AH242" i="1"/>
  <c r="AK242" i="1"/>
  <c r="AL242" i="1"/>
  <c r="AM242" i="1" s="1"/>
  <c r="AI242" i="1"/>
  <c r="R242" i="1"/>
  <c r="Q241" i="1"/>
  <c r="T241" i="1"/>
  <c r="U241" i="1" s="1"/>
  <c r="V241" i="1" s="1"/>
  <c r="AH241" i="1"/>
  <c r="AK241" i="1"/>
  <c r="AL241" i="1" s="1"/>
  <c r="AM241" i="1"/>
  <c r="AI241" i="1"/>
  <c r="R241" i="1"/>
  <c r="Q240" i="1"/>
  <c r="T240" i="1"/>
  <c r="U240" i="1" s="1"/>
  <c r="V240" i="1" s="1"/>
  <c r="AH240" i="1"/>
  <c r="R240" i="1"/>
  <c r="Q239" i="1"/>
  <c r="T239" i="1"/>
  <c r="U239" i="1"/>
  <c r="V239" i="1"/>
  <c r="AH239" i="1"/>
  <c r="AI239" i="1" s="1"/>
  <c r="AK239" i="1"/>
  <c r="AL239" i="1" s="1"/>
  <c r="AM239" i="1"/>
  <c r="R239" i="1"/>
  <c r="Q238" i="1"/>
  <c r="T238" i="1"/>
  <c r="U238" i="1" s="1"/>
  <c r="V238" i="1" s="1"/>
  <c r="AH238" i="1"/>
  <c r="R238" i="1"/>
  <c r="Q237" i="1"/>
  <c r="R237" i="1" s="1"/>
  <c r="T237" i="1"/>
  <c r="U237" i="1"/>
  <c r="V237" i="1"/>
  <c r="AU237" i="1" s="1"/>
  <c r="AH237" i="1"/>
  <c r="AK237" i="1" s="1"/>
  <c r="AL237" i="1" s="1"/>
  <c r="AM237" i="1" s="1"/>
  <c r="AI237" i="1"/>
  <c r="Q236" i="1"/>
  <c r="AH236" i="1"/>
  <c r="AK236" i="1"/>
  <c r="AL236" i="1" s="1"/>
  <c r="AM236" i="1" s="1"/>
  <c r="AI236" i="1"/>
  <c r="Q235" i="1"/>
  <c r="T235" i="1"/>
  <c r="U235" i="1" s="1"/>
  <c r="V235" i="1" s="1"/>
  <c r="AH235" i="1"/>
  <c r="AI235" i="1" s="1"/>
  <c r="AK235" i="1"/>
  <c r="AL235" i="1" s="1"/>
  <c r="AM235" i="1" s="1"/>
  <c r="R235" i="1"/>
  <c r="Q234" i="1"/>
  <c r="T234" i="1"/>
  <c r="U234" i="1"/>
  <c r="V234" i="1" s="1"/>
  <c r="AH234" i="1"/>
  <c r="AK234" i="1" s="1"/>
  <c r="AL234" i="1" s="1"/>
  <c r="AM234" i="1" s="1"/>
  <c r="AI234" i="1"/>
  <c r="R234" i="1"/>
  <c r="U233" i="1"/>
  <c r="V233" i="1"/>
  <c r="Q232" i="1"/>
  <c r="T232" i="1"/>
  <c r="U232" i="1" s="1"/>
  <c r="V232" i="1"/>
  <c r="AH232" i="1"/>
  <c r="AK232" i="1"/>
  <c r="AL232" i="1"/>
  <c r="AM232" i="1" s="1"/>
  <c r="AI232" i="1"/>
  <c r="R232" i="1"/>
  <c r="Q231" i="1"/>
  <c r="T231" i="1"/>
  <c r="U231" i="1"/>
  <c r="V231" i="1" s="1"/>
  <c r="AH231" i="1"/>
  <c r="AK231" i="1" s="1"/>
  <c r="AL231" i="1"/>
  <c r="AM231" i="1" s="1"/>
  <c r="AI231" i="1"/>
  <c r="R231" i="1"/>
  <c r="Q230" i="1"/>
  <c r="R230" i="1" s="1"/>
  <c r="T230" i="1"/>
  <c r="U230" i="1" s="1"/>
  <c r="V230" i="1" s="1"/>
  <c r="AU230" i="1" s="1"/>
  <c r="AH230" i="1"/>
  <c r="AK230" i="1"/>
  <c r="AL230" i="1"/>
  <c r="AM230" i="1" s="1"/>
  <c r="AI230" i="1"/>
  <c r="Q229" i="1"/>
  <c r="AH229" i="1"/>
  <c r="Q228" i="1"/>
  <c r="R228" i="1" s="1"/>
  <c r="T228" i="1"/>
  <c r="U228" i="1" s="1"/>
  <c r="V228" i="1"/>
  <c r="AH228" i="1"/>
  <c r="Q227" i="1"/>
  <c r="T227" i="1" s="1"/>
  <c r="U227" i="1" s="1"/>
  <c r="V227" i="1" s="1"/>
  <c r="AH227" i="1"/>
  <c r="AK227" i="1"/>
  <c r="AL227" i="1" s="1"/>
  <c r="AM227" i="1" s="1"/>
  <c r="AI227" i="1"/>
  <c r="R227" i="1"/>
  <c r="Q226" i="1"/>
  <c r="R226" i="1" s="1"/>
  <c r="AH226" i="1"/>
  <c r="AI226" i="1" s="1"/>
  <c r="AK226" i="1"/>
  <c r="AL226" i="1" s="1"/>
  <c r="AM226" i="1"/>
  <c r="Q225" i="1"/>
  <c r="T225" i="1"/>
  <c r="U225" i="1"/>
  <c r="V225" i="1" s="1"/>
  <c r="AH225" i="1"/>
  <c r="R225" i="1"/>
  <c r="Q224" i="1"/>
  <c r="R224" i="1" s="1"/>
  <c r="T224" i="1"/>
  <c r="U224" i="1" s="1"/>
  <c r="V224" i="1" s="1"/>
  <c r="AU224" i="1" s="1"/>
  <c r="AH224" i="1"/>
  <c r="AK224" i="1"/>
  <c r="AL224" i="1" s="1"/>
  <c r="AM224" i="1" s="1"/>
  <c r="AI224" i="1"/>
  <c r="Q223" i="1"/>
  <c r="T223" i="1" s="1"/>
  <c r="U223" i="1" s="1"/>
  <c r="V223" i="1" s="1"/>
  <c r="AH223" i="1"/>
  <c r="AI223" i="1" s="1"/>
  <c r="AK223" i="1"/>
  <c r="AL223" i="1" s="1"/>
  <c r="AM223" i="1" s="1"/>
  <c r="R223" i="1"/>
  <c r="Q222" i="1"/>
  <c r="R222" i="1" s="1"/>
  <c r="T222" i="1"/>
  <c r="U222" i="1"/>
  <c r="V222" i="1" s="1"/>
  <c r="AH222" i="1"/>
  <c r="Q221" i="1"/>
  <c r="AH221" i="1"/>
  <c r="AK221" i="1" s="1"/>
  <c r="AL221" i="1" s="1"/>
  <c r="AM221" i="1" s="1"/>
  <c r="AI221" i="1"/>
  <c r="Q220" i="1"/>
  <c r="T220" i="1"/>
  <c r="U220" i="1" s="1"/>
  <c r="V220" i="1"/>
  <c r="AH220" i="1"/>
  <c r="AI220" i="1" s="1"/>
  <c r="AK220" i="1"/>
  <c r="AL220" i="1" s="1"/>
  <c r="AM220" i="1" s="1"/>
  <c r="R220" i="1"/>
  <c r="Q219" i="1"/>
  <c r="AH219" i="1"/>
  <c r="AI219" i="1" s="1"/>
  <c r="Q218" i="1"/>
  <c r="R218" i="1" s="1"/>
  <c r="T218" i="1"/>
  <c r="U218" i="1" s="1"/>
  <c r="V218" i="1" s="1"/>
  <c r="AH218" i="1"/>
  <c r="AI218" i="1" s="1"/>
  <c r="AK218" i="1"/>
  <c r="AL218" i="1" s="1"/>
  <c r="AM218" i="1" s="1"/>
  <c r="AU218" i="1" s="1"/>
  <c r="Q217" i="1"/>
  <c r="T217" i="1" s="1"/>
  <c r="U217" i="1" s="1"/>
  <c r="V217" i="1" s="1"/>
  <c r="AU217" i="1" s="1"/>
  <c r="AH217" i="1"/>
  <c r="AK217" i="1" s="1"/>
  <c r="AL217" i="1" s="1"/>
  <c r="AM217" i="1" s="1"/>
  <c r="AI217" i="1"/>
  <c r="R217" i="1"/>
  <c r="Q216" i="1"/>
  <c r="R216" i="1" s="1"/>
  <c r="AH216" i="1"/>
  <c r="AK216" i="1"/>
  <c r="AL216" i="1" s="1"/>
  <c r="AM216" i="1"/>
  <c r="AI216" i="1"/>
  <c r="Q215" i="1"/>
  <c r="AH215" i="1"/>
  <c r="AK215" i="1"/>
  <c r="AL215" i="1"/>
  <c r="AM215" i="1" s="1"/>
  <c r="AI215" i="1"/>
  <c r="Q214" i="1"/>
  <c r="AH214" i="1"/>
  <c r="AI214" i="1" s="1"/>
  <c r="AK214" i="1"/>
  <c r="AL214" i="1" s="1"/>
  <c r="AM214" i="1"/>
  <c r="Q213" i="1"/>
  <c r="R213" i="1" s="1"/>
  <c r="T213" i="1"/>
  <c r="U213" i="1" s="1"/>
  <c r="V213" i="1" s="1"/>
  <c r="AH213" i="1"/>
  <c r="Q212" i="1"/>
  <c r="R212" i="1" s="1"/>
  <c r="T212" i="1"/>
  <c r="U212" i="1" s="1"/>
  <c r="V212" i="1" s="1"/>
  <c r="AH212" i="1"/>
  <c r="AI212" i="1" s="1"/>
  <c r="Q211" i="1"/>
  <c r="T211" i="1" s="1"/>
  <c r="U211" i="1"/>
  <c r="V211" i="1" s="1"/>
  <c r="AH211" i="1"/>
  <c r="Q210" i="1"/>
  <c r="R210" i="1" s="1"/>
  <c r="T210" i="1"/>
  <c r="U210" i="1" s="1"/>
  <c r="V210" i="1" s="1"/>
  <c r="AH210" i="1"/>
  <c r="AI210" i="1" s="1"/>
  <c r="AK210" i="1"/>
  <c r="AL210" i="1" s="1"/>
  <c r="AM210" i="1" s="1"/>
  <c r="Q209" i="1"/>
  <c r="AH209" i="1"/>
  <c r="AK209" i="1"/>
  <c r="AL209" i="1" s="1"/>
  <c r="AM209" i="1" s="1"/>
  <c r="AI209" i="1"/>
  <c r="Q208" i="1"/>
  <c r="AH208" i="1"/>
  <c r="AI208" i="1" s="1"/>
  <c r="AK208" i="1"/>
  <c r="AL208" i="1"/>
  <c r="AM208" i="1" s="1"/>
  <c r="Q207" i="1"/>
  <c r="T207" i="1" s="1"/>
  <c r="U207" i="1"/>
  <c r="V207" i="1" s="1"/>
  <c r="AH207" i="1"/>
  <c r="AK207" i="1"/>
  <c r="AL207" i="1" s="1"/>
  <c r="AM207" i="1" s="1"/>
  <c r="AI207" i="1"/>
  <c r="R207" i="1"/>
  <c r="Q206" i="1"/>
  <c r="R206" i="1" s="1"/>
  <c r="T206" i="1"/>
  <c r="U206" i="1" s="1"/>
  <c r="V206" i="1"/>
  <c r="AH206" i="1"/>
  <c r="AK206" i="1"/>
  <c r="AL206" i="1" s="1"/>
  <c r="AM206" i="1" s="1"/>
  <c r="AI206" i="1"/>
  <c r="Q205" i="1"/>
  <c r="T205" i="1" s="1"/>
  <c r="U205" i="1" s="1"/>
  <c r="V205" i="1" s="1"/>
  <c r="AH205" i="1"/>
  <c r="AK205" i="1" s="1"/>
  <c r="AL205" i="1"/>
  <c r="AM205" i="1"/>
  <c r="AU205" i="1"/>
  <c r="AI205" i="1"/>
  <c r="Q204" i="1"/>
  <c r="T204" i="1" s="1"/>
  <c r="U204" i="1" s="1"/>
  <c r="V204" i="1" s="1"/>
  <c r="AH204" i="1"/>
  <c r="AI204" i="1" s="1"/>
  <c r="AK204" i="1"/>
  <c r="AL204" i="1" s="1"/>
  <c r="AM204" i="1" s="1"/>
  <c r="R204" i="1"/>
  <c r="Q203" i="1"/>
  <c r="R203" i="1" s="1"/>
  <c r="AH203" i="1"/>
  <c r="AK203" i="1"/>
  <c r="AL203" i="1"/>
  <c r="AM203" i="1" s="1"/>
  <c r="AI203" i="1"/>
  <c r="Q202" i="1"/>
  <c r="T202" i="1"/>
  <c r="U202" i="1"/>
  <c r="V202" i="1" s="1"/>
  <c r="AH202" i="1"/>
  <c r="AK202" i="1"/>
  <c r="AL202" i="1" s="1"/>
  <c r="AM202" i="1" s="1"/>
  <c r="AI202" i="1"/>
  <c r="R202" i="1"/>
  <c r="Q201" i="1"/>
  <c r="T201" i="1"/>
  <c r="U201" i="1" s="1"/>
  <c r="V201" i="1" s="1"/>
  <c r="AH201" i="1"/>
  <c r="R201" i="1"/>
  <c r="Q200" i="1"/>
  <c r="T200" i="1"/>
  <c r="U200" i="1" s="1"/>
  <c r="V200" i="1" s="1"/>
  <c r="AU200" i="1" s="1"/>
  <c r="AH200" i="1"/>
  <c r="AK200" i="1"/>
  <c r="AL200" i="1" s="1"/>
  <c r="AM200" i="1" s="1"/>
  <c r="AI200" i="1"/>
  <c r="R200" i="1"/>
  <c r="Q199" i="1"/>
  <c r="AH199" i="1"/>
  <c r="AI199" i="1" s="1"/>
  <c r="AK199" i="1"/>
  <c r="AL199" i="1"/>
  <c r="AM199" i="1" s="1"/>
  <c r="Q198" i="1"/>
  <c r="R198" i="1" s="1"/>
  <c r="AH198" i="1"/>
  <c r="AK198" i="1" s="1"/>
  <c r="AL198" i="1" s="1"/>
  <c r="AM198" i="1" s="1"/>
  <c r="Q197" i="1"/>
  <c r="T197" i="1" s="1"/>
  <c r="U197" i="1"/>
  <c r="V197" i="1" s="1"/>
  <c r="AH197" i="1"/>
  <c r="AI197" i="1" s="1"/>
  <c r="R197" i="1"/>
  <c r="Q196" i="1"/>
  <c r="AH196" i="1"/>
  <c r="AK196" i="1"/>
  <c r="AL196" i="1"/>
  <c r="AM196" i="1"/>
  <c r="AI196" i="1"/>
  <c r="Q195" i="1"/>
  <c r="T195" i="1" s="1"/>
  <c r="U195" i="1"/>
  <c r="V195" i="1" s="1"/>
  <c r="AH195" i="1"/>
  <c r="AK195" i="1" s="1"/>
  <c r="AL195" i="1" s="1"/>
  <c r="AM195" i="1" s="1"/>
  <c r="AI195" i="1"/>
  <c r="R195" i="1"/>
  <c r="Q194" i="1"/>
  <c r="R194" i="1" s="1"/>
  <c r="T194" i="1"/>
  <c r="U194" i="1" s="1"/>
  <c r="V194" i="1"/>
  <c r="AH194" i="1"/>
  <c r="AI194" i="1" s="1"/>
  <c r="AK194" i="1"/>
  <c r="AL194" i="1" s="1"/>
  <c r="AM194" i="1" s="1"/>
  <c r="Q193" i="1"/>
  <c r="AH193" i="1"/>
  <c r="AK193" i="1" s="1"/>
  <c r="AL193" i="1" s="1"/>
  <c r="AM193" i="1" s="1"/>
  <c r="AI193" i="1"/>
  <c r="Q192" i="1"/>
  <c r="T192" i="1"/>
  <c r="U192" i="1" s="1"/>
  <c r="V192" i="1"/>
  <c r="AH192" i="1"/>
  <c r="AI192" i="1" s="1"/>
  <c r="AK192" i="1"/>
  <c r="AL192" i="1"/>
  <c r="AM192" i="1"/>
  <c r="R192" i="1"/>
  <c r="Q191" i="1"/>
  <c r="AH191" i="1"/>
  <c r="AK191" i="1" s="1"/>
  <c r="AL191" i="1"/>
  <c r="AM191" i="1"/>
  <c r="AI191" i="1"/>
  <c r="Q190" i="1"/>
  <c r="T190" i="1"/>
  <c r="U190" i="1" s="1"/>
  <c r="V190" i="1" s="1"/>
  <c r="AH190" i="1"/>
  <c r="AI190" i="1" s="1"/>
  <c r="AK190" i="1"/>
  <c r="AL190" i="1" s="1"/>
  <c r="AM190" i="1"/>
  <c r="R190" i="1"/>
  <c r="Q189" i="1"/>
  <c r="AH189" i="1"/>
  <c r="Q188" i="1"/>
  <c r="R188" i="1" s="1"/>
  <c r="T188" i="1"/>
  <c r="U188" i="1"/>
  <c r="V188" i="1"/>
  <c r="AH188" i="1"/>
  <c r="AI188" i="1" s="1"/>
  <c r="Q187" i="1"/>
  <c r="T187" i="1" s="1"/>
  <c r="U187" i="1" s="1"/>
  <c r="V187" i="1" s="1"/>
  <c r="AH187" i="1"/>
  <c r="AI187" i="1" s="1"/>
  <c r="R187" i="1"/>
  <c r="Q186" i="1"/>
  <c r="R186" i="1" s="1"/>
  <c r="T186" i="1"/>
  <c r="U186" i="1" s="1"/>
  <c r="V186" i="1" s="1"/>
  <c r="AH186" i="1"/>
  <c r="AK186" i="1"/>
  <c r="AL186" i="1"/>
  <c r="AM186" i="1"/>
  <c r="AI186" i="1"/>
  <c r="Q185" i="1"/>
  <c r="R185" i="1" s="1"/>
  <c r="AH185" i="1"/>
  <c r="Q181" i="1"/>
  <c r="R181" i="1" s="1"/>
  <c r="T181" i="1"/>
  <c r="U181" i="1" s="1"/>
  <c r="V181" i="1"/>
  <c r="AH181" i="1"/>
  <c r="U180" i="1"/>
  <c r="V180" i="1" s="1"/>
  <c r="AL180" i="1"/>
  <c r="AM180" i="1" s="1"/>
  <c r="U179" i="1"/>
  <c r="V179" i="1" s="1"/>
  <c r="AL179" i="1"/>
  <c r="AM179" i="1"/>
  <c r="U178" i="1"/>
  <c r="V178" i="1" s="1"/>
  <c r="AL178" i="1"/>
  <c r="AM178" i="1" s="1"/>
  <c r="Q177" i="1"/>
  <c r="R177" i="1" s="1"/>
  <c r="AH177" i="1"/>
  <c r="AK177" i="1"/>
  <c r="AL177" i="1"/>
  <c r="AM177" i="1" s="1"/>
  <c r="AI177" i="1"/>
  <c r="Q176" i="1"/>
  <c r="T176" i="1" s="1"/>
  <c r="U176" i="1" s="1"/>
  <c r="V176" i="1"/>
  <c r="AH176" i="1"/>
  <c r="R176" i="1"/>
  <c r="Q175" i="1"/>
  <c r="T175" i="1"/>
  <c r="U175" i="1" s="1"/>
  <c r="V175" i="1" s="1"/>
  <c r="AH175" i="1"/>
  <c r="R175" i="1"/>
  <c r="Q174" i="1"/>
  <c r="T174" i="1" s="1"/>
  <c r="U174" i="1" s="1"/>
  <c r="V174" i="1" s="1"/>
  <c r="AH174" i="1"/>
  <c r="R174" i="1"/>
  <c r="Q173" i="1"/>
  <c r="T173" i="1" s="1"/>
  <c r="U173" i="1" s="1"/>
  <c r="V173" i="1" s="1"/>
  <c r="AH173" i="1"/>
  <c r="AI173" i="1" s="1"/>
  <c r="U172" i="1"/>
  <c r="V172" i="1" s="1"/>
  <c r="AU172" i="1" s="1"/>
  <c r="AL172" i="1"/>
  <c r="AM172" i="1" s="1"/>
  <c r="Q171" i="1"/>
  <c r="AH171" i="1"/>
  <c r="AK171" i="1" s="1"/>
  <c r="AL171" i="1" s="1"/>
  <c r="AM171" i="1"/>
  <c r="AI171" i="1"/>
  <c r="Q170" i="1"/>
  <c r="R170" i="1" s="1"/>
  <c r="T170" i="1"/>
  <c r="U170" i="1"/>
  <c r="V170" i="1" s="1"/>
  <c r="AH170" i="1"/>
  <c r="AI170" i="1" s="1"/>
  <c r="U169" i="1"/>
  <c r="V169" i="1" s="1"/>
  <c r="AL169" i="1"/>
  <c r="AM169" i="1"/>
  <c r="AU169" i="1"/>
  <c r="U168" i="1"/>
  <c r="V168" i="1" s="1"/>
  <c r="AL168" i="1"/>
  <c r="AM168" i="1" s="1"/>
  <c r="U167" i="1"/>
  <c r="V167" i="1"/>
  <c r="AL167" i="1"/>
  <c r="AM167" i="1"/>
  <c r="U166" i="1"/>
  <c r="V166" i="1" s="1"/>
  <c r="AL166" i="1"/>
  <c r="AM166" i="1" s="1"/>
  <c r="U165" i="1"/>
  <c r="V165" i="1" s="1"/>
  <c r="AL165" i="1"/>
  <c r="AM165" i="1"/>
  <c r="U164" i="1"/>
  <c r="V164" i="1" s="1"/>
  <c r="AL164" i="1"/>
  <c r="AM164" i="1" s="1"/>
  <c r="Q163" i="1"/>
  <c r="R163" i="1" s="1"/>
  <c r="AH163" i="1"/>
  <c r="AI163" i="1" s="1"/>
  <c r="AK163" i="1"/>
  <c r="AL163" i="1" s="1"/>
  <c r="AM163" i="1"/>
  <c r="Q162" i="1"/>
  <c r="R162" i="1" s="1"/>
  <c r="T162" i="1"/>
  <c r="U162" i="1" s="1"/>
  <c r="V162" i="1" s="1"/>
  <c r="AH162" i="1"/>
  <c r="Q161" i="1"/>
  <c r="R161" i="1" s="1"/>
  <c r="T161" i="1"/>
  <c r="U161" i="1" s="1"/>
  <c r="V161" i="1" s="1"/>
  <c r="AH161" i="1"/>
  <c r="Q160" i="1"/>
  <c r="T160" i="1" s="1"/>
  <c r="U160" i="1" s="1"/>
  <c r="V160" i="1" s="1"/>
  <c r="AH160" i="1"/>
  <c r="AI160" i="1" s="1"/>
  <c r="AK160" i="1"/>
  <c r="AL160" i="1"/>
  <c r="AM160" i="1" s="1"/>
  <c r="AU160" i="1"/>
  <c r="R160" i="1"/>
  <c r="Q159" i="1"/>
  <c r="R159" i="1" s="1"/>
  <c r="T159" i="1"/>
  <c r="U159" i="1" s="1"/>
  <c r="V159" i="1" s="1"/>
  <c r="AH159" i="1"/>
  <c r="AK159" i="1" s="1"/>
  <c r="AL159" i="1"/>
  <c r="AM159" i="1" s="1"/>
  <c r="AI159" i="1"/>
  <c r="Q158" i="1"/>
  <c r="AH158" i="1"/>
  <c r="AI158" i="1" s="1"/>
  <c r="AK158" i="1"/>
  <c r="AL158" i="1" s="1"/>
  <c r="AM158" i="1" s="1"/>
  <c r="Q157" i="1"/>
  <c r="T157" i="1" s="1"/>
  <c r="U157" i="1" s="1"/>
  <c r="V157" i="1" s="1"/>
  <c r="AH157" i="1"/>
  <c r="AI157" i="1" s="1"/>
  <c r="AK157" i="1"/>
  <c r="AL157" i="1"/>
  <c r="AM157" i="1"/>
  <c r="R157" i="1"/>
  <c r="Q156" i="1"/>
  <c r="AH156" i="1"/>
  <c r="Q155" i="1"/>
  <c r="R155" i="1" s="1"/>
  <c r="T155" i="1"/>
  <c r="U155" i="1" s="1"/>
  <c r="V155" i="1" s="1"/>
  <c r="AH155" i="1"/>
  <c r="Q154" i="1"/>
  <c r="T154" i="1" s="1"/>
  <c r="U154" i="1" s="1"/>
  <c r="V154" i="1" s="1"/>
  <c r="AH154" i="1"/>
  <c r="AI154" i="1" s="1"/>
  <c r="AK154" i="1"/>
  <c r="AL154" i="1"/>
  <c r="AM154" i="1"/>
  <c r="AU154" i="1"/>
  <c r="R154" i="1"/>
  <c r="Q153" i="1"/>
  <c r="R153" i="1" s="1"/>
  <c r="T153" i="1"/>
  <c r="U153" i="1" s="1"/>
  <c r="V153" i="1"/>
  <c r="AU153" i="1" s="1"/>
  <c r="AH153" i="1"/>
  <c r="AK153" i="1"/>
  <c r="AL153" i="1" s="1"/>
  <c r="AM153" i="1" s="1"/>
  <c r="AI153" i="1"/>
  <c r="Q152" i="1"/>
  <c r="R152" i="1" s="1"/>
  <c r="T152" i="1"/>
  <c r="U152" i="1"/>
  <c r="V152" i="1" s="1"/>
  <c r="AH152" i="1"/>
  <c r="Q151" i="1"/>
  <c r="AH151" i="1"/>
  <c r="AK151" i="1" s="1"/>
  <c r="AL151" i="1" s="1"/>
  <c r="AM151" i="1" s="1"/>
  <c r="Q150" i="1"/>
  <c r="T150" i="1"/>
  <c r="U150" i="1" s="1"/>
  <c r="V150" i="1" s="1"/>
  <c r="AH150" i="1"/>
  <c r="AK150" i="1" s="1"/>
  <c r="AL150" i="1"/>
  <c r="AM150" i="1" s="1"/>
  <c r="AI150" i="1"/>
  <c r="R150" i="1"/>
  <c r="T149" i="1"/>
  <c r="U149" i="1" s="1"/>
  <c r="V149" i="1" s="1"/>
  <c r="AK149" i="1"/>
  <c r="AL149" i="1"/>
  <c r="AM149" i="1" s="1"/>
  <c r="AI149" i="1"/>
  <c r="R149" i="1"/>
  <c r="Q148" i="1"/>
  <c r="R148" i="1" s="1"/>
  <c r="T148" i="1"/>
  <c r="U148" i="1"/>
  <c r="V148" i="1"/>
  <c r="AH148" i="1"/>
  <c r="AI148" i="1" s="1"/>
  <c r="AK148" i="1"/>
  <c r="AL148" i="1" s="1"/>
  <c r="AM148" i="1" s="1"/>
  <c r="Q147" i="1"/>
  <c r="R147" i="1" s="1"/>
  <c r="T147" i="1"/>
  <c r="U147" i="1"/>
  <c r="V147" i="1" s="1"/>
  <c r="AH147" i="1"/>
  <c r="Q146" i="1"/>
  <c r="AH146" i="1"/>
  <c r="AK146" i="1"/>
  <c r="AL146" i="1" s="1"/>
  <c r="AM146" i="1" s="1"/>
  <c r="AI146" i="1"/>
  <c r="Q145" i="1"/>
  <c r="T145" i="1"/>
  <c r="U145" i="1" s="1"/>
  <c r="V145" i="1" s="1"/>
  <c r="AH145" i="1"/>
  <c r="AK145" i="1"/>
  <c r="AL145" i="1" s="1"/>
  <c r="AM145" i="1" s="1"/>
  <c r="AU145" i="1" s="1"/>
  <c r="AI145" i="1"/>
  <c r="R145" i="1"/>
  <c r="Q144" i="1"/>
  <c r="AH144" i="1"/>
  <c r="AK144" i="1" s="1"/>
  <c r="AL144" i="1" s="1"/>
  <c r="AM144" i="1"/>
  <c r="AI144" i="1"/>
  <c r="Q143" i="1"/>
  <c r="R143" i="1" s="1"/>
  <c r="AH143" i="1"/>
  <c r="Q142" i="1"/>
  <c r="R142" i="1" s="1"/>
  <c r="AH142" i="1"/>
  <c r="Q141" i="1"/>
  <c r="T141" i="1"/>
  <c r="U141" i="1" s="1"/>
  <c r="V141" i="1" s="1"/>
  <c r="AH141" i="1"/>
  <c r="AI141" i="1" s="1"/>
  <c r="R141" i="1"/>
  <c r="Q140" i="1"/>
  <c r="AH140" i="1"/>
  <c r="AK140" i="1" s="1"/>
  <c r="AL140" i="1" s="1"/>
  <c r="AM140" i="1" s="1"/>
  <c r="Q139" i="1"/>
  <c r="R139" i="1" s="1"/>
  <c r="T139" i="1"/>
  <c r="U139" i="1"/>
  <c r="V139" i="1"/>
  <c r="AH139" i="1"/>
  <c r="AI139" i="1" s="1"/>
  <c r="Q138" i="1"/>
  <c r="R138" i="1" s="1"/>
  <c r="T138" i="1"/>
  <c r="U138" i="1" s="1"/>
  <c r="V138" i="1" s="1"/>
  <c r="AH138" i="1"/>
  <c r="AI138" i="1" s="1"/>
  <c r="AK138" i="1"/>
  <c r="AL138" i="1"/>
  <c r="AM138" i="1" s="1"/>
  <c r="Q137" i="1"/>
  <c r="R137" i="1" s="1"/>
  <c r="AH137" i="1"/>
  <c r="AI137" i="1" s="1"/>
  <c r="AK137" i="1"/>
  <c r="AL137" i="1" s="1"/>
  <c r="AM137" i="1" s="1"/>
  <c r="Q136" i="1"/>
  <c r="AH136" i="1"/>
  <c r="Q135" i="1"/>
  <c r="R135" i="1" s="1"/>
  <c r="T135" i="1"/>
  <c r="U135" i="1"/>
  <c r="V135" i="1" s="1"/>
  <c r="AH135" i="1"/>
  <c r="AI135" i="1" s="1"/>
  <c r="AK135" i="1"/>
  <c r="AL135" i="1"/>
  <c r="AM135" i="1" s="1"/>
  <c r="AU135" i="1" s="1"/>
  <c r="Q134" i="1"/>
  <c r="T134" i="1" s="1"/>
  <c r="U134" i="1" s="1"/>
  <c r="V134" i="1" s="1"/>
  <c r="AH134" i="1"/>
  <c r="AK134" i="1" s="1"/>
  <c r="AL134" i="1"/>
  <c r="AM134" i="1" s="1"/>
  <c r="AI134" i="1"/>
  <c r="R134" i="1"/>
  <c r="Q133" i="1"/>
  <c r="T133" i="1" s="1"/>
  <c r="U133" i="1" s="1"/>
  <c r="V133" i="1" s="1"/>
  <c r="AH133" i="1"/>
  <c r="AK133" i="1" s="1"/>
  <c r="AL133" i="1" s="1"/>
  <c r="AM133" i="1" s="1"/>
  <c r="AI133" i="1"/>
  <c r="R133" i="1"/>
  <c r="Q132" i="1"/>
  <c r="AH132" i="1"/>
  <c r="AK132" i="1" s="1"/>
  <c r="AL132" i="1" s="1"/>
  <c r="AM132" i="1" s="1"/>
  <c r="AI132" i="1"/>
  <c r="Q131" i="1"/>
  <c r="R131" i="1" s="1"/>
  <c r="T131" i="1"/>
  <c r="U131" i="1" s="1"/>
  <c r="V131" i="1" s="1"/>
  <c r="AH131" i="1"/>
  <c r="AK131" i="1" s="1"/>
  <c r="AL131" i="1" s="1"/>
  <c r="AM131" i="1" s="1"/>
  <c r="AI131" i="1"/>
  <c r="Q130" i="1"/>
  <c r="T130" i="1" s="1"/>
  <c r="U130" i="1" s="1"/>
  <c r="V130" i="1" s="1"/>
  <c r="AH130" i="1"/>
  <c r="R130" i="1"/>
  <c r="Q129" i="1"/>
  <c r="T129" i="1" s="1"/>
  <c r="U129" i="1" s="1"/>
  <c r="V129" i="1" s="1"/>
  <c r="AH129" i="1"/>
  <c r="AK129" i="1"/>
  <c r="AL129" i="1" s="1"/>
  <c r="AM129" i="1" s="1"/>
  <c r="AI129" i="1"/>
  <c r="R129" i="1"/>
  <c r="T128" i="1"/>
  <c r="U128" i="1" s="1"/>
  <c r="V128" i="1" s="1"/>
  <c r="AK128" i="1"/>
  <c r="AL128" i="1" s="1"/>
  <c r="AM128" i="1" s="1"/>
  <c r="AI128" i="1"/>
  <c r="R128" i="1"/>
  <c r="Q127" i="1"/>
  <c r="R127" i="1" s="1"/>
  <c r="T127" i="1"/>
  <c r="U127" i="1"/>
  <c r="V127" i="1" s="1"/>
  <c r="AH127" i="1"/>
  <c r="Q126" i="1"/>
  <c r="T126" i="1" s="1"/>
  <c r="U126" i="1"/>
  <c r="V126" i="1"/>
  <c r="AH126" i="1"/>
  <c r="Q125" i="1"/>
  <c r="R125" i="1" s="1"/>
  <c r="T125" i="1"/>
  <c r="U125" i="1"/>
  <c r="V125" i="1" s="1"/>
  <c r="AH125" i="1"/>
  <c r="Q124" i="1"/>
  <c r="AH124" i="1"/>
  <c r="AI124" i="1" s="1"/>
  <c r="Q123" i="1"/>
  <c r="AH123" i="1"/>
  <c r="AI123" i="1" s="1"/>
  <c r="Q122" i="1"/>
  <c r="R122" i="1" s="1"/>
  <c r="AH122" i="1"/>
  <c r="AI122" i="1" s="1"/>
  <c r="AK122" i="1"/>
  <c r="AL122" i="1" s="1"/>
  <c r="AM122" i="1" s="1"/>
  <c r="Q121" i="1"/>
  <c r="T121" i="1" s="1"/>
  <c r="U121" i="1" s="1"/>
  <c r="V121" i="1" s="1"/>
  <c r="AH121" i="1"/>
  <c r="AK121" i="1"/>
  <c r="AL121" i="1" s="1"/>
  <c r="AM121" i="1" s="1"/>
  <c r="AU121" i="1"/>
  <c r="AI121" i="1"/>
  <c r="R121" i="1"/>
  <c r="Q120" i="1"/>
  <c r="AH120" i="1"/>
  <c r="AK120" i="1" s="1"/>
  <c r="AL120" i="1" s="1"/>
  <c r="AM120" i="1" s="1"/>
  <c r="AI120" i="1"/>
  <c r="Q119" i="1"/>
  <c r="AH119" i="1"/>
  <c r="Q118" i="1"/>
  <c r="T118" i="1" s="1"/>
  <c r="U118" i="1" s="1"/>
  <c r="V118" i="1" s="1"/>
  <c r="AH118" i="1"/>
  <c r="AI118" i="1" s="1"/>
  <c r="AK118" i="1"/>
  <c r="AL118" i="1" s="1"/>
  <c r="AM118" i="1"/>
  <c r="R118" i="1"/>
  <c r="Q117" i="1"/>
  <c r="R117" i="1" s="1"/>
  <c r="T117" i="1"/>
  <c r="U117" i="1" s="1"/>
  <c r="V117" i="1" s="1"/>
  <c r="AH117" i="1"/>
  <c r="AK117" i="1" s="1"/>
  <c r="AL117" i="1"/>
  <c r="AM117" i="1"/>
  <c r="AI117" i="1"/>
  <c r="Q116" i="1"/>
  <c r="AH116" i="1"/>
  <c r="AK116" i="1"/>
  <c r="AL116" i="1"/>
  <c r="AM116" i="1" s="1"/>
  <c r="AI116" i="1"/>
  <c r="Q115" i="1"/>
  <c r="T115" i="1"/>
  <c r="U115" i="1"/>
  <c r="V115" i="1" s="1"/>
  <c r="AH115" i="1"/>
  <c r="R115" i="1"/>
  <c r="Q114" i="1"/>
  <c r="AH114" i="1"/>
  <c r="AI114" i="1" s="1"/>
  <c r="AK114" i="1"/>
  <c r="AL114" i="1" s="1"/>
  <c r="AM114" i="1" s="1"/>
  <c r="Q113" i="1"/>
  <c r="R113" i="1" s="1"/>
  <c r="T113" i="1"/>
  <c r="U113" i="1" s="1"/>
  <c r="V113" i="1"/>
  <c r="AH113" i="1"/>
  <c r="AI113" i="1" s="1"/>
  <c r="AK113" i="1"/>
  <c r="AL113" i="1" s="1"/>
  <c r="AM113" i="1" s="1"/>
  <c r="AU113" i="1" s="1"/>
  <c r="Q112" i="1"/>
  <c r="R112" i="1" s="1"/>
  <c r="T112" i="1"/>
  <c r="U112" i="1" s="1"/>
  <c r="V112" i="1" s="1"/>
  <c r="AH112" i="1"/>
  <c r="AI112" i="1" s="1"/>
  <c r="AK112" i="1"/>
  <c r="AL112" i="1" s="1"/>
  <c r="AM112" i="1" s="1"/>
  <c r="Q111" i="1"/>
  <c r="R111" i="1" s="1"/>
  <c r="T111" i="1"/>
  <c r="U111" i="1" s="1"/>
  <c r="V111" i="1"/>
  <c r="AH111" i="1"/>
  <c r="Q110" i="1"/>
  <c r="AH110" i="1"/>
  <c r="AI110" i="1" s="1"/>
  <c r="AK110" i="1"/>
  <c r="AL110" i="1" s="1"/>
  <c r="AM110" i="1" s="1"/>
  <c r="Q109" i="1"/>
  <c r="T109" i="1" s="1"/>
  <c r="U109" i="1" s="1"/>
  <c r="V109" i="1" s="1"/>
  <c r="AH109" i="1"/>
  <c r="R109" i="1"/>
  <c r="Q108" i="1"/>
  <c r="R108" i="1" s="1"/>
  <c r="T108" i="1"/>
  <c r="U108" i="1" s="1"/>
  <c r="V108" i="1"/>
  <c r="AH108" i="1"/>
  <c r="AI108" i="1" s="1"/>
  <c r="AK108" i="1"/>
  <c r="AL108" i="1"/>
  <c r="AM108" i="1" s="1"/>
  <c r="AU108" i="1" s="1"/>
  <c r="Q107" i="1"/>
  <c r="T107" i="1" s="1"/>
  <c r="U107" i="1" s="1"/>
  <c r="V107" i="1" s="1"/>
  <c r="AU107" i="1" s="1"/>
  <c r="AH107" i="1"/>
  <c r="AK107" i="1"/>
  <c r="AL107" i="1" s="1"/>
  <c r="AM107" i="1"/>
  <c r="AI107" i="1"/>
  <c r="Q106" i="1"/>
  <c r="R106" i="1" s="1"/>
  <c r="AH106" i="1"/>
  <c r="Q105" i="1"/>
  <c r="AH105" i="1"/>
  <c r="AI105" i="1" s="1"/>
  <c r="AK105" i="1"/>
  <c r="AL105" i="1"/>
  <c r="AM105" i="1" s="1"/>
  <c r="Q87" i="1"/>
  <c r="T87" i="1" s="1"/>
  <c r="U87" i="1" s="1"/>
  <c r="V87" i="1" s="1"/>
  <c r="AH87" i="1"/>
  <c r="AI87" i="1" s="1"/>
  <c r="AK87" i="1"/>
  <c r="AL87" i="1" s="1"/>
  <c r="AM87" i="1"/>
  <c r="R87" i="1"/>
  <c r="Q86" i="1"/>
  <c r="AH86" i="1"/>
  <c r="AK86" i="1" s="1"/>
  <c r="AL86" i="1" s="1"/>
  <c r="AM86" i="1"/>
  <c r="AI86" i="1"/>
  <c r="AI85" i="1"/>
  <c r="R85" i="1"/>
  <c r="Q84" i="1"/>
  <c r="R84" i="1" s="1"/>
  <c r="AH84" i="1"/>
  <c r="AK84" i="1" s="1"/>
  <c r="AL84" i="1" s="1"/>
  <c r="AM84" i="1" s="1"/>
  <c r="AI84" i="1"/>
  <c r="Q83" i="1"/>
  <c r="R83" i="1" s="1"/>
  <c r="T83" i="1"/>
  <c r="U83" i="1" s="1"/>
  <c r="V83" i="1" s="1"/>
  <c r="AH83" i="1"/>
  <c r="AK83" i="1" s="1"/>
  <c r="AL83" i="1" s="1"/>
  <c r="AM83" i="1" s="1"/>
  <c r="AI83" i="1"/>
  <c r="Q82" i="1"/>
  <c r="T82" i="1"/>
  <c r="U82" i="1"/>
  <c r="V82" i="1"/>
  <c r="AH82" i="1"/>
  <c r="AI82" i="1" s="1"/>
  <c r="AK82" i="1"/>
  <c r="AL82" i="1" s="1"/>
  <c r="AM82" i="1" s="1"/>
  <c r="R82" i="1"/>
  <c r="Q81" i="1"/>
  <c r="T81" i="1"/>
  <c r="U81" i="1" s="1"/>
  <c r="V81" i="1" s="1"/>
  <c r="AH81" i="1"/>
  <c r="AK81" i="1" s="1"/>
  <c r="AL81" i="1" s="1"/>
  <c r="AM81" i="1" s="1"/>
  <c r="AI81" i="1"/>
  <c r="R81" i="1"/>
  <c r="Q80" i="1"/>
  <c r="T80" i="1" s="1"/>
  <c r="U80" i="1" s="1"/>
  <c r="V80" i="1" s="1"/>
  <c r="AH80" i="1"/>
  <c r="AK80" i="1"/>
  <c r="AL80" i="1" s="1"/>
  <c r="AM80" i="1"/>
  <c r="AI80" i="1"/>
  <c r="Q79" i="1"/>
  <c r="T79" i="1" s="1"/>
  <c r="U79" i="1" s="1"/>
  <c r="V79" i="1" s="1"/>
  <c r="AU79" i="1" s="1"/>
  <c r="AH79" i="1"/>
  <c r="AI79" i="1" s="1"/>
  <c r="AK79" i="1"/>
  <c r="AL79" i="1" s="1"/>
  <c r="AM79" i="1" s="1"/>
  <c r="R79" i="1"/>
  <c r="Q78" i="1"/>
  <c r="R78" i="1" s="1"/>
  <c r="T78" i="1"/>
  <c r="U78" i="1" s="1"/>
  <c r="V78" i="1" s="1"/>
  <c r="AH78" i="1"/>
  <c r="Q77" i="1"/>
  <c r="R77" i="1" s="1"/>
  <c r="T77" i="1"/>
  <c r="U77" i="1" s="1"/>
  <c r="V77" i="1"/>
  <c r="AH77" i="1"/>
  <c r="Q76" i="1"/>
  <c r="T76" i="1"/>
  <c r="U76" i="1" s="1"/>
  <c r="V76" i="1" s="1"/>
  <c r="AH76" i="1"/>
  <c r="AK76" i="1" s="1"/>
  <c r="AL76" i="1" s="1"/>
  <c r="AM76" i="1"/>
  <c r="AU76" i="1"/>
  <c r="AI76" i="1"/>
  <c r="R76" i="1"/>
  <c r="Q75" i="1"/>
  <c r="T75" i="1" s="1"/>
  <c r="U75" i="1" s="1"/>
  <c r="V75" i="1" s="1"/>
  <c r="AH75" i="1"/>
  <c r="AK75" i="1"/>
  <c r="AL75" i="1" s="1"/>
  <c r="AM75" i="1"/>
  <c r="AI75" i="1"/>
  <c r="Q74" i="1"/>
  <c r="R74" i="1" s="1"/>
  <c r="T74" i="1"/>
  <c r="U74" i="1" s="1"/>
  <c r="V74" i="1" s="1"/>
  <c r="AH74" i="1"/>
  <c r="AI74" i="1" s="1"/>
  <c r="AK74" i="1"/>
  <c r="AL74" i="1" s="1"/>
  <c r="AM74" i="1" s="1"/>
  <c r="Q73" i="1"/>
  <c r="R73" i="1" s="1"/>
  <c r="T73" i="1"/>
  <c r="U73" i="1"/>
  <c r="V73" i="1" s="1"/>
  <c r="AH73" i="1"/>
  <c r="Q72" i="1"/>
  <c r="AH72" i="1"/>
  <c r="AK72" i="1" s="1"/>
  <c r="AL72" i="1" s="1"/>
  <c r="AM72" i="1" s="1"/>
  <c r="Q71" i="1"/>
  <c r="T71" i="1" s="1"/>
  <c r="U71" i="1" s="1"/>
  <c r="V71" i="1" s="1"/>
  <c r="AH71" i="1"/>
  <c r="R71" i="1"/>
  <c r="Q70" i="1"/>
  <c r="AH70" i="1"/>
  <c r="Q69" i="1"/>
  <c r="R69" i="1" s="1"/>
  <c r="T69" i="1"/>
  <c r="U69" i="1"/>
  <c r="V69" i="1" s="1"/>
  <c r="AH69" i="1"/>
  <c r="Q68" i="1"/>
  <c r="T68" i="1" s="1"/>
  <c r="U68" i="1" s="1"/>
  <c r="V68" i="1"/>
  <c r="AH68" i="1"/>
  <c r="AK68" i="1"/>
  <c r="AL68" i="1" s="1"/>
  <c r="AM68" i="1"/>
  <c r="AI68" i="1"/>
  <c r="R68" i="1"/>
  <c r="Q67" i="1"/>
  <c r="R67" i="1" s="1"/>
  <c r="T67" i="1"/>
  <c r="U67" i="1" s="1"/>
  <c r="V67" i="1" s="1"/>
  <c r="AH67" i="1"/>
  <c r="Q66" i="1"/>
  <c r="R66" i="1" s="1"/>
  <c r="AH66" i="1"/>
  <c r="Q65" i="1"/>
  <c r="AH65" i="1"/>
  <c r="Q64" i="1"/>
  <c r="R64" i="1" s="1"/>
  <c r="T64" i="1"/>
  <c r="U64" i="1" s="1"/>
  <c r="V64" i="1" s="1"/>
  <c r="AH64" i="1"/>
  <c r="AI64" i="1" s="1"/>
  <c r="AK64" i="1"/>
  <c r="AL64" i="1"/>
  <c r="AM64" i="1" s="1"/>
  <c r="Q63" i="1"/>
  <c r="AH63" i="1"/>
  <c r="AK63" i="1" s="1"/>
  <c r="AL63" i="1" s="1"/>
  <c r="AM63" i="1" s="1"/>
  <c r="AI63" i="1"/>
  <c r="Q62" i="1"/>
  <c r="T62" i="1" s="1"/>
  <c r="U62" i="1" s="1"/>
  <c r="V62" i="1" s="1"/>
  <c r="AH62" i="1"/>
  <c r="AI62" i="1" s="1"/>
  <c r="AK62" i="1"/>
  <c r="AL62" i="1"/>
  <c r="AM62" i="1" s="1"/>
  <c r="R62" i="1"/>
  <c r="Q61" i="1"/>
  <c r="T61" i="1" s="1"/>
  <c r="U61" i="1" s="1"/>
  <c r="V61" i="1" s="1"/>
  <c r="AH61" i="1"/>
  <c r="AK61" i="1" s="1"/>
  <c r="AL61" i="1" s="1"/>
  <c r="AM61" i="1" s="1"/>
  <c r="AU61" i="1" s="1"/>
  <c r="R61" i="1"/>
  <c r="Q60" i="1"/>
  <c r="T60" i="1"/>
  <c r="U60" i="1" s="1"/>
  <c r="V60" i="1" s="1"/>
  <c r="AH60" i="1"/>
  <c r="R60" i="1"/>
  <c r="Q59" i="1"/>
  <c r="T59" i="1" s="1"/>
  <c r="U59" i="1" s="1"/>
  <c r="V59" i="1" s="1"/>
  <c r="AH59" i="1"/>
  <c r="AK59" i="1" s="1"/>
  <c r="AL59" i="1"/>
  <c r="AM59" i="1" s="1"/>
  <c r="AI59" i="1"/>
  <c r="R59" i="1"/>
  <c r="Q58" i="1"/>
  <c r="R58" i="1" s="1"/>
  <c r="T58" i="1"/>
  <c r="U58" i="1" s="1"/>
  <c r="V58" i="1" s="1"/>
  <c r="AH58" i="1"/>
  <c r="AK58" i="1" s="1"/>
  <c r="AL58" i="1" s="1"/>
  <c r="AM58" i="1" s="1"/>
  <c r="AI58" i="1"/>
  <c r="Q57" i="1"/>
  <c r="AH57" i="1"/>
  <c r="AI57" i="1" s="1"/>
  <c r="AK57" i="1"/>
  <c r="AL57" i="1" s="1"/>
  <c r="AM57" i="1" s="1"/>
  <c r="Q56" i="1"/>
  <c r="R56" i="1" s="1"/>
  <c r="T56" i="1"/>
  <c r="U56" i="1"/>
  <c r="V56" i="1"/>
  <c r="AH56" i="1"/>
  <c r="AI56" i="1" s="1"/>
  <c r="Q55" i="1"/>
  <c r="T55" i="1"/>
  <c r="U55" i="1" s="1"/>
  <c r="V55" i="1" s="1"/>
  <c r="AH55" i="1"/>
  <c r="AI55" i="1" s="1"/>
  <c r="R55" i="1"/>
  <c r="Q54" i="1"/>
  <c r="R54" i="1" s="1"/>
  <c r="T54" i="1"/>
  <c r="U54" i="1" s="1"/>
  <c r="V54" i="1" s="1"/>
  <c r="AH54" i="1"/>
  <c r="AI54" i="1" s="1"/>
  <c r="AK54" i="1"/>
  <c r="AL54" i="1"/>
  <c r="AM54" i="1" s="1"/>
  <c r="Q53" i="1"/>
  <c r="T53" i="1" s="1"/>
  <c r="U53" i="1" s="1"/>
  <c r="V53" i="1" s="1"/>
  <c r="AH53" i="1"/>
  <c r="AK53" i="1"/>
  <c r="AL53" i="1" s="1"/>
  <c r="AM53" i="1"/>
  <c r="AU53" i="1"/>
  <c r="AI53" i="1"/>
  <c r="R53" i="1"/>
  <c r="Q52" i="1"/>
  <c r="R52" i="1" s="1"/>
  <c r="T52" i="1"/>
  <c r="U52" i="1"/>
  <c r="V52" i="1" s="1"/>
  <c r="AU52" i="1" s="1"/>
  <c r="AH52" i="1"/>
  <c r="AK52" i="1" s="1"/>
  <c r="AL52" i="1" s="1"/>
  <c r="AM52" i="1" s="1"/>
  <c r="Q51" i="1"/>
  <c r="T51" i="1" s="1"/>
  <c r="U51" i="1"/>
  <c r="V51" i="1"/>
  <c r="AH51" i="1"/>
  <c r="R51" i="1"/>
  <c r="Q50" i="1"/>
  <c r="R50" i="1" s="1"/>
  <c r="AH50" i="1"/>
  <c r="AI50" i="1" s="1"/>
  <c r="Q49" i="1"/>
  <c r="AH49" i="1"/>
  <c r="AI49" i="1" s="1"/>
  <c r="AK49" i="1"/>
  <c r="AL49" i="1"/>
  <c r="AM49" i="1"/>
  <c r="Q48" i="1"/>
  <c r="R48" i="1" s="1"/>
  <c r="T48" i="1"/>
  <c r="U48" i="1" s="1"/>
  <c r="V48" i="1" s="1"/>
  <c r="AH48" i="1"/>
  <c r="AI48" i="1" s="1"/>
  <c r="Q47" i="1"/>
  <c r="T47" i="1" s="1"/>
  <c r="U47" i="1" s="1"/>
  <c r="V47" i="1" s="1"/>
  <c r="AH47" i="1"/>
  <c r="AK47" i="1" s="1"/>
  <c r="AL47" i="1"/>
  <c r="AM47" i="1"/>
  <c r="R47" i="1"/>
  <c r="Q46" i="1"/>
  <c r="T46" i="1" s="1"/>
  <c r="U46" i="1" s="1"/>
  <c r="V46" i="1" s="1"/>
  <c r="AH46" i="1"/>
  <c r="AK46" i="1" s="1"/>
  <c r="AL46" i="1" s="1"/>
  <c r="AM46" i="1"/>
  <c r="AU46" i="1"/>
  <c r="Q45" i="1"/>
  <c r="R45" i="1" s="1"/>
  <c r="T45" i="1"/>
  <c r="U45" i="1" s="1"/>
  <c r="V45" i="1" s="1"/>
  <c r="AU45" i="1" s="1"/>
  <c r="AH45" i="1"/>
  <c r="AK45" i="1" s="1"/>
  <c r="AL45" i="1" s="1"/>
  <c r="AM45" i="1" s="1"/>
  <c r="AI45" i="1"/>
  <c r="Q44" i="1"/>
  <c r="R44" i="1" s="1"/>
  <c r="T44" i="1"/>
  <c r="U44" i="1"/>
  <c r="V44" i="1"/>
  <c r="AH44" i="1"/>
  <c r="Q43" i="1"/>
  <c r="R43" i="1" s="1"/>
  <c r="AH43" i="1"/>
  <c r="AI43" i="1" s="1"/>
  <c r="Q42" i="1"/>
  <c r="R42" i="1" s="1"/>
  <c r="AH42" i="1"/>
  <c r="AI42" i="1" s="1"/>
  <c r="AK42" i="1"/>
  <c r="AL42" i="1"/>
  <c r="AM42" i="1"/>
  <c r="Q41" i="1"/>
  <c r="T41" i="1" s="1"/>
  <c r="U41" i="1" s="1"/>
  <c r="V41" i="1" s="1"/>
  <c r="AH41" i="1"/>
  <c r="AK41" i="1" s="1"/>
  <c r="AL41" i="1" s="1"/>
  <c r="AM41" i="1" s="1"/>
  <c r="AI41" i="1"/>
  <c r="R41" i="1"/>
  <c r="Q40" i="1"/>
  <c r="T40" i="1" s="1"/>
  <c r="U40" i="1" s="1"/>
  <c r="V40" i="1" s="1"/>
  <c r="AH40" i="1"/>
  <c r="AK40" i="1" s="1"/>
  <c r="AL40" i="1" s="1"/>
  <c r="AM40" i="1" s="1"/>
  <c r="AI40" i="1"/>
  <c r="R40" i="1"/>
  <c r="Q29" i="1"/>
  <c r="T29" i="1" s="1"/>
  <c r="U29" i="1" s="1"/>
  <c r="V29" i="1" s="1"/>
  <c r="AH29" i="1"/>
  <c r="AK29" i="1"/>
  <c r="AL29" i="1" s="1"/>
  <c r="AM29" i="1"/>
  <c r="AU29" i="1"/>
  <c r="AI29" i="1"/>
  <c r="R29" i="1"/>
  <c r="Q28" i="1"/>
  <c r="T28" i="1" s="1"/>
  <c r="U28" i="1" s="1"/>
  <c r="V28" i="1" s="1"/>
  <c r="AH28" i="1"/>
  <c r="AK28" i="1"/>
  <c r="AL28" i="1" s="1"/>
  <c r="AM28" i="1" s="1"/>
  <c r="AI28" i="1"/>
  <c r="Q27" i="1"/>
  <c r="R27" i="1" s="1"/>
  <c r="T27" i="1"/>
  <c r="U27" i="1"/>
  <c r="V27" i="1" s="1"/>
  <c r="AH27" i="1"/>
  <c r="AI27" i="1" s="1"/>
  <c r="AK27" i="1"/>
  <c r="AL27" i="1" s="1"/>
  <c r="AM27" i="1" s="1"/>
  <c r="Q26" i="1"/>
  <c r="R26" i="1" s="1"/>
  <c r="AH26" i="1"/>
  <c r="AI26" i="1" s="1"/>
  <c r="AK26" i="1"/>
  <c r="AL26" i="1" s="1"/>
  <c r="AM26" i="1" s="1"/>
  <c r="Q25" i="1"/>
  <c r="R25" i="1" s="1"/>
  <c r="T25" i="1"/>
  <c r="U25" i="1"/>
  <c r="V25" i="1"/>
  <c r="AH25" i="1"/>
  <c r="Q24" i="1"/>
  <c r="R24" i="1" s="1"/>
  <c r="T24" i="1"/>
  <c r="U24" i="1" s="1"/>
  <c r="V24" i="1"/>
  <c r="AH24" i="1"/>
  <c r="AI24" i="1" s="1"/>
  <c r="AK24" i="1"/>
  <c r="AL24" i="1" s="1"/>
  <c r="AM24" i="1" s="1"/>
  <c r="Q23" i="1"/>
  <c r="R23" i="1" s="1"/>
  <c r="T23" i="1"/>
  <c r="U23" i="1" s="1"/>
  <c r="V23" i="1" s="1"/>
  <c r="AH23" i="1"/>
  <c r="AK23" i="1" s="1"/>
  <c r="AL23" i="1" s="1"/>
  <c r="AM23" i="1" s="1"/>
  <c r="AI23" i="1"/>
  <c r="Q22" i="1"/>
  <c r="R22" i="1" s="1"/>
  <c r="AH22" i="1"/>
  <c r="AK22" i="1"/>
  <c r="AL22" i="1" s="1"/>
  <c r="AM22" i="1" s="1"/>
  <c r="AI22" i="1"/>
  <c r="Q21" i="1"/>
  <c r="R21" i="1" s="1"/>
  <c r="T21" i="1"/>
  <c r="U21" i="1" s="1"/>
  <c r="V21" i="1" s="1"/>
  <c r="AH21" i="1"/>
  <c r="AI21" i="1" s="1"/>
  <c r="AK21" i="1"/>
  <c r="AL21" i="1" s="1"/>
  <c r="AM21" i="1" s="1"/>
  <c r="Q20" i="1"/>
  <c r="R20" i="1" s="1"/>
  <c r="AH20" i="1"/>
  <c r="AI20" i="1" s="1"/>
  <c r="AK20" i="1"/>
  <c r="AL20" i="1" s="1"/>
  <c r="AM20" i="1" s="1"/>
  <c r="Q19" i="1"/>
  <c r="R19" i="1" s="1"/>
  <c r="T19" i="1"/>
  <c r="U19" i="1"/>
  <c r="V19" i="1"/>
  <c r="AH19" i="1"/>
  <c r="AI19" i="1" s="1"/>
  <c r="Q18" i="1"/>
  <c r="T18" i="1" s="1"/>
  <c r="U18" i="1" s="1"/>
  <c r="V18" i="1" s="1"/>
  <c r="AH18" i="1"/>
  <c r="AI18" i="1" s="1"/>
  <c r="AK18" i="1"/>
  <c r="AL18" i="1"/>
  <c r="AM18" i="1"/>
  <c r="AU18" i="1"/>
  <c r="R18" i="1"/>
  <c r="Q17" i="1"/>
  <c r="AH17" i="1"/>
  <c r="AK17" i="1" s="1"/>
  <c r="AL17" i="1" s="1"/>
  <c r="AM17" i="1" s="1"/>
  <c r="Q16" i="1"/>
  <c r="T16" i="1"/>
  <c r="U16" i="1" s="1"/>
  <c r="V16" i="1" s="1"/>
  <c r="AH16" i="1"/>
  <c r="AK16" i="1" s="1"/>
  <c r="AL16" i="1"/>
  <c r="AM16" i="1"/>
  <c r="AI16" i="1"/>
  <c r="R16" i="1"/>
  <c r="Q15" i="1"/>
  <c r="R15" i="1" s="1"/>
  <c r="T15" i="1"/>
  <c r="U15" i="1" s="1"/>
  <c r="V15" i="1" s="1"/>
  <c r="AU15" i="1" s="1"/>
  <c r="AH15" i="1"/>
  <c r="AK15" i="1" s="1"/>
  <c r="AL15" i="1" s="1"/>
  <c r="AM15" i="1" s="1"/>
  <c r="AI15" i="1"/>
  <c r="Q14" i="1"/>
  <c r="R14" i="1" s="1"/>
  <c r="T14" i="1"/>
  <c r="U14" i="1"/>
  <c r="V14" i="1" s="1"/>
  <c r="AH14" i="1"/>
  <c r="AK14" i="1"/>
  <c r="AL14" i="1" s="1"/>
  <c r="AM14" i="1" s="1"/>
  <c r="AI14" i="1"/>
  <c r="Q13" i="1"/>
  <c r="R13" i="1" s="1"/>
  <c r="T13" i="1"/>
  <c r="U13" i="1" s="1"/>
  <c r="V13" i="1" s="1"/>
  <c r="AH13" i="1"/>
  <c r="Q12" i="1"/>
  <c r="R12" i="1" s="1"/>
  <c r="T12" i="1"/>
  <c r="U12" i="1" s="1"/>
  <c r="V12" i="1" s="1"/>
  <c r="AH12" i="1"/>
  <c r="AI12" i="1" s="1"/>
  <c r="Q11" i="1"/>
  <c r="R11" i="1" s="1"/>
  <c r="AH11" i="1"/>
  <c r="AI11" i="1" s="1"/>
  <c r="AK11" i="1"/>
  <c r="AL11" i="1"/>
  <c r="AM11" i="1" s="1"/>
  <c r="AU23" i="1" l="1"/>
  <c r="AU279" i="1"/>
  <c r="AU12" i="1"/>
  <c r="T17" i="1"/>
  <c r="U17" i="1" s="1"/>
  <c r="V17" i="1" s="1"/>
  <c r="R17" i="1"/>
  <c r="AK222" i="1"/>
  <c r="AL222" i="1" s="1"/>
  <c r="AM222" i="1" s="1"/>
  <c r="AI222" i="1"/>
  <c r="R123" i="1"/>
  <c r="T123" i="1"/>
  <c r="U123" i="1" s="1"/>
  <c r="V123" i="1" s="1"/>
  <c r="AU123" i="1" s="1"/>
  <c r="AK268" i="1"/>
  <c r="AL268" i="1" s="1"/>
  <c r="AM268" i="1" s="1"/>
  <c r="AI268" i="1"/>
  <c r="AU41" i="1"/>
  <c r="AU80" i="1"/>
  <c r="AI111" i="1"/>
  <c r="AK111" i="1"/>
  <c r="AL111" i="1" s="1"/>
  <c r="AM111" i="1" s="1"/>
  <c r="AU256" i="1"/>
  <c r="AU24" i="1"/>
  <c r="AK125" i="1"/>
  <c r="AL125" i="1" s="1"/>
  <c r="AM125" i="1" s="1"/>
  <c r="AU125" i="1" s="1"/>
  <c r="AI125" i="1"/>
  <c r="AU157" i="1"/>
  <c r="AU167" i="1"/>
  <c r="AU249" i="1"/>
  <c r="R104" i="1"/>
  <c r="T104" i="1"/>
  <c r="U104" i="1" s="1"/>
  <c r="V104" i="1" s="1"/>
  <c r="AI65" i="1"/>
  <c r="AK65" i="1"/>
  <c r="AL65" i="1" s="1"/>
  <c r="AM65" i="1" s="1"/>
  <c r="AK106" i="1"/>
  <c r="AL106" i="1" s="1"/>
  <c r="AM106" i="1" s="1"/>
  <c r="AI106" i="1"/>
  <c r="R70" i="1"/>
  <c r="T70" i="1"/>
  <c r="U70" i="1" s="1"/>
  <c r="V70" i="1" s="1"/>
  <c r="AU118" i="1"/>
  <c r="AK155" i="1"/>
  <c r="AL155" i="1" s="1"/>
  <c r="AM155" i="1" s="1"/>
  <c r="AU155" i="1" s="1"/>
  <c r="AI155" i="1"/>
  <c r="AU228" i="1"/>
  <c r="AK252" i="1"/>
  <c r="AL252" i="1" s="1"/>
  <c r="AM252" i="1" s="1"/>
  <c r="AI252" i="1"/>
  <c r="T65" i="1"/>
  <c r="U65" i="1" s="1"/>
  <c r="V65" i="1" s="1"/>
  <c r="R65" i="1"/>
  <c r="AU190" i="1"/>
  <c r="AU192" i="1"/>
  <c r="T208" i="1"/>
  <c r="U208" i="1" s="1"/>
  <c r="V208" i="1" s="1"/>
  <c r="R208" i="1"/>
  <c r="AU16" i="1"/>
  <c r="R49" i="1"/>
  <c r="T49" i="1"/>
  <c r="U49" i="1" s="1"/>
  <c r="V49" i="1" s="1"/>
  <c r="AU49" i="1" s="1"/>
  <c r="AU59" i="1"/>
  <c r="AU131" i="1"/>
  <c r="AK255" i="1"/>
  <c r="AL255" i="1" s="1"/>
  <c r="AM255" i="1" s="1"/>
  <c r="AI255" i="1"/>
  <c r="AU112" i="1"/>
  <c r="AK115" i="1"/>
  <c r="AL115" i="1" s="1"/>
  <c r="AM115" i="1" s="1"/>
  <c r="AU115" i="1" s="1"/>
  <c r="AI115" i="1"/>
  <c r="AI151" i="1"/>
  <c r="R158" i="1"/>
  <c r="T158" i="1"/>
  <c r="U158" i="1" s="1"/>
  <c r="V158" i="1" s="1"/>
  <c r="AU158" i="1" s="1"/>
  <c r="AK175" i="1"/>
  <c r="AL175" i="1" s="1"/>
  <c r="AM175" i="1" s="1"/>
  <c r="AU175" i="1" s="1"/>
  <c r="AI175" i="1"/>
  <c r="AI245" i="1"/>
  <c r="AK12" i="1"/>
  <c r="AL12" i="1" s="1"/>
  <c r="AM12" i="1" s="1"/>
  <c r="AK19" i="1"/>
  <c r="AL19" i="1" s="1"/>
  <c r="AM19" i="1" s="1"/>
  <c r="R46" i="1"/>
  <c r="AK60" i="1"/>
  <c r="AL60" i="1" s="1"/>
  <c r="AM60" i="1" s="1"/>
  <c r="AI60" i="1"/>
  <c r="T66" i="1"/>
  <c r="U66" i="1" s="1"/>
  <c r="V66" i="1" s="1"/>
  <c r="AI72" i="1"/>
  <c r="R80" i="1"/>
  <c r="AI126" i="1"/>
  <c r="AK126" i="1"/>
  <c r="AL126" i="1" s="1"/>
  <c r="AM126" i="1" s="1"/>
  <c r="AU126" i="1" s="1"/>
  <c r="T137" i="1"/>
  <c r="U137" i="1" s="1"/>
  <c r="V137" i="1" s="1"/>
  <c r="R173" i="1"/>
  <c r="AI198" i="1"/>
  <c r="T215" i="1"/>
  <c r="U215" i="1" s="1"/>
  <c r="V215" i="1" s="1"/>
  <c r="AU215" i="1" s="1"/>
  <c r="R215" i="1"/>
  <c r="T226" i="1"/>
  <c r="U226" i="1" s="1"/>
  <c r="V226" i="1" s="1"/>
  <c r="AU226" i="1" s="1"/>
  <c r="AU272" i="1"/>
  <c r="AU286" i="1"/>
  <c r="AU294" i="1"/>
  <c r="AU48" i="1"/>
  <c r="AU222" i="1"/>
  <c r="AU58" i="1"/>
  <c r="T72" i="1"/>
  <c r="U72" i="1" s="1"/>
  <c r="V72" i="1" s="1"/>
  <c r="AU72" i="1" s="1"/>
  <c r="R72" i="1"/>
  <c r="R110" i="1"/>
  <c r="T110" i="1"/>
  <c r="U110" i="1" s="1"/>
  <c r="V110" i="1" s="1"/>
  <c r="AU110" i="1" s="1"/>
  <c r="AU141" i="1"/>
  <c r="T189" i="1"/>
  <c r="U189" i="1" s="1"/>
  <c r="V189" i="1" s="1"/>
  <c r="R189" i="1"/>
  <c r="T219" i="1"/>
  <c r="U219" i="1" s="1"/>
  <c r="V219" i="1" s="1"/>
  <c r="AU219" i="1" s="1"/>
  <c r="R219" i="1"/>
  <c r="AU268" i="1"/>
  <c r="AU273" i="1"/>
  <c r="AU75" i="1"/>
  <c r="R105" i="1"/>
  <c r="T105" i="1"/>
  <c r="U105" i="1" s="1"/>
  <c r="V105" i="1" s="1"/>
  <c r="AU133" i="1"/>
  <c r="AU254" i="1"/>
  <c r="T196" i="1"/>
  <c r="U196" i="1" s="1"/>
  <c r="V196" i="1" s="1"/>
  <c r="AU196" i="1" s="1"/>
  <c r="R196" i="1"/>
  <c r="AK228" i="1"/>
  <c r="AL228" i="1" s="1"/>
  <c r="AM228" i="1" s="1"/>
  <c r="AI228" i="1"/>
  <c r="T39" i="1"/>
  <c r="U39" i="1" s="1"/>
  <c r="V39" i="1" s="1"/>
  <c r="AU39" i="1" s="1"/>
  <c r="R39" i="1"/>
  <c r="AU83" i="1"/>
  <c r="AI143" i="1"/>
  <c r="AK143" i="1"/>
  <c r="AL143" i="1" s="1"/>
  <c r="AM143" i="1" s="1"/>
  <c r="AU81" i="1"/>
  <c r="R114" i="1"/>
  <c r="T114" i="1"/>
  <c r="U114" i="1" s="1"/>
  <c r="V114" i="1" s="1"/>
  <c r="AU114" i="1" s="1"/>
  <c r="T116" i="1"/>
  <c r="U116" i="1" s="1"/>
  <c r="V116" i="1" s="1"/>
  <c r="AU116" i="1" s="1"/>
  <c r="R116" i="1"/>
  <c r="AU150" i="1"/>
  <c r="AU252" i="1"/>
  <c r="AU260" i="1"/>
  <c r="AU14" i="1"/>
  <c r="AU54" i="1"/>
  <c r="AU204" i="1"/>
  <c r="AI238" i="1"/>
  <c r="AK238" i="1"/>
  <c r="AL238" i="1" s="1"/>
  <c r="AM238" i="1" s="1"/>
  <c r="AU238" i="1" s="1"/>
  <c r="T43" i="1"/>
  <c r="U43" i="1" s="1"/>
  <c r="V43" i="1" s="1"/>
  <c r="AI46" i="1"/>
  <c r="AK48" i="1"/>
  <c r="AL48" i="1" s="1"/>
  <c r="AM48" i="1" s="1"/>
  <c r="T50" i="1"/>
  <c r="U50" i="1" s="1"/>
  <c r="V50" i="1" s="1"/>
  <c r="AU60" i="1"/>
  <c r="AI77" i="1"/>
  <c r="AK77" i="1"/>
  <c r="AL77" i="1" s="1"/>
  <c r="AM77" i="1" s="1"/>
  <c r="AU77" i="1" s="1"/>
  <c r="T84" i="1"/>
  <c r="U84" i="1" s="1"/>
  <c r="V84" i="1" s="1"/>
  <c r="AU84" i="1" s="1"/>
  <c r="T120" i="1"/>
  <c r="U120" i="1" s="1"/>
  <c r="V120" i="1" s="1"/>
  <c r="AU120" i="1" s="1"/>
  <c r="R120" i="1"/>
  <c r="AK123" i="1"/>
  <c r="AL123" i="1" s="1"/>
  <c r="AM123" i="1" s="1"/>
  <c r="T140" i="1"/>
  <c r="U140" i="1" s="1"/>
  <c r="V140" i="1" s="1"/>
  <c r="AU140" i="1" s="1"/>
  <c r="R140" i="1"/>
  <c r="AK173" i="1"/>
  <c r="AL173" i="1" s="1"/>
  <c r="AM173" i="1" s="1"/>
  <c r="AU173" i="1" s="1"/>
  <c r="AI261" i="1"/>
  <c r="AK261" i="1"/>
  <c r="AL261" i="1" s="1"/>
  <c r="AM261" i="1" s="1"/>
  <c r="AK92" i="1"/>
  <c r="AL92" i="1" s="1"/>
  <c r="AM92" i="1" s="1"/>
  <c r="AI92" i="1"/>
  <c r="T183" i="1"/>
  <c r="U183" i="1" s="1"/>
  <c r="V183" i="1" s="1"/>
  <c r="AU183" i="1" s="1"/>
  <c r="R183" i="1"/>
  <c r="AI109" i="1"/>
  <c r="AK109" i="1"/>
  <c r="AL109" i="1" s="1"/>
  <c r="AM109" i="1" s="1"/>
  <c r="AU134" i="1"/>
  <c r="AK174" i="1"/>
  <c r="AL174" i="1" s="1"/>
  <c r="AM174" i="1" s="1"/>
  <c r="AU174" i="1" s="1"/>
  <c r="AI174" i="1"/>
  <c r="AU179" i="1"/>
  <c r="AU265" i="1"/>
  <c r="AU288" i="1"/>
  <c r="AU93" i="1"/>
  <c r="AU36" i="1"/>
  <c r="AU159" i="1"/>
  <c r="T199" i="1"/>
  <c r="U199" i="1" s="1"/>
  <c r="V199" i="1" s="1"/>
  <c r="AU199" i="1" s="1"/>
  <c r="R199" i="1"/>
  <c r="R267" i="1"/>
  <c r="T267" i="1"/>
  <c r="U267" i="1" s="1"/>
  <c r="V267" i="1" s="1"/>
  <c r="AU267" i="1" s="1"/>
  <c r="AU298" i="1"/>
  <c r="AU306" i="1"/>
  <c r="AI17" i="1"/>
  <c r="T20" i="1"/>
  <c r="U20" i="1" s="1"/>
  <c r="V20" i="1" s="1"/>
  <c r="AU20" i="1" s="1"/>
  <c r="T22" i="1"/>
  <c r="U22" i="1" s="1"/>
  <c r="V22" i="1" s="1"/>
  <c r="AU22" i="1" s="1"/>
  <c r="AI52" i="1"/>
  <c r="AK56" i="1"/>
  <c r="AL56" i="1" s="1"/>
  <c r="AM56" i="1" s="1"/>
  <c r="AU56" i="1" s="1"/>
  <c r="AI67" i="1"/>
  <c r="AK67" i="1"/>
  <c r="AL67" i="1" s="1"/>
  <c r="AM67" i="1" s="1"/>
  <c r="AU67" i="1" s="1"/>
  <c r="AU117" i="1"/>
  <c r="T122" i="1"/>
  <c r="U122" i="1" s="1"/>
  <c r="V122" i="1" s="1"/>
  <c r="AK139" i="1"/>
  <c r="AL139" i="1" s="1"/>
  <c r="AM139" i="1" s="1"/>
  <c r="AK141" i="1"/>
  <c r="AL141" i="1" s="1"/>
  <c r="AM141" i="1" s="1"/>
  <c r="AK197" i="1"/>
  <c r="AL197" i="1" s="1"/>
  <c r="AM197" i="1" s="1"/>
  <c r="AU197" i="1" s="1"/>
  <c r="T203" i="1"/>
  <c r="U203" i="1" s="1"/>
  <c r="V203" i="1" s="1"/>
  <c r="AU203" i="1" s="1"/>
  <c r="AK212" i="1"/>
  <c r="AL212" i="1" s="1"/>
  <c r="AM212" i="1" s="1"/>
  <c r="T216" i="1"/>
  <c r="U216" i="1" s="1"/>
  <c r="V216" i="1" s="1"/>
  <c r="AU216" i="1" s="1"/>
  <c r="AK219" i="1"/>
  <c r="AL219" i="1" s="1"/>
  <c r="AM219" i="1" s="1"/>
  <c r="AI246" i="1"/>
  <c r="AK248" i="1"/>
  <c r="AL248" i="1" s="1"/>
  <c r="AM248" i="1" s="1"/>
  <c r="AU278" i="1"/>
  <c r="R93" i="1"/>
  <c r="T93" i="1"/>
  <c r="U93" i="1" s="1"/>
  <c r="V93" i="1" s="1"/>
  <c r="AU231" i="1"/>
  <c r="AU235" i="1"/>
  <c r="AU245" i="1"/>
  <c r="AI100" i="1"/>
  <c r="AK100" i="1"/>
  <c r="AL100" i="1" s="1"/>
  <c r="AM100" i="1" s="1"/>
  <c r="AU100" i="1" s="1"/>
  <c r="R57" i="1"/>
  <c r="T57" i="1"/>
  <c r="U57" i="1" s="1"/>
  <c r="V57" i="1" s="1"/>
  <c r="AU57" i="1" s="1"/>
  <c r="AU122" i="1"/>
  <c r="AU138" i="1"/>
  <c r="AU165" i="1"/>
  <c r="AU195" i="1"/>
  <c r="AU269" i="1"/>
  <c r="R38" i="1"/>
  <c r="T38" i="1"/>
  <c r="U38" i="1" s="1"/>
  <c r="V38" i="1" s="1"/>
  <c r="AU38" i="1" s="1"/>
  <c r="AI136" i="1"/>
  <c r="AK136" i="1"/>
  <c r="AL136" i="1" s="1"/>
  <c r="AM136" i="1" s="1"/>
  <c r="R171" i="1"/>
  <c r="T171" i="1"/>
  <c r="U171" i="1" s="1"/>
  <c r="V171" i="1" s="1"/>
  <c r="AU171" i="1" s="1"/>
  <c r="AU28" i="1"/>
  <c r="AU47" i="1"/>
  <c r="AI69" i="1"/>
  <c r="AK69" i="1"/>
  <c r="AL69" i="1" s="1"/>
  <c r="AM69" i="1" s="1"/>
  <c r="AU69" i="1" s="1"/>
  <c r="T146" i="1"/>
  <c r="U146" i="1" s="1"/>
  <c r="V146" i="1" s="1"/>
  <c r="AU146" i="1" s="1"/>
  <c r="R146" i="1"/>
  <c r="AU246" i="1"/>
  <c r="AU285" i="1"/>
  <c r="AU289" i="1"/>
  <c r="AU103" i="1"/>
  <c r="AU30" i="1"/>
  <c r="AU182" i="1"/>
  <c r="R101" i="1"/>
  <c r="T101" i="1"/>
  <c r="U101" i="1" s="1"/>
  <c r="V101" i="1" s="1"/>
  <c r="AU101" i="1" s="1"/>
  <c r="AU293" i="1"/>
  <c r="AU304" i="1"/>
  <c r="AU99" i="1"/>
  <c r="AU94" i="1"/>
  <c r="AI95" i="1"/>
  <c r="AK95" i="1"/>
  <c r="AL95" i="1" s="1"/>
  <c r="AM95" i="1" s="1"/>
  <c r="AU95" i="1" s="1"/>
  <c r="AU258" i="1"/>
  <c r="R75" i="1"/>
  <c r="AI78" i="1"/>
  <c r="AK78" i="1"/>
  <c r="AL78" i="1" s="1"/>
  <c r="AM78" i="1" s="1"/>
  <c r="AU78" i="1" s="1"/>
  <c r="R107" i="1"/>
  <c r="R126" i="1"/>
  <c r="AI185" i="1"/>
  <c r="AK185" i="1"/>
  <c r="AL185" i="1" s="1"/>
  <c r="AM185" i="1" s="1"/>
  <c r="R205" i="1"/>
  <c r="R211" i="1"/>
  <c r="AU242" i="1"/>
  <c r="AI267" i="1"/>
  <c r="T270" i="1"/>
  <c r="U270" i="1" s="1"/>
  <c r="V270" i="1" s="1"/>
  <c r="AU270" i="1" s="1"/>
  <c r="R270" i="1"/>
  <c r="AU102" i="1"/>
  <c r="AU31" i="1"/>
  <c r="R37" i="1"/>
  <c r="T37" i="1"/>
  <c r="U37" i="1" s="1"/>
  <c r="V37" i="1" s="1"/>
  <c r="AU37" i="1" s="1"/>
  <c r="R34" i="1"/>
  <c r="R102" i="1"/>
  <c r="AI33" i="1"/>
  <c r="AK98" i="1"/>
  <c r="AL98" i="1" s="1"/>
  <c r="AM98" i="1" s="1"/>
  <c r="AU98" i="1" s="1"/>
  <c r="T88" i="1"/>
  <c r="U88" i="1" s="1"/>
  <c r="V88" i="1" s="1"/>
  <c r="AU168" i="1"/>
  <c r="AU227" i="1"/>
  <c r="AU178" i="1"/>
  <c r="AU17" i="1"/>
  <c r="AU40" i="1"/>
  <c r="AU109" i="1"/>
  <c r="AU129" i="1"/>
  <c r="AU55" i="1"/>
  <c r="T136" i="1"/>
  <c r="U136" i="1" s="1"/>
  <c r="V136" i="1" s="1"/>
  <c r="R136" i="1"/>
  <c r="AU188" i="1"/>
  <c r="T209" i="1"/>
  <c r="U209" i="1" s="1"/>
  <c r="V209" i="1" s="1"/>
  <c r="AU209" i="1" s="1"/>
  <c r="R209" i="1"/>
  <c r="AU65" i="1"/>
  <c r="AU74" i="1"/>
  <c r="AU105" i="1"/>
  <c r="AU147" i="1"/>
  <c r="AU184" i="1"/>
  <c r="AU111" i="1"/>
  <c r="AK88" i="1"/>
  <c r="AL88" i="1" s="1"/>
  <c r="AM88" i="1" s="1"/>
  <c r="AI88" i="1"/>
  <c r="T92" i="1"/>
  <c r="U92" i="1" s="1"/>
  <c r="V92" i="1" s="1"/>
  <c r="R92" i="1"/>
  <c r="AU21" i="1"/>
  <c r="AU88" i="1"/>
  <c r="R28" i="1"/>
  <c r="T156" i="1"/>
  <c r="U156" i="1" s="1"/>
  <c r="V156" i="1" s="1"/>
  <c r="R156" i="1"/>
  <c r="AU166" i="1"/>
  <c r="AU239" i="1"/>
  <c r="AU234" i="1"/>
  <c r="T144" i="1"/>
  <c r="U144" i="1" s="1"/>
  <c r="V144" i="1" s="1"/>
  <c r="AU144" i="1" s="1"/>
  <c r="R144" i="1"/>
  <c r="AK161" i="1"/>
  <c r="AL161" i="1" s="1"/>
  <c r="AM161" i="1" s="1"/>
  <c r="AU161" i="1" s="1"/>
  <c r="AI161" i="1"/>
  <c r="AU176" i="1"/>
  <c r="T191" i="1"/>
  <c r="U191" i="1" s="1"/>
  <c r="V191" i="1" s="1"/>
  <c r="AU191" i="1" s="1"/>
  <c r="R191" i="1"/>
  <c r="AK13" i="1"/>
  <c r="AL13" i="1" s="1"/>
  <c r="AM13" i="1" s="1"/>
  <c r="AU13" i="1" s="1"/>
  <c r="AI13" i="1"/>
  <c r="T63" i="1"/>
  <c r="U63" i="1" s="1"/>
  <c r="V63" i="1" s="1"/>
  <c r="AU63" i="1" s="1"/>
  <c r="R63" i="1"/>
  <c r="AU82" i="1"/>
  <c r="AI147" i="1"/>
  <c r="AK147" i="1"/>
  <c r="AL147" i="1" s="1"/>
  <c r="AM147" i="1" s="1"/>
  <c r="AK244" i="1"/>
  <c r="AL244" i="1" s="1"/>
  <c r="AM244" i="1" s="1"/>
  <c r="AI244" i="1"/>
  <c r="AU297" i="1"/>
  <c r="AU27" i="1"/>
  <c r="AI181" i="1"/>
  <c r="AK181" i="1"/>
  <c r="AL181" i="1" s="1"/>
  <c r="AM181" i="1" s="1"/>
  <c r="T119" i="1"/>
  <c r="U119" i="1" s="1"/>
  <c r="V119" i="1" s="1"/>
  <c r="R119" i="1"/>
  <c r="AU139" i="1"/>
  <c r="AU181" i="1"/>
  <c r="AU62" i="1"/>
  <c r="AK66" i="1"/>
  <c r="AL66" i="1" s="1"/>
  <c r="AM66" i="1" s="1"/>
  <c r="AU66" i="1" s="1"/>
  <c r="AI66" i="1"/>
  <c r="AK73" i="1"/>
  <c r="AL73" i="1" s="1"/>
  <c r="AM73" i="1" s="1"/>
  <c r="AU73" i="1" s="1"/>
  <c r="AI73" i="1"/>
  <c r="AK130" i="1"/>
  <c r="AL130" i="1" s="1"/>
  <c r="AM130" i="1" s="1"/>
  <c r="AU130" i="1" s="1"/>
  <c r="AI130" i="1"/>
  <c r="AU149" i="1"/>
  <c r="AK229" i="1"/>
  <c r="AL229" i="1" s="1"/>
  <c r="AM229" i="1" s="1"/>
  <c r="AI229" i="1"/>
  <c r="AU253" i="1"/>
  <c r="AU64" i="1"/>
  <c r="AK142" i="1"/>
  <c r="AL142" i="1" s="1"/>
  <c r="AM142" i="1" s="1"/>
  <c r="AI142" i="1"/>
  <c r="R151" i="1"/>
  <c r="T151" i="1"/>
  <c r="U151" i="1" s="1"/>
  <c r="V151" i="1" s="1"/>
  <c r="AU151" i="1" s="1"/>
  <c r="AI176" i="1"/>
  <c r="AK176" i="1"/>
  <c r="AL176" i="1" s="1"/>
  <c r="AM176" i="1" s="1"/>
  <c r="T214" i="1"/>
  <c r="U214" i="1" s="1"/>
  <c r="V214" i="1" s="1"/>
  <c r="AU214" i="1" s="1"/>
  <c r="R214" i="1"/>
  <c r="AU255" i="1"/>
  <c r="AK43" i="1"/>
  <c r="AL43" i="1" s="1"/>
  <c r="AM43" i="1" s="1"/>
  <c r="AU43" i="1" s="1"/>
  <c r="AI47" i="1"/>
  <c r="AK50" i="1"/>
  <c r="AL50" i="1" s="1"/>
  <c r="AM50" i="1" s="1"/>
  <c r="AU87" i="1"/>
  <c r="T106" i="1"/>
  <c r="U106" i="1" s="1"/>
  <c r="V106" i="1" s="1"/>
  <c r="AU106" i="1" s="1"/>
  <c r="AK127" i="1"/>
  <c r="AL127" i="1" s="1"/>
  <c r="AM127" i="1" s="1"/>
  <c r="AU127" i="1" s="1"/>
  <c r="AI127" i="1"/>
  <c r="T142" i="1"/>
  <c r="U142" i="1" s="1"/>
  <c r="V142" i="1" s="1"/>
  <c r="T163" i="1"/>
  <c r="U163" i="1" s="1"/>
  <c r="V163" i="1" s="1"/>
  <c r="AU163" i="1" s="1"/>
  <c r="AK188" i="1"/>
  <c r="AL188" i="1" s="1"/>
  <c r="AM188" i="1" s="1"/>
  <c r="AU207" i="1"/>
  <c r="AI211" i="1"/>
  <c r="AK211" i="1"/>
  <c r="AL211" i="1" s="1"/>
  <c r="AM211" i="1" s="1"/>
  <c r="AU211" i="1" s="1"/>
  <c r="AU232" i="1"/>
  <c r="T248" i="1"/>
  <c r="U248" i="1" s="1"/>
  <c r="V248" i="1" s="1"/>
  <c r="R248" i="1"/>
  <c r="AK25" i="1"/>
  <c r="AL25" i="1" s="1"/>
  <c r="AM25" i="1" s="1"/>
  <c r="AU25" i="1" s="1"/>
  <c r="AI25" i="1"/>
  <c r="AK119" i="1"/>
  <c r="AL119" i="1" s="1"/>
  <c r="AM119" i="1" s="1"/>
  <c r="AI119" i="1"/>
  <c r="AU164" i="1"/>
  <c r="AU271" i="1"/>
  <c r="R86" i="1"/>
  <c r="T86" i="1"/>
  <c r="U86" i="1" s="1"/>
  <c r="V86" i="1" s="1"/>
  <c r="AU86" i="1" s="1"/>
  <c r="T124" i="1"/>
  <c r="U124" i="1" s="1"/>
  <c r="V124" i="1" s="1"/>
  <c r="AU124" i="1" s="1"/>
  <c r="R124" i="1"/>
  <c r="AK156" i="1"/>
  <c r="AL156" i="1" s="1"/>
  <c r="AM156" i="1" s="1"/>
  <c r="AI156" i="1"/>
  <c r="AU206" i="1"/>
  <c r="AU19" i="1"/>
  <c r="AK44" i="1"/>
  <c r="AL44" i="1" s="1"/>
  <c r="AM44" i="1" s="1"/>
  <c r="AU44" i="1" s="1"/>
  <c r="AI44" i="1"/>
  <c r="AK51" i="1"/>
  <c r="AL51" i="1" s="1"/>
  <c r="AM51" i="1" s="1"/>
  <c r="AU51" i="1" s="1"/>
  <c r="AI51" i="1"/>
  <c r="AU186" i="1"/>
  <c r="AU194" i="1"/>
  <c r="AU251" i="1"/>
  <c r="AU137" i="1"/>
  <c r="AU128" i="1"/>
  <c r="AI61" i="1"/>
  <c r="T26" i="1"/>
  <c r="U26" i="1" s="1"/>
  <c r="V26" i="1" s="1"/>
  <c r="AU26" i="1" s="1"/>
  <c r="AK55" i="1"/>
  <c r="AL55" i="1" s="1"/>
  <c r="AM55" i="1" s="1"/>
  <c r="AK70" i="1"/>
  <c r="AL70" i="1" s="1"/>
  <c r="AM70" i="1" s="1"/>
  <c r="AU70" i="1" s="1"/>
  <c r="AI70" i="1"/>
  <c r="AK152" i="1"/>
  <c r="AL152" i="1" s="1"/>
  <c r="AM152" i="1" s="1"/>
  <c r="AU152" i="1" s="1"/>
  <c r="AI152" i="1"/>
  <c r="AU264" i="1"/>
  <c r="AU287" i="1"/>
  <c r="AU202" i="1"/>
  <c r="AK225" i="1"/>
  <c r="AL225" i="1" s="1"/>
  <c r="AM225" i="1" s="1"/>
  <c r="AU225" i="1" s="1"/>
  <c r="AI225" i="1"/>
  <c r="AU223" i="1"/>
  <c r="T11" i="1"/>
  <c r="U11" i="1" s="1"/>
  <c r="V11" i="1" s="1"/>
  <c r="AU11" i="1" s="1"/>
  <c r="T42" i="1"/>
  <c r="U42" i="1" s="1"/>
  <c r="V42" i="1" s="1"/>
  <c r="AU42" i="1" s="1"/>
  <c r="T132" i="1"/>
  <c r="U132" i="1" s="1"/>
  <c r="V132" i="1" s="1"/>
  <c r="AU132" i="1" s="1"/>
  <c r="R132" i="1"/>
  <c r="AI140" i="1"/>
  <c r="AK170" i="1"/>
  <c r="AL170" i="1" s="1"/>
  <c r="AM170" i="1" s="1"/>
  <c r="AU170" i="1" s="1"/>
  <c r="AU180" i="1"/>
  <c r="T221" i="1"/>
  <c r="U221" i="1" s="1"/>
  <c r="V221" i="1" s="1"/>
  <c r="AU221" i="1" s="1"/>
  <c r="R221" i="1"/>
  <c r="AK263" i="1"/>
  <c r="AL263" i="1" s="1"/>
  <c r="AM263" i="1" s="1"/>
  <c r="AU263" i="1" s="1"/>
  <c r="AU208" i="1"/>
  <c r="AU241" i="1"/>
  <c r="AU96" i="1"/>
  <c r="AU33" i="1"/>
  <c r="AK124" i="1"/>
  <c r="AL124" i="1" s="1"/>
  <c r="AM124" i="1" s="1"/>
  <c r="T143" i="1"/>
  <c r="U143" i="1" s="1"/>
  <c r="V143" i="1" s="1"/>
  <c r="T177" i="1"/>
  <c r="U177" i="1" s="1"/>
  <c r="V177" i="1" s="1"/>
  <c r="AU177" i="1" s="1"/>
  <c r="T185" i="1"/>
  <c r="U185" i="1" s="1"/>
  <c r="V185" i="1" s="1"/>
  <c r="AU185" i="1" s="1"/>
  <c r="AK187" i="1"/>
  <c r="AL187" i="1" s="1"/>
  <c r="AM187" i="1" s="1"/>
  <c r="AU187" i="1" s="1"/>
  <c r="AU210" i="1"/>
  <c r="AU104" i="1"/>
  <c r="T261" i="1"/>
  <c r="U261" i="1" s="1"/>
  <c r="V261" i="1" s="1"/>
  <c r="AU261" i="1" s="1"/>
  <c r="R261" i="1"/>
  <c r="AU68" i="1"/>
  <c r="AK71" i="1"/>
  <c r="AL71" i="1" s="1"/>
  <c r="AM71" i="1" s="1"/>
  <c r="AU71" i="1" s="1"/>
  <c r="AI71" i="1"/>
  <c r="AU148" i="1"/>
  <c r="AK189" i="1"/>
  <c r="AL189" i="1" s="1"/>
  <c r="AM189" i="1" s="1"/>
  <c r="AI189" i="1"/>
  <c r="AU220" i="1"/>
  <c r="AK240" i="1"/>
  <c r="AL240" i="1" s="1"/>
  <c r="AM240" i="1" s="1"/>
  <c r="AU240" i="1" s="1"/>
  <c r="AI240" i="1"/>
  <c r="AU243" i="1"/>
  <c r="AU266" i="1"/>
  <c r="AU212" i="1"/>
  <c r="AU302" i="1"/>
  <c r="AU90" i="1"/>
  <c r="AU280" i="1"/>
  <c r="T244" i="1"/>
  <c r="U244" i="1" s="1"/>
  <c r="V244" i="1" s="1"/>
  <c r="R244" i="1"/>
  <c r="AU275" i="1"/>
  <c r="AK162" i="1"/>
  <c r="AL162" i="1" s="1"/>
  <c r="AM162" i="1" s="1"/>
  <c r="AU162" i="1" s="1"/>
  <c r="AI162" i="1"/>
  <c r="T193" i="1"/>
  <c r="U193" i="1" s="1"/>
  <c r="V193" i="1" s="1"/>
  <c r="AU193" i="1" s="1"/>
  <c r="R193" i="1"/>
  <c r="T229" i="1"/>
  <c r="U229" i="1" s="1"/>
  <c r="V229" i="1" s="1"/>
  <c r="AU229" i="1" s="1"/>
  <c r="R229" i="1"/>
  <c r="T236" i="1"/>
  <c r="U236" i="1" s="1"/>
  <c r="V236" i="1" s="1"/>
  <c r="AU236" i="1" s="1"/>
  <c r="R236" i="1"/>
  <c r="AU259" i="1"/>
  <c r="AK201" i="1"/>
  <c r="AL201" i="1" s="1"/>
  <c r="AM201" i="1" s="1"/>
  <c r="AU201" i="1" s="1"/>
  <c r="AI201" i="1"/>
  <c r="AU274" i="1"/>
  <c r="T198" i="1"/>
  <c r="U198" i="1" s="1"/>
  <c r="V198" i="1" s="1"/>
  <c r="AU198" i="1" s="1"/>
  <c r="AK213" i="1"/>
  <c r="AL213" i="1" s="1"/>
  <c r="AM213" i="1" s="1"/>
  <c r="AU213" i="1" s="1"/>
  <c r="AI213" i="1"/>
  <c r="AU299" i="1"/>
  <c r="AU50" i="1" l="1"/>
  <c r="AU92" i="1"/>
  <c r="AU119" i="1"/>
  <c r="AU189" i="1"/>
  <c r="AU143" i="1"/>
  <c r="AU248" i="1"/>
  <c r="AU244" i="1"/>
  <c r="AU136" i="1"/>
  <c r="E28" i="11"/>
  <c r="E27" i="11"/>
  <c r="E29" i="11"/>
  <c r="AU156" i="1"/>
  <c r="AU14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Edwin Julian Garzon Angarita</author>
    <author>Paolita y John</author>
    <author>katherine sanchez</author>
  </authors>
  <commentList>
    <comment ref="B9" authorId="0" shapeId="0" xr:uid="{00000000-0006-0000-0200-000001000000}">
      <text>
        <r>
          <rPr>
            <b/>
            <sz val="9"/>
            <color indexed="10"/>
            <rFont val="Tahoma"/>
            <family val="2"/>
          </rPr>
          <t>ADMINISTRATIVO
OPERATIVO
ASISTENCIAL</t>
        </r>
        <r>
          <rPr>
            <b/>
            <sz val="9"/>
            <color indexed="81"/>
            <rFont val="Tahoma"/>
            <family val="2"/>
          </rPr>
          <t xml:space="preserve">
(ESTRATÉGICO 
MISIONAL
APOYO
SEGUIMIENTO Y MEDICIÓN)
</t>
        </r>
      </text>
    </comment>
    <comment ref="L9" authorId="1" shapeId="0" xr:uid="{00000000-0006-0000-0200-000002000000}">
      <text>
        <r>
          <rPr>
            <b/>
            <sz val="9"/>
            <color indexed="81"/>
            <rFont val="Tahoma"/>
            <family val="2"/>
          </rPr>
          <t>Describa los métodos de control actuales con los que cuenta la empresa para mitigar el riesgo evaluado.  Ejemplo
Riesgo: Ruido
Fuente:  Sistemas de amortiguación.
Medio:    Mediciones ambiental de ruido.
Persona: Elementos de protección personal. Protección auditiva.</t>
        </r>
        <r>
          <rPr>
            <sz val="9"/>
            <color indexed="81"/>
            <rFont val="Tahoma"/>
            <family val="2"/>
          </rPr>
          <t xml:space="preserve">
</t>
        </r>
      </text>
    </comment>
    <comment ref="AU9" authorId="2" shapeId="0" xr:uid="{00000000-0006-0000-0200-000003000000}">
      <text>
        <r>
          <rPr>
            <b/>
            <sz val="9"/>
            <color indexed="81"/>
            <rFont val="Tahoma"/>
            <family val="2"/>
          </rPr>
          <t>katherine sanchez:</t>
        </r>
        <r>
          <rPr>
            <sz val="9"/>
            <color indexed="81"/>
            <rFont val="Tahoma"/>
            <family val="2"/>
          </rPr>
          <t xml:space="preserve">
Se mantienen los controles 
Disminucion del riesgo
Aumento el riesgo</t>
        </r>
      </text>
    </comment>
    <comment ref="O10" authorId="1" shapeId="0" xr:uid="{00000000-0006-0000-0200-000004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P10" authorId="1" shapeId="0" xr:uid="{00000000-0006-0000-0200-000005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Q10" authorId="1" shapeId="0" xr:uid="{00000000-0006-0000-0200-000006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R10" authorId="1" shapeId="0" xr:uid="{00000000-0006-0000-0200-000007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S10" authorId="1" shapeId="0" xr:uid="{00000000-0006-0000-0200-000008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T10" authorId="1" shapeId="0" xr:uid="{00000000-0006-0000-0200-000009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U10" authorId="1" shapeId="0" xr:uid="{00000000-0006-0000-0200-00000A000000}">
      <text>
        <r>
          <rPr>
            <sz val="12"/>
            <color indexed="81"/>
            <rFont val="Arial"/>
            <family val="2"/>
          </rPr>
          <t>I No aceptable
II Aceptable con control especifico
III Mejorable
IV Aceptable</t>
        </r>
      </text>
    </comment>
    <comment ref="V10" authorId="1" shapeId="0" xr:uid="{00000000-0006-0000-0200-00000B000000}">
      <text>
        <r>
          <rPr>
            <sz val="12"/>
            <color indexed="81"/>
            <rFont val="Arial"/>
            <family val="2"/>
          </rPr>
          <t>I No aceptable
II Aceptable con control especifico
III Mejorable
IV Aceptable</t>
        </r>
      </text>
    </comment>
    <comment ref="Y10" authorId="1" shapeId="0" xr:uid="{00000000-0006-0000-0200-00000C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Z10" authorId="1" shapeId="0" xr:uid="{00000000-0006-0000-0200-00000D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A10" authorId="0" shapeId="0" xr:uid="{00000000-0006-0000-0200-00000E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B10" authorId="1" shapeId="0" xr:uid="{00000000-0006-0000-0200-00000F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C10" authorId="1" shapeId="0" xr:uid="{00000000-0006-0000-0200-000010000000}">
      <text>
        <r>
          <rPr>
            <b/>
            <sz val="9"/>
            <color indexed="81"/>
            <rFont val="Tahoma"/>
            <family val="2"/>
          </rPr>
          <t>Protección puntual en las personas. Por ejemplo: Gafas de seguridad, protección auditiva, máscaras faciales, arneses y eslingas de seguridad, respiradores, guantes, etc.</t>
        </r>
      </text>
    </comment>
    <comment ref="AF10" authorId="1" shapeId="0" xr:uid="{00000000-0006-0000-0200-000011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AG10" authorId="1" shapeId="0" xr:uid="{00000000-0006-0000-0200-000012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AH10" authorId="1" shapeId="0" xr:uid="{00000000-0006-0000-0200-000013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AI10" authorId="1" shapeId="0" xr:uid="{00000000-0006-0000-0200-000014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AJ10" authorId="1" shapeId="0" xr:uid="{00000000-0006-0000-0200-000015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AK10" authorId="1" shapeId="0" xr:uid="{00000000-0006-0000-0200-000016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AL10" authorId="1" shapeId="0" xr:uid="{00000000-0006-0000-0200-000017000000}">
      <text>
        <r>
          <rPr>
            <sz val="12"/>
            <color indexed="81"/>
            <rFont val="Arial"/>
            <family val="2"/>
          </rPr>
          <t>I No aceptable
II Aceptable con control especifico
III Mejorable
IV Aceptable</t>
        </r>
      </text>
    </comment>
    <comment ref="AM10" authorId="1" shapeId="0" xr:uid="{00000000-0006-0000-0200-000018000000}">
      <text>
        <r>
          <rPr>
            <sz val="12"/>
            <color indexed="81"/>
            <rFont val="Arial"/>
            <family val="2"/>
          </rPr>
          <t>I No aceptable
II Aceptable con control especifico
III Mejorable
IV Aceptable</t>
        </r>
      </text>
    </comment>
    <comment ref="AP10" authorId="1" shapeId="0" xr:uid="{00000000-0006-0000-0200-000019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AQ10" authorId="1" shapeId="0" xr:uid="{00000000-0006-0000-0200-00001A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R10" authorId="0" shapeId="0" xr:uid="{00000000-0006-0000-0200-00001B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S10" authorId="1" shapeId="0" xr:uid="{00000000-0006-0000-0200-00001C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T10" authorId="1" shapeId="0" xr:uid="{00000000-0006-0000-0200-00001D000000}">
      <text>
        <r>
          <rPr>
            <b/>
            <sz val="9"/>
            <color indexed="81"/>
            <rFont val="Tahoma"/>
            <family val="2"/>
          </rPr>
          <t>Protección puntual en las personas. Por ejemplo: Gafas de seguridad, protección auditiva, máscaras faciales, arneses y eslingas de seguridad, respiradores, guantes, etc.</t>
        </r>
      </text>
    </comment>
  </commentList>
</comments>
</file>

<file path=xl/sharedStrings.xml><?xml version="1.0" encoding="utf-8"?>
<sst xmlns="http://schemas.openxmlformats.org/spreadsheetml/2006/main" count="8954" uniqueCount="900">
  <si>
    <t>MACROPROCESO ESTRATÉGICO</t>
  </si>
  <si>
    <t>CÓDIGO: ESG-SST-r008</t>
  </si>
  <si>
    <t>PROCESO GESTIÓN SISTEMAS INTEGRADOS - SEGURIDAD Y SALUD EN EL TRABAJO</t>
  </si>
  <si>
    <t>VERSIÓN: 6</t>
  </si>
  <si>
    <t>MATRIZ DE IDENTIFICACIÓN Y CONTROL DE PELIGROS</t>
  </si>
  <si>
    <t>VIGENCIA: 2025-07-23</t>
  </si>
  <si>
    <t>PÁGINA: 1 de 7</t>
  </si>
  <si>
    <t>MENÚ DE NAVEGACIÓN</t>
  </si>
  <si>
    <t>GESTIÓN DE PELIGROS EN LA UNIVERSIDAD DE CUNDINAMARCA</t>
  </si>
  <si>
    <t>Centro de trabajo:</t>
  </si>
  <si>
    <t>Extensión Facatativá</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</si>
  <si>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</si>
  <si>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</si>
  <si>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</si>
  <si>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</si>
  <si>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</si>
  <si>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Soacha</t>
  </si>
  <si>
    <t>Extensión Chía</t>
  </si>
  <si>
    <t>Extensión Zipaquirá</t>
  </si>
  <si>
    <t>Unidad Agroambiental El Tíbar</t>
  </si>
  <si>
    <t>Unidad Agroambiental La Esperanza</t>
  </si>
  <si>
    <t>Unidad Agroambiental El Vergel</t>
  </si>
  <si>
    <t>Oficina Bogotá</t>
  </si>
  <si>
    <t>CAD</t>
  </si>
  <si>
    <t xml:space="preserve">GESTIÓN SISTEMAS INTEGRADOS - SEGURIDAD Y SALUD EN EL TRABAJO </t>
  </si>
  <si>
    <t>PÁGINA: 2 DE 7</t>
  </si>
  <si>
    <t>ANEXO 1 VALORACIÓN DEL RIESGO</t>
  </si>
  <si>
    <t>Determinación del nivel de deficiencia</t>
  </si>
  <si>
    <t>Nivel de deficiencia</t>
  </si>
  <si>
    <t>Valor de</t>
  </si>
  <si>
    <t>Significado</t>
  </si>
  <si>
    <t>Nivel de exposición</t>
  </si>
  <si>
    <t>ND</t>
  </si>
  <si>
    <t>Niveles de probabilidad</t>
  </si>
  <si>
    <t>Nivel de exposición (NE)</t>
  </si>
  <si>
    <t>Muy Alto (MA)</t>
  </si>
  <si>
    <t>Se  ha(n)  detectado  peligro(s)  que  determina(n)  como  posible  la  generación  de incidentes o consecuencias muy significativas,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</si>
  <si>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</si>
  <si>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</si>
  <si>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MA - 40</t>
  </si>
  <si>
    <t>MA - 30</t>
  </si>
  <si>
    <t>A - 20</t>
  </si>
  <si>
    <t>A - 10</t>
  </si>
  <si>
    <t>Medio (M)</t>
  </si>
  <si>
    <t>Se han detectado peligros que pueden dar lugar a consecuencias poco significativas o  de  menor  importancia,  o  la  eficacia  del  conjunto  de  medidas  preventivas existentes es moderada, o ambos.</t>
  </si>
  <si>
    <t>(ND)</t>
  </si>
  <si>
    <t>MA - 24</t>
  </si>
  <si>
    <t>A - 18</t>
  </si>
  <si>
    <t>A - 12</t>
  </si>
  <si>
    <t>M - 6</t>
  </si>
  <si>
    <t>Bajo (B)</t>
  </si>
  <si>
    <t>No se</t>
  </si>
  <si>
    <t>No se ha detectado consecuencia alguna, o la eficacia del conjunto de medidas preventivas existentes es alta, o ambos. El riesgo está controlado. Estos peligros se clasifican directamente en el nivel de riesgo y de intervención cuatro (IV) Véase la Tabla 8.</t>
  </si>
  <si>
    <t>M - 8</t>
  </si>
  <si>
    <t>B - 4</t>
  </si>
  <si>
    <t>B - 2</t>
  </si>
  <si>
    <t>Asigna Valor</t>
  </si>
  <si>
    <t>Determinación del nivel de exposición</t>
  </si>
  <si>
    <t>Determinación del nivel de riesgo</t>
  </si>
  <si>
    <t>Nivel de Exposición</t>
  </si>
  <si>
    <t>Valor de NE</t>
  </si>
  <si>
    <t>Nivel de Riesgo</t>
  </si>
  <si>
    <t>Nivel de Probabilidad (NP)</t>
  </si>
  <si>
    <t>Continua (EC)</t>
  </si>
  <si>
    <t>La situación de exposición se presenta sin interrupción o varias veces con tiempo prolongado durante la jornada laboral.</t>
  </si>
  <si>
    <t>NR = NP x NC</t>
  </si>
  <si>
    <t>40 - 24</t>
  </si>
  <si>
    <t>Frecuente (EF)</t>
  </si>
  <si>
    <t>La situación de exposición se presenta varias veces durante la jornada laboral por tiempos cortos.</t>
  </si>
  <si>
    <t>Nivel de Consecuencia (NC)</t>
  </si>
  <si>
    <t>I</t>
  </si>
  <si>
    <t>II</t>
  </si>
  <si>
    <t>Ocasional (EO)</t>
  </si>
  <si>
    <t>La situación de exposición se presenta alguna vez durante la jornada laboral y por un periodo de tiempo corto.</t>
  </si>
  <si>
    <t>4000 - 2400</t>
  </si>
  <si>
    <t>2000 - 1200</t>
  </si>
  <si>
    <t>800 - 600</t>
  </si>
  <si>
    <t>400 - 200</t>
  </si>
  <si>
    <t>Esporádica (EE)</t>
  </si>
  <si>
    <t>La situación de exposición se presenta de manera eventual.</t>
  </si>
  <si>
    <t>II        200</t>
  </si>
  <si>
    <t>Nivel de Probabilidad</t>
  </si>
  <si>
    <t>2400 - 1440</t>
  </si>
  <si>
    <t>1200 - 600</t>
  </si>
  <si>
    <t>480 - 360</t>
  </si>
  <si>
    <t>120       III</t>
  </si>
  <si>
    <t>Valor de NP</t>
  </si>
  <si>
    <t>III</t>
  </si>
  <si>
    <t>Entre 40 y 24</t>
  </si>
  <si>
    <t>Situación deficiente con exposición continua, o muy deficiente con exposición frecuente. Normalmente la materialización del riesgo ocurre con frecuencia.</t>
  </si>
  <si>
    <t>1000 - 600</t>
  </si>
  <si>
    <t>500 - 250</t>
  </si>
  <si>
    <t>200 - 150</t>
  </si>
  <si>
    <t>100 - 50</t>
  </si>
  <si>
    <t>Entre 20 y 10</t>
  </si>
  <si>
    <t>Situación deficiente con exposición frecuente u ocasional, o bien situación muy deficiente con exposición ocasional o esporádica. La materialización del riesgo es posible que suceda varias veces en la vida laboral.</t>
  </si>
  <si>
    <t>III        40</t>
  </si>
  <si>
    <t>Entre 8 y 6</t>
  </si>
  <si>
    <t>Situación deficiente con exposición esporádica, o bien situación mejorable con exposición continuada o frecuente. Es posible que suceda el daño alguna vez.</t>
  </si>
  <si>
    <t>Entre 4 y 2</t>
  </si>
  <si>
    <t>Situación mejorable con exposición ocasional o esporádica, o situación sin anomalía destacable con cualquier nivel de exposición. No es esperable que se materialice el riesgo, aunque puede ser concebible.</t>
  </si>
  <si>
    <t>III       100</t>
  </si>
  <si>
    <t>80 - 60</t>
  </si>
  <si>
    <t>IV       20</t>
  </si>
  <si>
    <t>Determinación del nivel de consecuencias</t>
  </si>
  <si>
    <t>Aceptabilidad del riesgo</t>
  </si>
  <si>
    <t>Nivel de</t>
  </si>
  <si>
    <t>NC</t>
  </si>
  <si>
    <t>Consecuencias</t>
  </si>
  <si>
    <t>Daños personales</t>
  </si>
  <si>
    <t>No Aceptable</t>
  </si>
  <si>
    <t>Mortal o Catastrófico (M)</t>
  </si>
  <si>
    <t>Muerte(s).</t>
  </si>
  <si>
    <t>Aceptable con control específico</t>
  </si>
  <si>
    <t>Muy grave (MG)</t>
  </si>
  <si>
    <t>Lesiones o enfermedades graves irreparables (Incapacidad permanente parcial o invalidez).</t>
  </si>
  <si>
    <t>Mejorable</t>
  </si>
  <si>
    <t>Grave (G)</t>
  </si>
  <si>
    <t>Lesiones o enfermedades con incapacidad laboral temporal (ILT).</t>
  </si>
  <si>
    <t>IV</t>
  </si>
  <si>
    <t>Aceptable</t>
  </si>
  <si>
    <t>Leve (L)</t>
  </si>
  <si>
    <t>Lesiones o enfermedades que no requieren incapacidad.</t>
  </si>
  <si>
    <t>significado del nivel de Riesgos</t>
  </si>
  <si>
    <t>Nivel de riesgo</t>
  </si>
  <si>
    <t>Valor de NR</t>
  </si>
  <si>
    <t>4 000 - 600</t>
  </si>
  <si>
    <t>Situación crítica. Suspender actividades hasta que el riesgo esté bajo control. Intervención urgente.</t>
  </si>
  <si>
    <t>500 - 150</t>
  </si>
  <si>
    <t>Corregir y adoptar medidas de control de inmediato. Sin embargo, suspenda actividades si el nivel de riesgo está por encima o igual de 360.</t>
  </si>
  <si>
    <t>120 - 40</t>
  </si>
  <si>
    <t>Mejorar si es posible. Sería conveniente justificar la intervención y su rentabilidad.</t>
  </si>
  <si>
    <t>Mantener las medidas de control existentes, pero se deberían considerar soluciones o mejoras y se deben hacer comprobaciones periódicas para asegurar que el riesgo aún es aceptable.</t>
  </si>
  <si>
    <t>Código Serie Documental (Ver Tabla de Retención Documental)</t>
  </si>
  <si>
    <t xml:space="preserve">  </t>
  </si>
  <si>
    <t>PÁGINA: 3 DE 7</t>
  </si>
  <si>
    <t>MACRO
PROCESO</t>
  </si>
  <si>
    <t>PROCESO</t>
  </si>
  <si>
    <t>ÁREA</t>
  </si>
  <si>
    <t>CARGOS/USUARIOS</t>
  </si>
  <si>
    <t>ACTIVIDADES</t>
  </si>
  <si>
    <t>ACTIVIDADES 
RUTINARIA (SI/NO)</t>
  </si>
  <si>
    <t>TIPO DE ACTIVIDAD (Interna/ Externa)</t>
  </si>
  <si>
    <t>PELIGRO</t>
  </si>
  <si>
    <t>EFECTOS POSIBLES</t>
  </si>
  <si>
    <t>CONTROLES EXISTENTES</t>
  </si>
  <si>
    <t>EVALUACIÓN DEL RIESGO</t>
  </si>
  <si>
    <t>VALORACIÓN DEL RIESGO</t>
  </si>
  <si>
    <t>MEDIDAS DE INTERVENCIÓN</t>
  </si>
  <si>
    <t>EVALUACION DEL RIESGO RESIDUAL</t>
  </si>
  <si>
    <t>CRITERIOS PARA ESTABLECER CONTROLES</t>
  </si>
  <si>
    <t>MEDIDAS DE INTERVENCIÓN DESPUES DE MEDIR LA EFICACIA DE LOS CONTROLES OPERACIONALES</t>
  </si>
  <si>
    <t>ANALISIS DEL RIESGO RESIDUAL</t>
  </si>
  <si>
    <t>DESCRIPCIÓN</t>
  </si>
  <si>
    <t>CLASIFICACIÓN</t>
  </si>
  <si>
    <t xml:space="preserve">FUENTE </t>
  </si>
  <si>
    <t>MEDIO</t>
  </si>
  <si>
    <t>TRABAJADOR</t>
  </si>
  <si>
    <t>NIVEL DE DEFICIENCIA</t>
  </si>
  <si>
    <t>NIVEL DE EXPOSICIÓN</t>
  </si>
  <si>
    <t>NIVEL DE PROBABILIDAD (ND*NE)</t>
  </si>
  <si>
    <t>INTERPRETACIÓN NIVEL DE PROBABILIDAD</t>
  </si>
  <si>
    <t>NIVEL DE CONSECUENCIA</t>
  </si>
  <si>
    <t>NIVEL DE RIESGO (NR) E INTERVENCIÓN</t>
  </si>
  <si>
    <t>INTERPRETACIÓN DEL NR</t>
  </si>
  <si>
    <t>ACEPTABILIDAD DEL RIESGO</t>
  </si>
  <si>
    <t>PEOR CONSECUENCIA</t>
  </si>
  <si>
    <t>EXISTENCIA DE REQUISITO LEGAL</t>
  </si>
  <si>
    <t>ELIMINACIÓN</t>
  </si>
  <si>
    <t>SUSTITUCIÓN</t>
  </si>
  <si>
    <t>CONTROLES DE INGENIERÍA</t>
  </si>
  <si>
    <t>CONTROLES ADMINISTRATIVOS, SEÑALIZACIÓN, ADVERTENCIA</t>
  </si>
  <si>
    <t>EQUIPOS / ELEMENTOS DE PROTECCIÓN PERSONAL</t>
  </si>
  <si>
    <t>FECHA DE EVALUACION DE LA EFICACIA</t>
  </si>
  <si>
    <t>RESPONSABLE DE LA EVALUACION DE LA EFICACIA</t>
  </si>
  <si>
    <t>APOYO</t>
  </si>
  <si>
    <t>TALENTO HUMANO</t>
  </si>
  <si>
    <t xml:space="preserve"> PROFESIONAL, AUXILIAR</t>
  </si>
  <si>
    <t>REALIZAR PROCESO DE CONTRATACIÓN DE PERSONAL, CONTROL Y ENTREGA DE DOTACIÓN, EJECUCIÓN DE PLAN DE FORMACIÓN Y BIENESTAR LABORAL, GESTIONAR SOLICITUD DE PERMISOS LABORALES.</t>
  </si>
  <si>
    <t>SI</t>
  </si>
  <si>
    <t>Interna</t>
  </si>
  <si>
    <t xml:space="preserve">HONGOS VIRUS Y BACTERIAS
</t>
  </si>
  <si>
    <t>BIOLÓGICO</t>
  </si>
  <si>
    <t>INFECCIÓN VIRAL, INFECCIÓN GASTROINTESTINAL, DOLOR ABDOMINAL, FIEBRE AMARILLA</t>
  </si>
  <si>
    <t>NO OBSERVADOS</t>
  </si>
  <si>
    <t xml:space="preserve">LIMPIEZA Y DESINFECCIÓN CONTROL PERIÓDICO DE LOS BAÑOS </t>
  </si>
  <si>
    <t xml:space="preserve">USO DE ELEMENTO DE PROTECCIÓN (EPP) TAPABOCAS, GUANTES (CUANDO . SENSIBILIZACIONES DE AUTOCUIDADO Y CAMPAÑAS 
EVALUACIONES MÉDICAS PERIÓDICAS
 PROGRAMAS DE PROMOCIÓN Y DETECCIÓN  
</t>
  </si>
  <si>
    <t>INFECCIÓN VIRAL, INFECCIÓN GASTROINTESTINAL, DOLOR ESTOMACAL</t>
  </si>
  <si>
    <t>NINGUNO</t>
  </si>
  <si>
    <t>BRINDAR CAPACITACIÓN Y O SENSIBILIZACIÓN FRENTE AL RIESGO</t>
  </si>
  <si>
    <t>GESTOR SST</t>
  </si>
  <si>
    <t>TEMPERATURAS
(Disconfort Térmico)</t>
  </si>
  <si>
    <t>FÍSICO</t>
  </si>
  <si>
    <t>CEFALEA. FATIGA, DISMINUCIÓN DE RENDIMIENTO LABORAL</t>
  </si>
  <si>
    <t xml:space="preserve"> ESPACIO PARA TOMA DE TINTO Y AROMÁTICA </t>
  </si>
  <si>
    <t>DESHIDRATACIÓN</t>
  </si>
  <si>
    <t xml:space="preserve">BRINDAR CAPACITACIÓN  Y O SENSIBILIZACIÓN FRENTE AL RIESGO </t>
  </si>
  <si>
    <t>CONDICIONES DE LA TAREA
(Demandas de carga mental, contenido de la tarea, demandas emocionales, nivel de responsabilidad)</t>
  </si>
  <si>
    <t>PSICOSOCIAL</t>
  </si>
  <si>
    <t xml:space="preserve">FATIGA, DOLOR DE CABEZA, HOMBROS, CUELLO, ESPALDA ESTRÉS, ALTERACIONES NERVIOSAS CANSANCIO, BAJO RENDIMIENTO EN EL TRABAJO, ESTRÉS, CARGA EMOCIONAL, CEFALEAS, CAMBIOS EN LA CONDUCTA, IRRITABILIDAD, ALTERACIONES MENTALES, ETC. </t>
  </si>
  <si>
    <t xml:space="preserve"> ACTIVIDADES DE  BIENESTAR</t>
  </si>
  <si>
    <t xml:space="preserve">PROGRAMA DE PAUSAS ACTIVAS
COMITÉ DE CONVIVENCIA
</t>
  </si>
  <si>
    <t xml:space="preserve">BUEN TRATO CON EL PERSONAL A SU CARGO
 APLICACIÓN DE BATERÍA DE RIESGO PSICOSOCIAL 
AUTORIZACIÓN PARA REALIZACIÓN DE PAUSAS ACTIVAS (PROGRAMA DE PAUSAS ACTIVAS)
ESPACIOS DE ESPARCIMIENTO, GIMNASIO, PROGRAMA LÚDICOS Y DE SENSIBILIZACIÓN
 PROGRAMA DE CAPACITACIONES  
</t>
  </si>
  <si>
    <t>ALTERACIONES EN LA TENSIÓN ARTERIAL, AFECCIONES CARDIACAS</t>
  </si>
  <si>
    <t>POSTURA PROLONGADA, MANTENIDA, FORZADA, ANTIGRAVITACIONES</t>
  </si>
  <si>
    <t>BIOMECÁNICOS</t>
  </si>
  <si>
    <t>DESORDENES MUSCULOESQUELÉTICOS - ESTRÉS LABORAL - PROBLEMAS DE VARICES - CANSANCIO - FATIGA LABORAL</t>
  </si>
  <si>
    <t xml:space="preserve">INSPECCIONES A PUESTOS DE TRABAJO </t>
  </si>
  <si>
    <t xml:space="preserve"> REALIZACIÓN DE PAUSAS ACTIVAS 
EVALUACIONES MÉDICAS CON ÉNFASIS EN OSTEOMUSCULARES
SEGUIMIENTO A LAS RECOMENDACIONES DE LAS EVALUACIONES MÉDICAS  
 ACTIVIDADES DE PREVENCIÓN PARA DE, 
 DISPONIBILIDAD DE ESPACIO Y SITIOS PARA REALIZAR PAUSA EN LAS ACTIVIDADES  FÍSICAS 
 ELEMENTOS DE APOYO (DESCANSA PIES)
</t>
  </si>
  <si>
    <t>ENFERMEDADES COMO TÚNEL DE CARPO,MANGITO ROTADOR TRAUMAS POR DOLOR ACUMULATIVO</t>
  </si>
  <si>
    <t>MOVIMIENTOS REPETITIVOS
(Manejo de herramientas propias de la labor)</t>
  </si>
  <si>
    <t>ENFERMEDADES DE TRAUMA ACUMULATIVO, SÍNDROMES TÚNEL DEL CARPO</t>
  </si>
  <si>
    <t>STC , TENDINITIS, HERNIAS O LESIÓN CERVICAL</t>
  </si>
  <si>
    <t>ELÉCTRICOS
(MANIPULACIÓN  DE CONEXIONES ELÉCTRICAS)</t>
  </si>
  <si>
    <t>CONDICIONES DE SEGURIDAD</t>
  </si>
  <si>
    <t>CHOQUE ELÉCTRICO QUE PUEDE PRODUCIR AFECCIONES CARDIACAS Y EN EL SISTEMA NERVIOSO CENTRAL, QUEMADURAS DE I Y II GRADO</t>
  </si>
  <si>
    <t>CANALIZADO DE REDES , MANTENIMIENTO PREVENTIVO Y CORRECTIVO A INSTALACIONES ELÉCTRICAS.</t>
  </si>
  <si>
    <t>SEÑALIZACIÓN DE ÁREAS CON RIESGO ELÉCTRICO COMO GABINETES, CAJAS E INSTALACIONES.</t>
  </si>
  <si>
    <t>NO OBSERVADO</t>
  </si>
  <si>
    <t>PERDIDAS HUMANAS Y MATERIALES</t>
  </si>
  <si>
    <t>Externa</t>
  </si>
  <si>
    <t>PRECIPITACIONES
(Lluvias fuertes,cambio climatico)</t>
  </si>
  <si>
    <t>FENÓMENOS NATURALES</t>
  </si>
  <si>
    <t>CAÍDAS, TRAUMAS TEJIDOS BLANDOS, ESGUINCES, LUXACIONES, TORCEDURAS</t>
  </si>
  <si>
    <t xml:space="preserve">ESTRUCTURAS ADECUADAS Y MANTENIMIENTO PERIÓDICO DE LAS MISMAS.  
SISTEMAS PARA EL DESABASTECIMIENTO DE AGUA (REJILLAS). </t>
  </si>
  <si>
    <t xml:space="preserve"> SIMULACROS DE EMERGENCIA
 BOTIQUINES
 CAMILLAS 
 PLAN DE EMERGENCIAS</t>
  </si>
  <si>
    <t>CONFORMACIÓN BRIGADA DE EMERGENCIAS. PLAN DE EMERGENCIAS CON PROTOCOLOS ESTABLECIDOS PARA ESTAS CONDICIONES CLIMÁTICAS ADVERSAS O FENÓMENOS NATURALES. SEÑALIZACIÓN DE RUTAS DE EVACUACIÓN Y REALIZACIÓN DE SIMULACROS DE EVACUACIÓN.</t>
  </si>
  <si>
    <t>TRAUMAS SEVEROS Y MUERTE</t>
  </si>
  <si>
    <t>REALIZAR SIMULACROS EN DONDE SE INTERVENGA EL CONTROL DE INCENDIOS, ATENCIÓN A PACIENTE, RESCATE EN ESTRUCTURAS COLAPSADAS Y DE EVACUACIÓN. RENTRENAMIENTO DE BRIGADISTAS Y CAPACITACIÓN CONTINUA A TODO EL PERSONAL DIRECTO, CONTRATISTA Y VISITANTES.</t>
  </si>
  <si>
    <t>CAMILLA DE EMERGENCIA, ENFERMERÍA DOTADA, EXTINTORES DE SEGURIDAD, BOTIQUÍN PARA BRIGADISTAS, CHALECO REFLECTIVO Y DISTINTIVO PARA LOS MISMOS.</t>
  </si>
  <si>
    <t>VENDAVALES (CAMBIO CLIMATICO)</t>
  </si>
  <si>
    <t xml:space="preserve">ESTRUCTURAS ADECUADAS Y MANTENIMIENTO PERIÓDICO DE LAS MISMAS.  </t>
  </si>
  <si>
    <t xml:space="preserve"> CAMILLAS
SIMULACROS DE EMERGENCIA
 BOTIQUINES
 CAMILLAS 
 PLAN DE EMERGENCIAS</t>
  </si>
  <si>
    <t xml:space="preserve">BRINDAR CAPACITACIÓN FRENTE AL RIESGO    Y  CONTINUAR CON LA SOCIALIZACIÓN DEL PLAN DE GESTIÓN DE RIESGO DE DESASTRES PREPARACIÓN Y REPUESTA ANTE EMERGENCIAS </t>
  </si>
  <si>
    <t xml:space="preserve">SISMOS Y TERREMOTOS (CAMBIO CLIMATICO) </t>
  </si>
  <si>
    <t>ATRAPAMIENTOS, CAÍDAS, TRAUMAS TEJIDOS BLANDOS, ESGUINCES, LUXACIONES, TORCEDURAS, FRACTURAS</t>
  </si>
  <si>
    <t xml:space="preserve">ESTRUCTURAS ADECUADAS PARA RESISTIR MOVIMIENTOS SÍSMICOS 
</t>
  </si>
  <si>
    <t>SIMULACROS DE EMERGENCIA
 BOTIQUINES
 CAMILLAS 
 PLAN DE EMERGENCIAS
SEÑALIZACIÓN DE RUTAS DE EVACUACIÓN, INSTALACIÓN DE EQUIPOS DE APOYO EN EMERGENCIAS.</t>
  </si>
  <si>
    <t xml:space="preserve">
PARTICIPACIÓN DEL PERSONAL EN SIMULACROS
 BRIGADISTAS, CAPACITADOS DENTRO DEL ÁREA DE TRABAJO
SEÑALIZACIÓN DE RUTAS DE EVACUACIÓN
CONFORMACIÓN BRIGADA DE EMERGENCIAS. PLAN DE EMERGENCIAS CON PROTOCOLOS ESTABLECIDOS PARA ESTAS CONDICIONES CLIMÁTICAS ADVERSAS O FENÓMENOS NATURALES. SEÑALIZACIÓN DE RUTAS DE EVACUACIÓN Y REALIZACIÓN DE SIMULACROS DE EVACUACIÓN.
</t>
  </si>
  <si>
    <t xml:space="preserve">REALIZAR SOCIALIZACIÓN  DEL RIEGO Y DEL PAN DE GESTIÓN DEL  RIEGO DE DESASTRES PREPARACIÓN Y RESPUESTA ANTE EMERGENCIAS </t>
  </si>
  <si>
    <t xml:space="preserve">ESTRATÉGICO </t>
  </si>
  <si>
    <t>SISTEMAS INTEGRADOS DE GESTIÓN</t>
  </si>
  <si>
    <t>SEGURIDAD Y SALUD EN EL TRABAJO</t>
  </si>
  <si>
    <t>TECNICO II</t>
  </si>
  <si>
    <t>Apoyar en
mantener la implementación
del Sistema de Gestión de
Seguridad y Salud en el
Trabajo, frente a los requisitos
establecido en el Decreto
1072 de 2015 Libro 2, Parte 2,
Titulo 4 Capitulo 6 y
Resolución 0312 de 2019.
Con el cual se cumplen
requisitos de la norma NTC
45001:2018, trabajando de
manera conjunta con los
procesos misionales y los
sistemas integrados</t>
  </si>
  <si>
    <t>OFICINAS CON VENTILACIÓN NATURAL</t>
  </si>
  <si>
    <t>TRASLADO EN VEHÍCULOS INSTITUCIONALES PARA LA REALIZACIÓN DE ACTIVIDADES MISIONALES O NO ORGANIZADAS POR EL EMPLEADOR</t>
  </si>
  <si>
    <t>NO</t>
  </si>
  <si>
    <t>ACCIDENTES DE TRANSITO
(Accidentes de transito donde se ven involucrados peatones (Estudiantes y/o Funcionarios) y vehículos de transporte) Desplazamiento en vehículos propios de la UDEC y particulares en misión laboral Autorizada.</t>
  </si>
  <si>
    <t xml:space="preserve">TRAUMAS SEVEROS, TRAUMAS CRANEOENCEFÁLICOS, FRACTURAS, </t>
  </si>
  <si>
    <t>INSPECCIÓN DE VEHÍCULOS DE LA UDEC, MANTENIMIENTO PREVENTIVO Y CORRECTIVO, VERIFICACIÓN  DE DOCUMENTACIÓN LEGAL DE LOS VEHÍCULOS (REVISIÓN TECNO MECÁNICA, SOAT, LICENCIA DE CONDUCTOR Y CARTA DE PROPIEDAD DEL VEHÍCULO)</t>
  </si>
  <si>
    <t>PROGRAMA DE INSPECCIONES</t>
  </si>
  <si>
    <t xml:space="preserve"> SENSIBILIZACIÓN EN TEMAS DE SEGURIDAD VIAL
CURSO DE MANEJO DEFENSIVO (CONDUCTORES)
CONDUCTORES CALIFICADOS Y CON EL DOCUMENTO QUE LO ACREDITA, USO  DE CINTURÓN DE SEGURIDAD
</t>
  </si>
  <si>
    <t>DAÑO A LA PROPIEDAD Y MUERTE.</t>
  </si>
  <si>
    <t>BRINDAR CAPACITACIÓN YO SENSIBILIZACIÓN FRENTE AL RIEGO</t>
  </si>
  <si>
    <t>NINGUNA</t>
  </si>
  <si>
    <t>SISTEMA GESTIÓN AMBIENTAL</t>
  </si>
  <si>
    <t>BRINDAR APOYO EN LA EJECUCIÓN DE LAS ACTIVIDADES DEL SISTEMA DE  GESTIÓN AMBIENTAL</t>
  </si>
  <si>
    <t>MISIONAL</t>
  </si>
  <si>
    <t>ADMISIONES Y REGISTROS</t>
  </si>
  <si>
    <t>TÉCNICO II, TÉCNICO</t>
  </si>
  <si>
    <t xml:space="preserve">LIDERAR LOS PROCESOS RELACIONADOS COEL REGISTRO Y CONTROL ACADÉMICO DE LA  EN TODAS LAS SEDE.
ADMINISTRAR, SISTEMATIZAR Y CUSTODIAR EN DEBIDA FORMA LA INFORMACIÓN INDIVIDUAL Y COLECTIVA DE LOS ESTUDIANTES.
ADMINISTRAR EL SISTEMAS DE INFORMACIÓN Y HERRAMIENTAS DE SOFTWARE Y HARDWARE ASIGNADOS A LA LABOR DE ADMISIONES, REGISTRO Y CONTROL ACADÉMICO. 
</t>
  </si>
  <si>
    <t>RADIACIONES NO IONIZANTES
(Uso de Video Terminales  y exposición a la radiación solar)</t>
  </si>
  <si>
    <t xml:space="preserve">CANSANCIO VISUAL,  IRRITACIONES CONJUNTIVAL, CEFALEA, IRRITABILIDAD Y EN OCASIONES MAREOS. </t>
  </si>
  <si>
    <t>PANTALLAS DE COMPUTADORES CON FILTRO</t>
  </si>
  <si>
    <t xml:space="preserve">PROGRAMA DE PAUSAS ACTIVAS 
 EVALUACIONES DE PUESTOS DE TRABAJO </t>
  </si>
  <si>
    <t xml:space="preserve">TIEMPOS DE DESCANSO  O ACTIVIDADES QUE NO REQUIEREN SU USO DE VIDEO TERMINALES ENTRE LA JORNADA LABORAL </t>
  </si>
  <si>
    <t>CONJUNTIVITIS, FATIGA VISUAL, PROBLEMAS DE CORNEA, CANSANCIO</t>
  </si>
  <si>
    <t>SEGUIMIENTO AL  PROGRAMA DE PAUSAS ACTIVAS DE TRABAJO DONDE SE INCLUYAN  EJERCICIOS DE RELAJACIÓN VISUAL.
IMPLEMENTAR PROGRAMA DE INSPECCIONES PLANEADAS Y VERIFICAR POSICIÓN DE VIDEO TERMINALES.
REALIZAR SENSIBILIZACIÓN EN USO DE PROTECTOR SOLAR CUANDO SEA NECESARIO.</t>
  </si>
  <si>
    <t>NO SE REQUIERE</t>
  </si>
  <si>
    <t>GESTIÓN ORGANIZACIONAL 
(Estilo de mando: autoritario y participativo, modalidades de pago y contratación, participación inducción, capacitación y entrenamiento, evaluación del desempeño, bienestar social, manejo de cambios)</t>
  </si>
  <si>
    <t xml:space="preserve">
PROGRAMA DE PAUSAS ACTIVAS
</t>
  </si>
  <si>
    <t xml:space="preserve">BUEN TRATO CON EL PERSONAL A SU CARGO
APLICACIÓN DE BATERÍA DE RIESGO PSICOSOCIAL 
AUTORIZACIÓN PARA REALIZACIÓN DE PAUSAS ACTIVAS (PROGRAMA DE PAUSAS ACTIVAS)
ESPACIOS DE ESPARCIMIENTO, GIMNASIO, PROGRAMA LÚDICOS Y DE SENSIBILIZACIÓN
PROGRAMA DE CAPACITACIONES  
</t>
  </si>
  <si>
    <t>DISEÑAR E IMPLEMENTAR PROGRAMA DE VIGILANCIA EPIDEMIOLÓGICA DE RIESGO PSICOSOCIAL DONDE SE INCLUYA LA APLICACIÓN DE BATERÍA DISPUESTA POR EL MINISTERIO DE TRABAJO, MEDICIÓN DE CLIMA ORGANIZACIONAL.
CAPACITAR AL PERSONAL EN EL MANEJO DEL TIEMPO, MANEJO DEL ESTRÉS, TALLERES EN TRABAJO EN EQUIPO.
IMPLEMENTAR PROGRAMA DE PAUSAS ACTIVAS DE TRABAJO Y GIMNASIA LABORAL.</t>
  </si>
  <si>
    <t xml:space="preserve">NO APLICA EL USO DE EPP PARA ESTE PELIGRO. </t>
  </si>
  <si>
    <t>MECÁNICOS
(Utilización de herramientas manuales de oficina como saca ganchos, cosedora, bisturí etc.)</t>
  </si>
  <si>
    <t>LESIONES COMO CONTUSIONES, HERIDAS</t>
  </si>
  <si>
    <t xml:space="preserve">NINGUNO </t>
  </si>
  <si>
    <t xml:space="preserve">REPOSICIÓN DE ELEMENTOS </t>
  </si>
  <si>
    <t xml:space="preserve">INDUCCIÓN EN LAS ACTIVIDADES  
</t>
  </si>
  <si>
    <t xml:space="preserve">HERIDA POR CORTE E INFECCIÓN </t>
  </si>
  <si>
    <t xml:space="preserve">HERRAMIENTAS DE TRABAJO DE USO COTIDIANO DE MANEJO ESTÁNDAR CON BAJO RIESGO </t>
  </si>
  <si>
    <t xml:space="preserve"> IMPLEMENTAR INSPECCIONES DE SEGURIDAD EN LOS PUESTOS DE TRABAJO Y DE LAS HERRAMIENTAS 
REALIZAR CAPACITACIONES SOBRE CUIDADO DE MANOS.
CAPACITACIONES Y CHARLAS  SOBRE MANEJO DE HERRAMIENTAS MANUALES
INSPECCIONES DE SEGURIDAD PLANEADAS O NO PLANEADAS REVISIÓN Y CAMBIO PERIÓDICO DE LAS HERRAMIENTAS ANTE SIGNOS DE DESGASTE NORMAS DE SEGURIDAD.
</t>
  </si>
  <si>
    <t>PARA EL ÁREA ADMINISTRATIVA NO SE REQUIERE EL USO DE EPP YA QUE LAS HERRAMIENTAS Y EQUIPOS SON DE BAJO RIESGO.</t>
  </si>
  <si>
    <t>LOCATIVO
(Sistemas y medios de almacenamiento.)</t>
  </si>
  <si>
    <t>TRAUMAS TEJIDOS BLANDOS, HERIDAS, TRAUMAS CRÁNEO ENCEFÁLICOS Y FRACTURAS</t>
  </si>
  <si>
    <t xml:space="preserve">SISTEMAS DE ANCLAJES DE REPISAS Y ESTANTERÍAS </t>
  </si>
  <si>
    <t xml:space="preserve"> SISTEMAS DE ARCHIVOS POR CARPETAS
SISTEMA DE ARCHIVO CENTRAL  PARA DOCUMENTOS DE LA UNIVERSIDAD DE CUNDINAMARCA</t>
  </si>
  <si>
    <t>PERDIDAS DE CONCIENCIAS, TCE</t>
  </si>
  <si>
    <t xml:space="preserve"> SEGUIMIENTO  INSPECCIONES DE SEGURIDAD Y SENSIBILIZAR AL PERSONAL SOBRE EL PELIGRO.
SEÑALIZACIÓN PERTINENTE AL RIESGO. 
 MANTENER LOS PASILLOS Y AÉREAS DE CIRCULACIÓN LIBRES DE OBSTÁCULOS
</t>
  </si>
  <si>
    <t>LOCATIVO
(Superficies de trabajo irregulares, deslizantes, con diferencia de nivel)</t>
  </si>
  <si>
    <t>MANTENIMIENTO LOCATIVO PERMANENTE</t>
  </si>
  <si>
    <t>SEÑALIZACIÓN PREVENTIVA, INSPECCIONES DE SEGURIDAD
PROGRAMA DE INSPECCIONES LOCATIVAS 
 CONSTANTE LIMPIEZA 
 ESCALERAS CON PASAMANOS</t>
  </si>
  <si>
    <t>SENSIBILIZACIÓN DEL PELIGRO.</t>
  </si>
  <si>
    <t xml:space="preserve"> VERIFICAR POR MEDIO DE INSPECCIONES DE SEGURIDAD Y EL MANTENIMIENTO DE ÁREAS DE TRABAJO.
 INSTALACIÓN DE CINTAS ANTIDESLIZANTES.
 INSPECCIONAR LAS ARES DE TRABAJO PERIÓDICAMENTE.
 MANTENER LOS PASILLOS Y ÁREAS DE CIRCULACIÓN LIBRES DE OBSTÁCULOS
</t>
  </si>
  <si>
    <t>PARA PERSONAL DE ÁREA ADMINISTRATIVA NO SE REQUIERE EL USO DE EPPS EN SUS ÁREAS DE TRABAJO.</t>
  </si>
  <si>
    <t>LOCATIVO
(Caída de Objetos)</t>
  </si>
  <si>
    <t xml:space="preserve">GOLPES - FRACTURAS - LACERACIONES - </t>
  </si>
  <si>
    <t xml:space="preserve"> ARCHIVADORES ANCLADOS </t>
  </si>
  <si>
    <t>ESCALERILLAS</t>
  </si>
  <si>
    <t xml:space="preserve">IMPLEMENTAR Y SEGUIMIENTO A LAS  INSPECCIONES DE SEGURIDAD Y SENSIBILIZAR AL PERSONAL SOBRE EL PELIGRO.
SEÑALIZACIÓN PERTINENTE AL RIESGO. 
MANTENER LOS PASILLOS Y AÉREAS DE CIRCULACIÓN LIBRES DE OBSTÁCULOS
</t>
  </si>
  <si>
    <t>NO SE REQUIERE USO DE EPP EN ÁREAS ADMÓN..</t>
  </si>
  <si>
    <t>LOCATIVO
(Condiciones de Orden y aseo)</t>
  </si>
  <si>
    <t xml:space="preserve">PROGRAMA DE ORDEN Y ASEO </t>
  </si>
  <si>
    <t>PUNTOS ECOLÓGICOS.
PERSONAL PERMANENTE DE SERVICIOS GENERALES. INSPECCIONES DEL DE SEGURIDAD.</t>
  </si>
  <si>
    <t xml:space="preserve">
 SENSIBILIZACIÓN SOBRE ORDEN Y ASEO 
 PERSONAL CAPACITADO PARA REALIZAR ESTA ACTIVIDAD 
JORNADAS DE ASEO </t>
  </si>
  <si>
    <t xml:space="preserve">IMPLEMENTAR UN PROGRAMA DE ORDEN ASEO Y LIMPIEZA DONDE SE INVOLUCRE A TODO EL PERSONAL DE LA UDEC. 
CAPACITACIÓN DE ACTOS Y CONDICIONES DE SEGURIDAD 
</t>
  </si>
  <si>
    <t>NO SE REQUIERE PARA EL PERSONAL ADMINISTRATIVO USO DE EPP PARA ESTE PELIGRO.</t>
  </si>
  <si>
    <t>TECNOLÓGICO
( Incendios provocados por la reacción químico física por combustibles almacenados como papelería, mobiliario y equipos energizados)</t>
  </si>
  <si>
    <t>INTOXICACIÓN POR INHALACIÓN DE HUMOS, QUEMADURAS II Y III GRADO, PERDIDAS EN PROCESOS, PERDIDAS MATERIALES Y PERDIDAS HUMANAS</t>
  </si>
  <si>
    <t xml:space="preserve">INSPECCIONES DE SEGURIDAD Y SEÑALIZACIÓN PREVENTIVA Y DE SEGURIDAD.
EQUIPOS EXTINTORES EN LAS ÁREAS Y DE EMERGENCIA.
</t>
  </si>
  <si>
    <t xml:space="preserve"> EXTINTORES UBICADOS EN EL ÁREA DE TRABAJO
PROGRAMA DE INSPECCIONES
SIMULACROS DE EMERGENCIA 
 BOTIQUINES
 CAMILLAS 
PLAN DE EMERGENCIAS
ALARMAS 
</t>
  </si>
  <si>
    <t xml:space="preserve"> BRIGADISTAS, CAPACITADOS DENTRO DEL ÁREA DE TRABAJO
 SEÑALIZACIÓN DE RUTAS DE EVACUACIÓN </t>
  </si>
  <si>
    <t xml:space="preserve">MUERTE </t>
  </si>
  <si>
    <t xml:space="preserve">CAPACITAR Y SENSIBILIZAR EN EL PLAN DE EMERGENCIA DE LA UDEC
REALIZAR MANTENIMIENTO  A EXTINTORES. 
PUBLICAR  LAS LÍNEAS DE EMERGENCIA PARA UNA RESPUESTA OPORTUNA EN CASO DE PRESENTARSE UN INCENDIO O EXPLOSIÓN.
</t>
  </si>
  <si>
    <t>EQUIPOS DE EMERGENCIA</t>
  </si>
  <si>
    <t>FINANCIERA</t>
  </si>
  <si>
    <t xml:space="preserve"> TÉCNICO, TÉCNICO, PROFESIONAL </t>
  </si>
  <si>
    <t xml:space="preserve">EJECUTAR LAS POLÍTICAS, PLANES, PROGRAMAS Y DEMAS ACCIONES RELACIONADAS CON LA GESTIÓN FINANCIERA, CONTABLE Y PRESUPUESTAL DE LA SEDE DE LA UNIVERSIDAD.
</t>
  </si>
  <si>
    <t>DOCUMENTAL</t>
  </si>
  <si>
    <t xml:space="preserve"> ARCHIVO Y CORRESPONDENCIA</t>
  </si>
  <si>
    <t xml:space="preserve"> AUXILIAR DE OFICINA, SECRETARIA AUXILIAR </t>
  </si>
  <si>
    <t>COORDINAR EL PROCESO DE GESTIÓN DOCUMENTAL, SUPERVISÁNDOLA RECEPCIÓN, RADICACIÓN, DISTRIBUCIÓN, CONSERVACIÓN Y TRAMITE DE LOS ARCHIVOS DE LA INSTITUCIÓN.
PROPONER NORMAS DE REGULACIÓN DE ORDENACIÓN, CLASIFICACIÓN Y ORDENAMIENTO DE LOS ARCHIVOS DE GESTIÓN DE CADA UNA DE LAS ÁREAS DE LA UNIVERSIDAD.</t>
  </si>
  <si>
    <t xml:space="preserve">ESTANTERÍA ANCLADA, PARA FUTUROS ÁREAS DE ALMACENAMIENTO  </t>
  </si>
  <si>
    <t>ESCALERAS CON BARANDAS (PASA MANOS) 
ILUMINACIÓN</t>
  </si>
  <si>
    <t>SISTEMAS Y TECNOLOGÍA</t>
  </si>
  <si>
    <t>PROFESIONAL</t>
  </si>
  <si>
    <t xml:space="preserve">ELABORAR, ACTUALIZAR Y PERFECCIONAR EL PLAN ESTRATÉGICO DEL ÁREA Y ASEGURA  SU COHERENCIA CON EL PLAN ESTRATÉGICO INSTITUCIONAL; PREPARA LOS PLANES OPERATIVOS ANUALES EVALUANDO PERIÓDICAMENTE SU DESARROLLO Y CUMPLIMIENTO.
DEFINIR Y ADMINISTRAR UN ÚNICO SISTEMA DE INFORMACIÓN INSTITUCIONAL QUE INTEGRE LAS INTERFACES ENTRE ÁREAS Y CON LA CAPACIDAD DE ENTENDER REQUERIMIENTOS INTERNOS Y EXTERNOS.
GARANTIZAR, MEJORAR Y MANTENER LA CONECTIVIDAD EN LA SEDE  ACADÉMICA Y ADMINISTRATIVA. </t>
  </si>
  <si>
    <t>APOYO ACADÉMICO</t>
  </si>
  <si>
    <t xml:space="preserve">SALAS DE SISTEMAS </t>
  </si>
  <si>
    <t xml:space="preserve"> TÉCNICO II</t>
  </si>
  <si>
    <t>REALIZAR MANTENIMIENTO A LOS EQUIPOS  DE LA SALA DE COMPUTO , PRETAR A LOS  GESTORES DEL CONOCIMIENTO LOS MATERIALES PARA SUS PRACTICAS EN EL LA SALA DE COMPUTO ,ENCARGADO DEL BUEN USO DE LOS MATERIALES Y RECURSOS DEL SALA DE COMPUTO.  ELABORAR, ACTUALIZAR Y PERFECCIONAR EL PLAN ESTRATÉGICO DEL ÁREA Y ASEGURA  SU COHERENCIA CON EL PLAN ESTRATÉGICO INSTITUCIONAL; PREPARA LOS PLANES OPERATIVOS ANUALES EVALUANDO PERIÓDICAMENTE SU DESARROLLO Y CUMPLIMIENTO.</t>
  </si>
  <si>
    <t>BIENES Y SERVICIOS</t>
  </si>
  <si>
    <t xml:space="preserve">ALMACÉN </t>
  </si>
  <si>
    <t>SECRETARIA AUXILIAR</t>
  </si>
  <si>
    <t>VERIFICACIÓN DE CONTRATO DE CONSUMO, ARCHIVO, TOMAS FISICAS,ARCHIVO,CORRESPONDENCIA,ACTAS,CORREO,CERTIFICACIONES,TABLA DOCUMENTAL,RECEPCCION DE ELEMENTOS, PAQUETEO DE BIENES, ENTREGA Y RECEPCIÓN DE ELEMENTOS</t>
  </si>
  <si>
    <t xml:space="preserve">COMPRAS </t>
  </si>
  <si>
    <t>TÉCNICO, TÉCNICO II</t>
  </si>
  <si>
    <t>EVALUAR EL DESEMPEÑO Y LOGRO DE OBJETIVOS DE LAS DISTINTAS ÁREAS A SU CARGO Y PRESENTAR LOS RESPECTIVOS INFORMES AL RECTOR U ÓRGANOS DIRECTIVOS DE LA UNIVERSIDAD CUANDO ESTOS LO REQUIERAN.
COORDINAR Y CONTROLAR LA ADECUADA PRESTACIÓN DE LOS SERVICIOS GENERALES PARA EL EFICIENTE FUNCIONAMIENTO DE LA SEDE
ADMINISTRAR LOS BIENES Y SERVICIOS INSTITUCIONALES SIGUIENDO PROCEDIMIENTOS ESTABLECIDOS, Y TENIENDO ENCUENTRA POLÍTICAS INSTITUCIONALES Y NORMATIVIDAD VIGENTE.</t>
  </si>
  <si>
    <t xml:space="preserve">COMPRAS  </t>
  </si>
  <si>
    <t>RECURSOS FÍSICOS</t>
  </si>
  <si>
    <t xml:space="preserve">SERVICIOS GENERALES </t>
  </si>
  <si>
    <t>LIMPIEZA DE LAS ÁREAS COMUNES Y DE TODA LA UNIVERSIDAD BAÑOS ,SALONES, ETC.</t>
  </si>
  <si>
    <t>HONGOS VIRUS Y BACTERIAS
(Limpieza General y lavados de Baños)</t>
  </si>
  <si>
    <t>INSPECCIONES PERIÓDICAS, USO DE EPP TALES COMO GUANTES, PROTECCIÓN RESPIRATORIA, BOTAS Y ROPA DE TRABAJO.</t>
  </si>
  <si>
    <t>RUIDO 
(por el ambiente de trabajo)</t>
  </si>
  <si>
    <t>FATIGA AUDITIVA, DISMINUCIÓN AUDITIVA.</t>
  </si>
  <si>
    <t>MEDICIONES AMBIENTALES</t>
  </si>
  <si>
    <t>EXÁMENES MÉDICOS OCUPACIONALES Y SEGUIMIENTO A RESULTADOS Y/O RECOMENDACIONES
SENSIBILIZACIONES DE AUTOCUIDADO Y CAMPAÑAS 
USO DE TAPA OÍDOS</t>
  </si>
  <si>
    <t>FATIGA AUDITIVA, DISMINUCIÓN AUDITIVA, HIPOACUSIA NEUROSENSORIAL.</t>
  </si>
  <si>
    <t>REALIZAR CAPACITACIÓN Y O SENSIBILIZACIÓN FRENTE AL RIESGO</t>
  </si>
  <si>
    <t>RADIACIONES NO IONIZANTES
(Exposición a la radiación solar)</t>
  </si>
  <si>
    <t>USO DE BLOQUEADOR SOLAR</t>
  </si>
  <si>
    <t>CONJUNTIVITIS, TERIGIOS, QUEMADURAS DE PIEL.</t>
  </si>
  <si>
    <t>REALIZAR SENSIBILIZACIÓN EN USO DE PROTECTOR SOLAR.</t>
  </si>
  <si>
    <t>USO DE DOTACIÓN</t>
  </si>
  <si>
    <t xml:space="preserve">LÍQUIDOS, NIEBLAS Y ROCÍOS
Exposición a productos químicos propios de las labores de limpieza y desinfección) </t>
  </si>
  <si>
    <t xml:space="preserve">QUÍMICO
</t>
  </si>
  <si>
    <t>ACCIDENTES DE DIVERSA GRAVEDAD:  QUEMADURAS LEVES O GRAVES,  MUERTE Y/O PERDIDA TOTAL DE LA PROPIEDAD
ALERGIAS RESPIRATORIAS, DERMATITIS, ASFIXIA</t>
  </si>
  <si>
    <t xml:space="preserve">HOJAS DE SEGURIDAD Y ETIQUETADO DE PRODUCTOS QUÍMICOS. ESPACIO PARA ALMACENAMIENTO SEGURO DE LOS PRODUCTOS.
PLAN DE EMERGENCIA IDENTIFICANDO EL MANEJO DE SUSTANCIAS </t>
  </si>
  <si>
    <t>USO DE ELEMENTOS DE PROTECCIÓN PERSONAL REQUERIDOS. 
CAPACITACIÓN Y SENSIBILIZACIÓN EN EL USO ADECUADO Y APLICACIÓN DE SUSTANCIAS QUÍMICAS</t>
  </si>
  <si>
    <t>QUEMADURAS D E TERCER GRADO</t>
  </si>
  <si>
    <t>LIMPIEZA DE LAS ÁREAS COMUNES CON USO DE HIDRO LAVADORA</t>
  </si>
  <si>
    <t>MATERIAL PARTICULADO</t>
  </si>
  <si>
    <t xml:space="preserve">QUÍMICO
MECÁNICO
</t>
  </si>
  <si>
    <t>IRRITACIÓN DE VÍAS RESPIRATORIAS, OCULAR Y DÉRMICA
INGRESO DE MATERIAL PARTICULADO EN OJOS</t>
  </si>
  <si>
    <t>IRRITACIÓN DE VÍAS RESPIRATORIAS, OCULAR Y DÉRMICA</t>
  </si>
  <si>
    <t>DESARROLLO DEL PROGRAMA QUÍMICO
FORMACIÓN SOBRE FDS Y ETIQUETAS DE SEGURIDAD DE PRODUCTOS QUÍMICOS
PROGRAMA DE INSPECCIONES
ESTABLECER OPERACIÓN ESTÁNDAR DE LA HIDRO LAVADORA</t>
  </si>
  <si>
    <t xml:space="preserve">USO DE PROTECCIÓN RESPIRATORIA CON FILTRO PARA POLVOS Y/O MATERIAL PARTICULADO.
USO DE GAFAS DE SEGURIDAD
</t>
  </si>
  <si>
    <t>MANIPULACIÓN MANUAL DE CARGAS
(Movilización y levantamiento de cargas)</t>
  </si>
  <si>
    <t>LESIONES OSTEOMUSCULARES A NIVEL DE COLUMNA.</t>
  </si>
  <si>
    <t>1. SISTEMA  DE VIGILANCIA EPIDEMIOLÓGICA PARA EL RIESGO BIOMECÁNICO.</t>
  </si>
  <si>
    <t xml:space="preserve">1. PROGRAMA DE PAUSAS ACTIVAS 
2. EVALUACIONES DE PUESTOS DE TRABAJO </t>
  </si>
  <si>
    <t xml:space="preserve">1. AUTORIZACIÓN PARA REALIZACIÓN DE PAUSAS ACTIVAS (PROGRAMA DE PAUSAS ACTIVAS)
2. EVALUACIONES MÉDICAS CON ÉNFASIS EN OSTEOMUSCULARES
3. SEGUIMIENTO A LAS RECOMENDACIONES DE LAS EVALUACIONES MÉDICAS  
4. ACTIVIDADES DE PREVENCIÓN PARA DE, CON APOYO DE LA ARL (PROFESIONAL FISIOTERAPEUTA, ESPECIALISTA SST)
6. DISPONIBILIDAD DE ESPACIO Y SITIOS PARA REALIZAR PAUSA EN LAS ACTIVIDADES  FÍSICAS 
7. 1. ELEMENTOS DE APOYO (REPOSA  PIES,  PACK MOUSE)
</t>
  </si>
  <si>
    <t>ENFERMEDADES OSTEOMUSCULARES</t>
  </si>
  <si>
    <t>IMPLEMENTAR UN PROGRAMA DE VIGILANCIA EPIDEMIOLÓGICA PARA EL RIESGO BIOMECÁNICO.
IMPLEMENTACIÓN DE PAUSAS ACTIVAS DE TRABAJO TODOS LOS DÍAS DURANTE LA JORNADA LABORAL.
IMPLEMENTAR EXÁMENES OCUPACIONALES CON ÉNFASIS EN ERGONOMÍA. REALIZAR SEGUIMIENTO A LAS RECOMENDACIONES MEDICAS DE LOS EXÁMENES OCUPACIONALES.
REALIZAR CAPACITACIONES EN MANEJO SEGURO DE CARGAS E HIGIENE POSTURAL.</t>
  </si>
  <si>
    <t>USO DE ESCURRIDOR</t>
  </si>
  <si>
    <t xml:space="preserve">ESFUERZO 
</t>
  </si>
  <si>
    <t>LESIONES ÓSEO MUSCULARES, HERNIAS DISCALES, LESIONES DE COLUMNAS, SOBREESFUERZO, TRAUMAS ACUMULATIVOS.</t>
  </si>
  <si>
    <t>PUESTO ADECUADO PARA EL DESARROLLO DE LA LABOR</t>
  </si>
  <si>
    <t>ENFERMEDADES COMO TÚNEL DE CARPO,MANGITO ROTADOR TRAUMAS POR DOLOR ACUMULATIVO
STC , TENDINITIS, HERNIAS O LESIÓN CERVICAL</t>
  </si>
  <si>
    <t xml:space="preserve">BRINDAR CAPACITACIÓN Y O SENSIBILIZACIÓN FRENTE AL RIESGO </t>
  </si>
  <si>
    <t>MECÁNICOS
(CORTADURAS, MACHUCONES)</t>
  </si>
  <si>
    <t>CONTUSIONES, LACERACIONES, FRACTURAS, HERIDAS, Y POLITRAUMATISMOS.</t>
  </si>
  <si>
    <t>MANTENIMIENTO PREVENTIVO DE EQUIPOS Y HERRAMIENTAS MANUALES</t>
  </si>
  <si>
    <t>SEÑALIZACIÓN PREVENTIVA Y OBLIGATORIA DE CUMPLIMIENTO DE NORMAS DE SEGURIDAD Y USOS DE EPP. INSPECCIÓN DE HERRAMIENTAS MANUALES Y ÁREAS DE TRABAJO</t>
  </si>
  <si>
    <t xml:space="preserve">
CAPACITACIONES Y CHARLAS  SOBRE MANEJO DE HERRAMIENTAS MANUALES
USO DE EPP</t>
  </si>
  <si>
    <t>ATRAPAMIENTO Y/O AMPUTACIÓN DEL ALGÚN SEGMENTO CORPORAL</t>
  </si>
  <si>
    <t xml:space="preserve">
IMPLEMENTAR HOJAS DE OPERACIÓN ESTÁNDAR PARA MAQUINAS Y EQUIPOS PUNTUALES
 VERIFICACIÓN DE HOJA DE VIDA DE EQUIPOS Y HERRAMIENTAS
 INSPECCIONES PERIÓDICAS DE SEGURIDAD.
PUESTOS DE TRABAJO ADECUADOS PARA LA REALIZACIÓN DE LAS TAREAS, NO EJECUTAR LAS LABORES DE MANERA IMPROVISADA SI NO CON PLANEACIÓN.
 CAPACITACIONES Y CHARLAS  SOBRE MANEJO DE HERRAMIENTAS MANUALES
INSPECCIONES DE SEGURIDAD PLANEADAS O NO PLANEADAS REVISIÓN Y CAMBIO PERIÓDICO DE LAS HERRAMIENTAS ANTE SIGNOS DE DESGASTE NORMAS DE SEGURIDAD.
</t>
  </si>
  <si>
    <t xml:space="preserve">USO DE EPP: OVEROL Y/O ROPA DE TRABAJO , GAFAS Y  MONOGAFAS DE SEGURIDAD, BOTAS DE SEGURIDAD, GUANTES, PROTECCIÓN AUDITIVA, PROTECCIÓN RESPIRATORIA  Y CASCO DE SEGURIDAD. </t>
  </si>
  <si>
    <t>ENTREGA DE ELEMENTOS DE PROTECCIÓN PERSONAL</t>
  </si>
  <si>
    <t>SEÑALIZACIÓN PREVENTIVA, INSPECCIONES DE SEGURIDAD</t>
  </si>
  <si>
    <t>USO DE ROPA DE TRABAJO Y EPP PARA EL DESARROLLO DEL MISMO. ZAPATOS ANTIDESLIZANTES PARA PERSONAL SERVICIOS GENERALES Y BOTAS DE SEGURIDAD PARA EL PERSONAL DE MANTENIMIENTO</t>
  </si>
  <si>
    <t>EN CASO DE ENCONTRARSE EN ÁREAS DE ALMACENAMIENTO DE MATERIAL DE MANTENIMIENTO SE REQUIERE EL USO DE CASCO DE SEGURIDAD Y EPPS REQUERIDOS PARA LA LABOR COMO BOTAS, GAFAS Y PROTECCIÓN DE MANOS.  PARA EL PERSONAL DE SERVICIOS GENERALES  SE DEBE DISPONER DE ZAPATOS DE SEGURIDAD,  GUANTES , GAFAS Y CACO DURANTE EL TIEMPO EN ESTA ÁREA.</t>
  </si>
  <si>
    <t>PARA EL PERSONAL ADMINISTRATIVO NO SE REQUIERE EL USO DE EPP</t>
  </si>
  <si>
    <t xml:space="preserve">IMPLEMENTAR UN PROGRAMA DE ORDEN ASEO Y LIMPIEZA DONDE SE INVOLUCRE A TODO EL PERSONAL DE LA UDEC. 
CAPACITACIÓN DE ACTOS Y CONDICIONES DE SEGURIDAD 
</t>
  </si>
  <si>
    <t xml:space="preserve">GUANTES DE SEGURIDAD, GAFAS, PROTECCIÓN RESPIRATORIA Y ROPA DE TRABAJO. </t>
  </si>
  <si>
    <t>TECNOLÓGICO
(Fuga, explosión, derrame e  Incendios provocados por la reacción químico física por químicos almacenados y combustibles como papelería, mobiliario y equipos energizados)</t>
  </si>
  <si>
    <t xml:space="preserve">INSPECCIONES DE SEGURIDAD Y SEÑALIZACIÓN PREVENTIVA Y DE SEGURIDAD.
EXTINTORES UBICADOS EN EL ÁREA DE TRABAJO
PROGRAMA DE INSPECCIONES
 SIMULACROS DE EMERGENCIA 
BOTIQUINES
 CAMILLAS 
 PLAN DE EMERGENCIAS
</t>
  </si>
  <si>
    <t xml:space="preserve">SENSIBILIZACIÓN EN EL PELIGRO. Y PLAN DE EMERGENCIA 
BRIGADISTAS, CAPACITADOS DENTRO DEL ÁREA DE TRABAJO
 SEÑALIZACIÓN DE RUTAS DE EVACUACIÓN
</t>
  </si>
  <si>
    <t>CAPACITAR Y SENSIBILIZAR EN EL PLAN DE EMERGENCIA DE LA UDEC, IMPLEMENTAR PROGRAMA DE INSPECCIONES DE SEGURIDAD, REALIZAR MANTENIMIENTO A EXTINTORES.  PUBLICAR  LAS LÍNEAS DE EMERGENCIA PARA UNA RESPUESTA OPORTUNA EN CASO DE PRESENTARSE UN INCENDIO O EXPLOSIÓN.</t>
  </si>
  <si>
    <t xml:space="preserve">EQUIPOS DE EMERGENCIA </t>
  </si>
  <si>
    <t xml:space="preserve"> AUTORIZACIÓN PARA MANEJO DE CARGAS SOLITUD DE APOYO A UN COMPAÑERO 
 AUTORIZACIÓN PARA REALIZACIÓN DE PAUSAS ACTIVAS (PROGRAMA DE PAUSAS ACTIVAS)
 EVALUACIONES MEDICAS CON ÉNFASIS EN OSTEOMUSCULARES
 SEGUIMIENTO A LAS RECOMENDACIONES DE LAS EVALUACIONES MÉDICAS  
 ACTIVIDADES DE PREVENCIÓN PARA DE, CON APOYO DE LA ARL (PROFESIONAL FISIOTERAPEUTA, ESPECIALISTA SST)
 DISPONIBILIDAD DE ESPACIO Y SITIOS PARA REALIZAR PAUSA EN LAS ACTIVIDADES  
SENSIBILIZACIÓN EN MANEJO DE CARGAS
</t>
  </si>
  <si>
    <t>MANTENIMIENTO</t>
  </si>
  <si>
    <t xml:space="preserve">ARREGLOS  EN LAS LOCACIONES AVERIADAS COMO PISO, PAREDES ETC.
</t>
  </si>
  <si>
    <t xml:space="preserve"> USO DE ELEMENTO DE PROTECCIÓN (EPP) TAPABOCAS, GUANTES (CUANDO 
SENSIBILIZACIONES DE AUTOCUIDADO Y CAMPAÑAS 
 EVALUACIONES MÉDICAS PERIÓDICAS
PROGRAMAS DE PROMOCIÓN Y DETECCIÓN  
</t>
  </si>
  <si>
    <t xml:space="preserve">ARREGLOS  EN LAS LOCACIONES AVERIADAS COMO PISO, , PAREDES ETC.; USO DE GUADAÑADORA
</t>
  </si>
  <si>
    <t>RUIDO 
(Exposición continuo dentro de la jornada laboral por la utilización de herramientas manuales y  equipos)</t>
  </si>
  <si>
    <t xml:space="preserve">ARREGLOS  EN LAS LOCACIONES AVERIADAS COMO PISO,, PAREDES ETC.
</t>
  </si>
  <si>
    <t xml:space="preserve">ARREGLOS  EN LAS LOCACIONES AVERIADAS COMO PISO,  PAREDES ETC.;
</t>
  </si>
  <si>
    <t>USO DE PROTECTOR SOLAR</t>
  </si>
  <si>
    <t xml:space="preserve">ARREGLOS  EN LAS LOCACIONES AVERIADAS COMO PISO, , PAREDES ETC.
</t>
  </si>
  <si>
    <t>VIBRACIÓN 
(Uso de equipos, maquinaria y herramientas manuales)</t>
  </si>
  <si>
    <t xml:space="preserve"> HORMIGUEO, ENTUMECIMIENTO, CAMBIOS ARTICULARES </t>
  </si>
  <si>
    <t>MANTENIMIENTO A EQUIPOS  Y HERRAMIENTAS</t>
  </si>
  <si>
    <t>TIEMPOS DE DESCANSO EN LAS ACTIVIDADES CON USO DE EQUIPOS QUE PRODUCEN VIBRACIÓN.</t>
  </si>
  <si>
    <t>SÍNDROME DE DEDOS BLANCOS, DEGENERATIVOS, CAMBIOS EN LA DINÁMICA SANGUÍNEA.</t>
  </si>
  <si>
    <t>DURANTE EL TRABAJO SE DEBEN INCLUIR PERIODOS DE DESCANSO Y /O ROTACIONES DE 20 MINUTOS EN CADA UNA DE LAS ACTIVIDADES QUE INVOLUCREN EQUIPOS QUE GENEREN VIBRACIÓN .
REALIZACIÓN DE PAUSAS ACTIVAS DE TRABAJO.
CHARLA PARA EL REPORTE DE CUALQUIER CONDICIÓN O RIESGO QUE PRESENTEN LOS EQUIPOS DE TRABAJO</t>
  </si>
  <si>
    <t>USO DE OBLIGATORIO DE EPP PARA LA LABOR A REALIZAR, CASCO, PROTECCIÓN VISUAL, PROTECCIÓN RESPIRATORIA, GUANTES , ROPA DE TRABAJO Y BOTAS DE SEGURIDAD.</t>
  </si>
  <si>
    <t xml:space="preserve">ARREGLOS  EN LAS LOCACIONES AVERIADAS COMO PISO,, PAREDES ETC.;  Y 
REPARACIONES A NIVEL ELÉCTRICO.
</t>
  </si>
  <si>
    <t xml:space="preserve">LÍQUIDOS, NIEBLAS Y ROCÍOS
Exposición a productos químicos propios de las actividades) </t>
  </si>
  <si>
    <t>PROTECCIÓN VISUAL, PROTECCIÓN RESPIRATORIA, ROPA DE TRABAJO (BATAS) Y GUANTES</t>
  </si>
  <si>
    <t xml:space="preserve">ARREGLOS  EN LAS LOCACIONES AVERIADAS COMO PISO,, PAREDES  ETC.
</t>
  </si>
  <si>
    <t xml:space="preserve">GASES Y VAPORES
(Monóxido de carbono por el uso de equipos con combustible)  </t>
  </si>
  <si>
    <t xml:space="preserve">IRRITACIÓN DE VÍAS RESPIRATORIAS  Y OCULAR. </t>
  </si>
  <si>
    <t xml:space="preserve">USO DE PROTECCIÓN RESPIRATORIA CON FILTRO PARA HUMOS </t>
  </si>
  <si>
    <t>ARREGLOS  EN LAS LOCACIONES AVERIADAS COMO PISO,, PAREDES ETC.</t>
  </si>
  <si>
    <t>HUMOS METÁLICOS
(Soldadura)</t>
  </si>
  <si>
    <t>ENFERMEDADES RESPIRATORIAS</t>
  </si>
  <si>
    <t xml:space="preserve">SENSIBILIZACIÓN DE USO ADECUADO DE EPP Y MANEJO SEGURO DE SUSTANCIAS QUÍMICAS PELIGROSAS.
INSTALAR  SEÑALIZACIÓN DE NORMAS DE SEGURIDAD.
 CAPACITACIÓN CONSTANTE A LAS BRIGADAS EN PRIMEROS AUXILIOS Y EVACUACIÓN E INSTALAR SEÑALIZACIÓN Y DEMARCAR LAS ÁREAS.
IMPLEMENTACIÓN PROGRAMA DE RIESGO QUÍMICO, PROTOCOLOS DE USO Y ALMACENAMIENTO SEGURO. DEMARCACIÓN Y ETIQUETADO DE TODOS LOS PRODUCTOS. </t>
  </si>
  <si>
    <t xml:space="preserve">USO DE RESPIRADOR CON FILTRO PARA HUMO DE SOLDADURA
</t>
  </si>
  <si>
    <t xml:space="preserve">ARREGLOS  EN LAS LOCACIONES AVERIADAS COMO PISO,  PAREDES ETC.
</t>
  </si>
  <si>
    <t>ARREGLOS  EN LAS LOCACIONES AVERIADAS COMO PISO,  PAREDES ETC.</t>
  </si>
  <si>
    <t>ARREGLOS  EN LAS LOCACIONES AVERIADAS COMO PISO, PAREDES ETC.;</t>
  </si>
  <si>
    <t>MECÁNICOS
(Utilización de herramientas manuales, maquinaria y equipos)</t>
  </si>
  <si>
    <t xml:space="preserve">IMPLEMENTAR HOJAS DE TRABAJOS ESTÁNDAR PARA EL MANEJO DE EQUIPOS Y HERRAMIENTAS
 CAPACITACIONES Y CHARLAS  SOBRE MANEJO DE HERRAMIENTAS MANUALES
INSPECCIONES DE SEGURIDAD PLANEADAS O NO PLANEADAS REVISIÓN Y CAMBIO PERIÓDICO DE LAS HERRAMIENTAS ANTE SIGNOS DE DESGASTE NORMAS DE SEGURIDAD.
</t>
  </si>
  <si>
    <t xml:space="preserve">ARREGLOS  EN LAS LOCACIONES AVERIADAS COMO PISO,  PAREDES ETC.; </t>
  </si>
  <si>
    <t>LUGAR ESPECIFICO PARA ALMACENAMIENTOS SEGUROS.</t>
  </si>
  <si>
    <t>ARREGLOS  EN LAS LOCACIONES AVERIADAS COMO PISO, PAREDES ETC.</t>
  </si>
  <si>
    <t>USO DE EPP REQUERIDOS PARA LA LABOR TALES COMO CASCO Y ZAPATOS O BOTAS DE SEGURIDAD.</t>
  </si>
  <si>
    <t xml:space="preserve">ARREGLOS  EN LAS LOCACIONES AVERIADAS COMO PISO, PAREDES ETC.,
</t>
  </si>
  <si>
    <t>PROFESIONAL, OPERARIO</t>
  </si>
  <si>
    <t>COORDINAR Y GARANTIZAR LA ADECUADA PRESTACIÓN DE LOS SERVICIOS GENERALES Y  MANTENIMIENTO PARA EL EFICIENTE  FUNCIONAMIENTO  DE LA UNIVERSIDAD, DISEÑAR Y DESARROLLAR  EL PLAN DE MANTENIMIENTO PREVENTIVO  Y CORRECTIVO DE LA PLANTA FÍSICA Y DE SU INFRAESTRUCTURA TÉCNICA, ASÍ COMO DEL PARQUE AUTOMOTOR, GARANTIZAR EL SERVICIO  EL SERVICIO DE TRANSPORTE PARA LA REALIZACIÓN DE PRACTICAS  ACADÉMICAS , COORDINAR Y APOYAR PROYECTOS  Y PRESUPUESTOS PARA EL MEJORAMIENTO  DE LA  PLANTA FÍSICA Y EL PARQUE AUTOMOTOR</t>
  </si>
  <si>
    <t>REALIZAR CAPACITACIÓN Y SENSIBILIZACIÓN DEL  PELIGRO .
REALIZAR  ESTUDIO DE CONDICIONES DE SALUD PARA IDENTIFICAR LA IMPLEMENTACIÓN DE PROGRAMA DE VIGILANCIA EPIDEMIOLÓGICA. REALIZAR SEGUIMIENTO A LAS RECOMENDACIONES MEDICAS EMITIDAS EN LOS EXÁMENES OCUPACIONALES DE INGRESO Y/O PERIÓDICOS.</t>
  </si>
  <si>
    <t>FORMACIÓN Y APRENDIZAJE</t>
  </si>
  <si>
    <t xml:space="preserve">SECRETARIAS PROGRAMAS </t>
  </si>
  <si>
    <t>SECRETARIAS DE PROGRAMA, AUXILIARES DE OFICINA</t>
  </si>
  <si>
    <t>CONTESTAR REQUERIMIENTOS , CORREOS , OFICIOS, CORRESPONDENCIA, ACTIVIDADES DE APOYO PARA LOS PROGRAMAS, ATENCIÓN DE USUARIOS</t>
  </si>
  <si>
    <t xml:space="preserve">VIRUS, BACTERIAS </t>
  </si>
  <si>
    <t>CULTURA DE LAVADO DE MANOS</t>
  </si>
  <si>
    <t>CAPACITACIÓN FRENTE A  MEDIDAS DE BIOSEGURIDAD</t>
  </si>
  <si>
    <t>BAJO</t>
  </si>
  <si>
    <t xml:space="preserve"> INFECCIONES VIRALES</t>
  </si>
  <si>
    <t>CAPACITACIÓN FRENTE AL RIESGO BIOLÓGICO</t>
  </si>
  <si>
    <t>EXPOSICIÓN A POSTURA SEDENTE PROLONGADA</t>
  </si>
  <si>
    <t>BIOMECÁNICO</t>
  </si>
  <si>
    <t>DOLOR LUMBAR, ESPASMOS MUSCULARES, VARICES, DOLOR EN MIEMBROS INFERIORES</t>
  </si>
  <si>
    <t>SILLA ERGONÓMICA, CAPACITACIÓN EN PAUSAS ACTIVAS</t>
  </si>
  <si>
    <t>LUMBALGIA</t>
  </si>
  <si>
    <t>BRINDAR CAPACITACIÓN FRENTE A HIGIENE POSTURAL Y FRENTE A LA IMPORTANCIA DE LA EJECUCIÓN DE PAUSAS ACTIVAS</t>
  </si>
  <si>
    <t>CONDICIONES DE LA TAREA
(Demandas de carga mental, contenido de la tarea, demandas emocionales, nivel de responsabilidad, jornada de trabajo)</t>
  </si>
  <si>
    <t>ESTRÉS ,IRRITABILIDAD</t>
  </si>
  <si>
    <t>1. ACTIVIDADES DE  BIENESTAR</t>
  </si>
  <si>
    <t xml:space="preserve">
1. PROGRAMA DE PAUSAS ACTIVAS
2. COMITÉ DE CONVIVENCIA
</t>
  </si>
  <si>
    <t xml:space="preserve">1. BUEN TRATO CON EL PERSONAL A SU CARGO
2. APLICACIÓN DE BATERÍA DE RIESGO PSICOSOCIAL 
3. AUTORIZACIÓN PARA REALIZACIÓN DE PAUSAS ACTIVAS (PROGRAMA DE PAUSAS ACTIVAS)
4. ESPACIOS DE ESPARCIMIENTO, GIMNASIO, PROGRAMA LÚDICOS Y DE SENSIBILIZACIÓN
5. PROGRAMA DE CAPACITACIONES  
</t>
  </si>
  <si>
    <t>EXPOSICIÓN A MOVIMIENTOS REPETITIVOS</t>
  </si>
  <si>
    <t xml:space="preserve">DOLOR EN MIEMBROS SUPERIORES , ADORMECIMIENTO DE LAS MANOS Y DEDOS, EPICONDILITIS, TENDINITIS, HOMBRO DOLOROSO, MAGUITO ROTADOR </t>
  </si>
  <si>
    <t>EQUIPO DE COMPUTO DE MESA, CAPACITACIÓN EN PAUSAS ACTIVAS, CUENTA CON MOUSE</t>
  </si>
  <si>
    <t>SÍNDROME DEL TÚNEL CARPIANO</t>
  </si>
  <si>
    <t>BRINDAR CAPACITACIÓN  A LOS FUNCIONARIOS FRENTE AL RIESGO , EFECTOS POSIBLES, AUTOCUIDADO, IMPORTANCIA DE PAUSAS ACTIVAS</t>
  </si>
  <si>
    <t> PLAN DE GESTIÓN DEL RIESGO DE DESASTRES PREPARACIÓN Y RESPUESTA ANTE EMERGENCIAS, CAMILLA DE EMERGENCIA, ENFERMERÍA DOTADA, EXTINTORES DE SEGURIDAD, BOTIQUÍN PARA BRIGADISTAS, CHALECO REFLECTIVO Y DISTINTIVO PARA LOS MISMOS.</t>
  </si>
  <si>
    <t xml:space="preserve">LABORATORIOS (BIOLOGÍA , SUELOS, QUÍMICA, FÍSICA, MICROBIOLOGÍA) </t>
  </si>
  <si>
    <t>TÉCNICO II, AUXILIAR DE OFICINA I</t>
  </si>
  <si>
    <t xml:space="preserve"> CONTROL FRENTE AL INGRESO DE LOS ESTUDIANTES  AL LABORATORIO, ALISTAMIENTO DE PRACTICAS ACADEMICES , VERIFICACIÓN DEL MATERIAL NECESARIO   QUE SE NECESITA PARA CADA PRACTICA, CALIBRACIÓN Y LIMPIEZA DE EQUIPOS , VERIFICACIÓN  DEL FUNCIONAMIENTO DE LOS EQUIPOS</t>
  </si>
  <si>
    <t xml:space="preserve">HONGOS VIRUS Y BACTERIAS
(Contacto con microrganismos, sustancias, residuos y desechos contaminados en las practicas)
</t>
  </si>
  <si>
    <t>INFECCIÓN VIRAL, INFECCIÓN GASTROINTESTINAL, DOLOR ESTOMACAL/ CUADROS VIRALES E INFECCIOSOS</t>
  </si>
  <si>
    <t>NORMAS DE SEGURIDAD Y BIOSEGURIDAD EN LABORATORIOS</t>
  </si>
  <si>
    <t>LIMPIEZA, DESINFECCIÓN Y SEÑALIZACIÓN PREVENTIVA E INFORMATIVA.
ZONAS DE LAVADO DENTRO DE LOS LABORATORIOS.
BOTIQUÍN  Y EXTINTORES.</t>
  </si>
  <si>
    <t>DIVULGACIÓN DE NORMAS Y PROCEDIMIENTOS SEGUROS A PROFESORES Y ESTUDIANTES, USO OBLIGATORIO DE EPP REQUERIDOS EN CADA PRACTICA
IMPLEMENTACIÓN DE MANUAL DE BIOSEGURIDAD.</t>
  </si>
  <si>
    <t>INFECCIÓN VIRAL, INFECCIÓN GASTROINTESTINAL, DOLOR ESTOMACAL
CUADROS VIRALES FUERTES.</t>
  </si>
  <si>
    <t>REALIZAR MANTENIMIENTO A LOS EQUIPOS DE LOS LABORATORIOS, MANTENER, UBICAR, ENVASAR, CLASIFICAR LOS PRODUCTOS QUÍMICOS ,DAR A LOS ESTUDIANTES Y GESTORES DEL CONOCIMIENTO LOS MATERIALES PARA SUS PRACTICAS EN EL LABORATORIO ,ENCARGADO DEL BUEN USO DE LOS MATERIALES Y RECURSOS DEL LABORATORIO</t>
  </si>
  <si>
    <t>EXPOSICIÓN A TEMPERATURAS EXTREMAS EN EL MOMENTO DEL MANEJO DE  LA MUFLA, HORNOS, ULTRAFRIZER, DESCALDADO, AUTOCLAVE, CABINA DE FLUJO LAMINAR, PLANCHAS DE CALENTAMIENTO, ESTUFA, DETERMINADOR DE GRASA, DETERMINADOR DE FIBRA, CABINA CLIMÁTICA</t>
  </si>
  <si>
    <t xml:space="preserve"> DERMATITIS, EDEMA</t>
  </si>
  <si>
    <t xml:space="preserve">MANTENIMIENTO DE LOS EQUIPOS </t>
  </si>
  <si>
    <t>QUEMADURAS</t>
  </si>
  <si>
    <t xml:space="preserve">BRINDAR CAPACITACIÓN  Y O  SENSIBILIZACIÓN FRENTE AL RIESGO, GENERAR INSTRUCTIVO  PARA EL MANEJO DE LAS MAQUINAS </t>
  </si>
  <si>
    <t>LÍQUIDOS, NIEBLAS Y ROCÍOS
Exposición a productos químicos propios de las actividades</t>
  </si>
  <si>
    <t>MOVIMIENTOS REPETITIVOS, MANIPULACIÓN MANUAL DE CARGAS 
(Manejo de herramientas propias de la labor, manipulación manual de cargas  )</t>
  </si>
  <si>
    <t xml:space="preserve">INSPECCIÓN  Y MANTENIENDO DE EQUIPOS </t>
  </si>
  <si>
    <t>HERIDA</t>
  </si>
  <si>
    <t>REALIZAR MANTENIMIENTO A LOS EQUIPOS DE LOS LABORATORIOS, MANTENER, UBICAR, ENVASAR, CLASIFICAR LOS PRODUCTOS QUÍMICOS ,DAR A LOS ESTUDIANTES Y DOCENTES LOS MATERIALES PARA SUS PRACTICAS EN EL LABORATORIO ,ENCARGADO DEL BUEN USO DE LOS MATERIALES Y RECURSOS DEL LABORATORIO</t>
  </si>
  <si>
    <t>LOCATIVO
(CAÍDA DE OBJETOS)</t>
  </si>
  <si>
    <t>INCENDIO (Derivado de la manipulación de las pipetas de gas)</t>
  </si>
  <si>
    <t>TECNOLÓGICO</t>
  </si>
  <si>
    <t>IRRITACIÓN OCULAR, IRRITACIÓN DE LAS VÍAS RESPIRATORIAS</t>
  </si>
  <si>
    <t>SEÑALIZACIÓN, PIPETAS ASEGURADAS</t>
  </si>
  <si>
    <t xml:space="preserve">CAPACITACIÓN A BRIGADISTAS </t>
  </si>
  <si>
    <t>INSPECCIÓN Y SENSIBILIZACIÓN FRENTE AL RIESGO, CAPACITACIÓN FRENTE A REPORTE DE CONDICIONES DE TRABAJO</t>
  </si>
  <si>
    <t>DERRAMES ( Utilización de sustancias químicas)</t>
  </si>
  <si>
    <t>IRRITACIÓN, QUEMADURAS</t>
  </si>
  <si>
    <t>KIT DE DERRAMES, PLAN DE GESTIÓN DE RIESGO  DE DESASTRES PREPARACIÓN Y RESPUESTA ANTE EMERGENCIAS, MATRIZ DE ALMACENAMIENTO DE SUSTANCIAS</t>
  </si>
  <si>
    <t xml:space="preserve">ELEMENTOS DE PROTECCIÓN PERSONAL, CAPACITACIÓN  FRENTE AL MANEJO DE SUSTANCIAS ,TARJETA  DE OBSERVACIÓN </t>
  </si>
  <si>
    <t xml:space="preserve">INTOXICACIÓN </t>
  </si>
  <si>
    <t>SENSIBILIZACIÓN FRENTE AL RIESGO</t>
  </si>
  <si>
    <t>INCENDIO ( Utilización de sustancias químicas)</t>
  </si>
  <si>
    <t>, EXTINTORES, PLAN DE GESTIÓN DE RIESGO  DE DESASTRES PREPARACIÓN Y RESPUESTA ANTE EMERGENCIAS, SOCIALIZACIÓN DE RIESGOS  AL INGRESO DE LA UNIVERSIDAD</t>
  </si>
  <si>
    <t>REALIZAR MANTENIMIENTO A LOS EQUIPOS DE LOS LABORATORIOS, MANTENER, UBICAR, ENVASAR, CLASIFICAR LOS PRODUCTOS QUÍMICOS ,DAR A LOS ESTUDIANTES Y GESTORES DEL CONOCIMIENTO  LOS MATERIALES PARA SUS PRACTICAS EN EL LABORATORIO ,ENCARGADO DEL BUEN USO DE LOS MATERIALES Y RECURSOS DEL LABORATORIO</t>
  </si>
  <si>
    <t>TECNOLÓGICO
( Incendios provocados por la reacción químico física por reactivos del laboratorio)</t>
  </si>
  <si>
    <t>CGCA</t>
  </si>
  <si>
    <t>TÉCNICO I-TÉCNICO-AUXILIAR DE OFICINA</t>
  </si>
  <si>
    <t xml:space="preserve">VERIFICACIÓN DE DISPONIBILIDAD DEL MATERIAL BIBLIOGRÁFICO EN EL OPAC,  UBICACIÓN DEL MISMO Y VERIFICACIÓN DE RESTRICCIÓN DE PRÉSTAMO; DILIGENCIAMIENTO DE FICHAS DE PRÉSTAMO Y VENCIMIENTO DE ENTREGA
VERIFICACIÓN DE ESTADO DEL ELEMENTO EDUCATIVO Y DISPONIBILIDAD PARA SU ENTREGA.
VERIFICAR EL INGRESO DEL MATERIAL BIBLIOGRÁFICO EN EL OPAC, DE NO SER ASÍ, REALIZAR EL REGISTRO DEL EJEMPLAR DE ACUERDO AL  SISTEMA DE CLASIFICACIÓN  DDC.
SOLICITUD DE INFORMACIÓN  O RESPUESTA A PETICIONES DE INFORMACIÓN PROPIAS DE LA  BIBLIOTECA.
RECEPCIÓN, CLASIFICACIÓN Y ORGANIZACIÓN DEL ARCHIVO DOCUMENTAL.
</t>
  </si>
  <si>
    <t xml:space="preserve">DIRECTOR EXTENSIÓN </t>
  </si>
  <si>
    <t xml:space="preserve">EJECUTAR LAS POLÍTICAS, PLANES, PROGRAMAS Y DEMAS ACCIONES RELACIONADAS CON LA GESTIÓN DE LA SECCIONAL TANTO EN LOS MACROPROCESOS MISIONAL Y DE APOYO.
REALIZAR ANÁLISIS Y EVALUACIÓN DE LA SITUACIÓN FINANCIERA Y PRESUPUESTAL, Y PROYECTAR EL PLAN OPERATIVO ANUAL (POA), PROGRAMA ANUAL DE ADQUISICIÓN Y EVALUACIÓN PRESUPUESTAL DE LA SECCIONAL UBATÉ 
COORDINAR CON PLANEACIÓN INSTITUCIONAL LA ELABORACIÓN Y PRESENTACIÓN DEL PRESUPUESTO DE INGRESOS Y GASTOS DE LA SECCIONAL UBATÉ.
COORDINAR LA CONSECUCIÓN DE LOS RECURSOS DE CRÉDITOS NECESARIOS  PARA LA FINANCIACIÓN DE LOS PLANES, PROGRAMAS Y PROYECTOS DE LA SECCIONAL UBATÉ.
</t>
  </si>
  <si>
    <t>PLANEACIÓN INSTITUCIONAL</t>
  </si>
  <si>
    <t>SECRETARIA EXTENSIÓN</t>
  </si>
  <si>
    <t xml:space="preserve">
 ELABORACIÓN DE CARTAS, CONSTANCIAS, CIRCULARES, ACTAS, CONSERVACIÓN DE DOCUMENTOS, SOLICITUD DE INFORMACIÓN Y /O DE SERVICIOS Y ATENCIÓN DE LLAMADAS TELEFÓNICAS.
COORDINAR, NOTIFICAR E INFORMAR AL PERSONAL ADMINISTRATIVO SOBRE LAS REUNIONES AGENDADAS POR EL DIRECTOR DE LA SECCIONAL.
APOYAR EL PROCESO DE PETICIONES, QUEJAS Y RECLAMOS DE LAS SOLICITUDES RADICADAS EN LA SECCIONAL, HACER SEGUIMIENTO Y ASESORAR AL CLIENTE SOBRE EL PROCEDIMIENTO.
ELABORACIÓN DE REGISTROS SOPORTE DE SOLICITUD DE CDP Y RP, RESOLUCIONES DE PAGO Y ARCHIVO DIGITAL DE DICHOS PROCESOS.
</t>
  </si>
  <si>
    <t xml:space="preserve">
 ELABORACIÓN DE CARTAS, CONSTANCIAS, CIRCULARES, ACTAS, CONSERVACIÓN DE DOCUMENTOS, SOLICITUD DE INFORMACIÓN Y /O DE SERVICIOS Y ATENCIÓN DE LLAMADAS TELEFÓNICAS.
COORDINAR, NOTIFICAR E INFORMAR AL PERSONAL ADMINISTRATIVO SOBRE LAS REUNIONES AGENDADAS POR EL DIRECTOR DE LA SECCIONAL.
APOYAR EL PROCESO DE PETICIONES, QUEJAS Y RECLAMOS DE LAS SOLICITUDES RADICADAS EN LA SECCIONAL, HACER SEGUIMIENTO Y ASESORAR AL CLIENTE SOBRE EL PROCEDIMIENTO.
ELABORACIÓN DE REGISTROS SOPORTE DE SOLICITUD DE CDP Y RP, RESOLUCIONES DE PAGO Y ARCHIVO DIGITAL DE DICHOS PROCESOS.
</t>
  </si>
  <si>
    <t xml:space="preserve">GESTORES DEL CONOCIMIENTO  </t>
  </si>
  <si>
    <t>GESTORES DEL CONOCIMIENTO  CON FUNCIONES ADMINISTRATIVAS</t>
  </si>
  <si>
    <t>ASESORAR Y PROPONER LAS ESTRATEGIAS NECESARIAS PARA LA CONSTRUCCIÓN DE LA POLÍTICA INSTITUCIONAL DE AUTOEVALUACIÓN Y ACREDITACIÓN DE PROGRAMAS DE ACUERDO A LOS LINEAMIENTOS DEL CNA( CONSEJO NACIONAL DE ACREDITACIÓN)
ASESORAR Y BRINDAR ACOMPAÑAMIENTO A LOS GRUPOS DE TRABAJO QUE SE ORGANICEN EN CADA UNA DE LAS FACULTADES O PROGRAMAS EN LOS PROCESOS DE AUTOEVALUACIÓN Y ELABORACIÓN DE DOCUMENTOS, EN FUNCIÓN DE LA OBTENCIÓN Y RENOVACIÓN DE REGISTROS CALIFICADOS, ACREDITACIÓN VOLUNTARIA Y EN LA ACREDITACIÓN INSTITUCIONAL.
COORDINAR LA IMPLEMENTACIÓN DE ESTRATEGIAS TENDIENTES A MEJORAR LA CALIDAD ACADÉMICA DE LA UNIVERSIDAD Y ELABORAR LOS INSTRUMENTOS DE EVALUACIÓN Y SEGUIMIENTO DEL MISMO.
LIDERAR LOS PROCESOS DE AUTOEVALUACIÓN AL INTERIOR DE LA UNIVERSIDAD TENIENDO EN CUENTA EL CUMPLIMIENTO DE LOS ESTÁNDARES DE CALIDAD EN LOS PROGRAMAS.</t>
  </si>
  <si>
    <t>ACCIDENTES DE TRANSITO
(Accidentes de transito donde se ven involucrados peatones (Estudiantes y/o Funcionarios) y vehículos de transporte) Desplazamiento en vehículos propios de la UDEC y particulares en misión laboral Autorizada,</t>
  </si>
  <si>
    <t>GESTORES DEL CONOCIMIENTO OCASIONALES- TIEMPO COMPLETO- DOCENTES DE CATEDRA</t>
  </si>
  <si>
    <t>PLANIFICACION,EJECUCION Y EVALUACIÓN DE ACTIVIDADES EDUCATIVAS, ORIENTACIÓN ESTUDIANTIL.</t>
  </si>
  <si>
    <t xml:space="preserve">PLANIFICACION,EJECUCION Y EVALUACIÓN DE ACTIVIDADES EDUCATIVAS, ORIENTACIÓN ESTUDIANTIL.ACOMPAÑAMIENTO PRACTICA </t>
  </si>
  <si>
    <t xml:space="preserve">PÚBLICOS
(Problemas de orden publico, atracos, robos, asaltos y atentados) </t>
  </si>
  <si>
    <t xml:space="preserve">TRAUMAS SEVEROS, HERIDAS, FRACTURAS Y/O LESIONES GRAVES. </t>
  </si>
  <si>
    <t>PLAN DE GESTION DE RIESGO  DE DESASTRES Y RESPUESTA ANTE EMERGENCIAS</t>
  </si>
  <si>
    <t>TCE</t>
  </si>
  <si>
    <t>BRINDAR CAPACITACION  FRENTE AL RIESGO</t>
  </si>
  <si>
    <t>ACCIDENTES DE TRANSITO
(Accidentes de transito donde se ven involucrados peatones (Estudiantes y/o Funcionarios) y vehículos de transporte) Desplazamiento en vehículos propios de la UDEC y particulares en misión laboral Autorizada.labores en la unidad movil de psicologia</t>
  </si>
  <si>
    <t>DESARROLLO DE SALIDAS ACADÉMICAS SEGÚN LOS  REQUERIMIENTOS DE LOS PROGRAMAS</t>
  </si>
  <si>
    <t>BIENESTAR UNIVERSITARIO</t>
  </si>
  <si>
    <t>COORDINADOR   BIENESTAR UNIVERSITARIO</t>
  </si>
  <si>
    <t xml:space="preserve">PROFESIONAL </t>
  </si>
  <si>
    <t>COORDINAR LA FORMULACIÓN, DETERMINACIÓN Y CUMPLIMIENTO DE LOS PROGRAMAS Y/O PROYECTOS DE BIENESTAR UNIVERSITARIO EN LAS ÁREAS DE SALUD, DESARROLLO HUMANO, PROMOCIÓN SOCIOECONÓMICA, DEPORTES Y RECREACIÓN. 
DIRIGIR, COORDINAR  Y DESARROLLAR PROYECTOS QUE GARANTICEN LA CONVIVENCIA Y TOLERANCIA, EN EL DESARROLLO DE LAS ACTIVIDADES DE CADA UNO DE LOS MIEMBROS DE LA COMUNIDAD UNIVERSITARIA, ESTUDIANTES, PROFESORES Y PERSONAL ADMINISTRATIVO.
COORDINAR LA REPRESENTACIÓN DE LA UNIVERSIDAD ANTE LAS ENTIDADES QUE ORGANICEN EVENTOS DE BIENESTAR, DEPORTIVOS Y/O CULTURALES, EN LOS QUE PARTICIPE LA UNIVERSIDAD.
SOLICITAR Y  TRAMITAR ANTE LAS INSTANCIAS CORRESPONDIENTES, LOS RECURSOS NECESARIOS PARA ADELANTAR LOS PLANES, PROGRAMAS Y ACTIVIDADES DE CARÁCTER INSTITUCIONAL, RELACIONADOS CON EL BIENESTAR DEL ESTUDIANTE.</t>
  </si>
  <si>
    <t xml:space="preserve">Instalación de pasa manos en las áreas que no cuentan con ello </t>
  </si>
  <si>
    <t>COORDINACIÓN BIENESTAR, LIDERES DE BIENESTAR SALUDABLE</t>
  </si>
  <si>
    <t>PROFESIONAL, TÉCNICO</t>
  </si>
  <si>
    <t>PRESTAR SERVICIOS DE PRIMEROS AUXILIOS, ACTIVIDADES DE PROMOCIÓN Y PREVENCIÓN   Y ACCIONES SERVICIO DE ENFERMERÍA EN LAS INSTALACIONES DE LA UNIVERSIDAD</t>
  </si>
  <si>
    <t>BACTERIAS Y VIRUS
CONTACTO CON MICROORGANISMOS USUARIOS/PACIENTES AL MOMENTO DE LA ATENCIÓN.</t>
  </si>
  <si>
    <t>CUADROS VIRALES E INFECCIOSOS</t>
  </si>
  <si>
    <t>IMPLEMENTACIÓN MANUAL DE BIOSEGURIDAD</t>
  </si>
  <si>
    <t>PROCEDIMIENTOS DE BIOSEGURIDAD EN EL ÁREA
(LIMPIEZA Y DESINFECCIÓN)</t>
  </si>
  <si>
    <t>INFECCIÓN VIRAL Y ADQUIRIR ALGUNA ENFERMEDAD CONTAGIOSA GRAVE</t>
  </si>
  <si>
    <t>PRESTAR SERVICIOS DE PRIMEROS AUXILIOS, CUIDADO Y MANEJO DE PACIENTES QUE SOLICITEN EL SERVICIO DE ENFERMERÍA EN LAS INSTALACIONES DE LA UNIVERSIDAD</t>
  </si>
  <si>
    <t>INTERNO</t>
  </si>
  <si>
    <t xml:space="preserve">
ILUMINACIÓN CON REFLECTORES 
CONTROLES DE INGRESO DE PERSONAL .
PERSONAL DE SEGURIDAD PRIVADA ENTRENADOS Y CERTIFICADOS.
CHARLAS DE REINDUCCIÓN DONDE SE REALIZA SENSIBILIZACIÓN DE PREVENCIÓN RIESGO PUBLICO</t>
  </si>
  <si>
    <t xml:space="preserve"> BRIGADISTAS, CAPACITADOS DENTRO DEL ÁREA DE TRABAJO
SEÑALIZACIÓN DE RUTAS DE EVACUACIÓN 
SISTEMAS DE ALARMAS  
CAPACITACIÓN DE LA BRIGADA, PLAN DE EMERGENCIAS
</t>
  </si>
  <si>
    <t xml:space="preserve">BRINDAR CAPACITACIÓN FRENTE AL RIESGO  Y  FRENTE AL PLAN  DE PREPARACIÓN  Y RESPUESTA ANTE EMERGENCIAS DE LA UNIVERSIDAD 
BRINDAR CAPACITACIÓN AL PERSONAL EN MANEJO DE SITUACIONES DE CRISIS EN DESPLAZAMIENTOS
</t>
  </si>
  <si>
    <t>PSICÓLOGA</t>
  </si>
  <si>
    <t>APOYO DE PROGRAMAS SOCIOECONÓMICOS, CONTRATACIÓN , PAGO PROVEEDORES,, APOYO FRENTE A INFORMACIÓN ESTADÍSTICA, TALLERES, SEGUIMIENTOS</t>
  </si>
  <si>
    <t>JORNADA DE TRABAJO</t>
  </si>
  <si>
    <t xml:space="preserve">
 PROGRAMA DE PAUSAS ACTIVAS
</t>
  </si>
  <si>
    <t xml:space="preserve">
 APLICACIÓN DE BATERÍA DE RIESGO PSICOSOCIAL 
 AUTORIZACIÓN PARA REALIZACIÓN DE PAUSAS ACTIVAS (PROGRAMA DE PAUSAS ACTIVAS)
  ESPACIOS DE ESPARCIMIENTO, GIMNASIO, PROGRAMA LÚDICOS Y DE SENSIBILIZACIÓN
 PROGRAMA DE CAPACITACIONES  
</t>
  </si>
  <si>
    <t>TODOS LOS MACROPROCESOS</t>
  </si>
  <si>
    <t>TODOS LOS PROCESOS DE LA UNIVERSIDAD QUE TRANSITAN POR EL ÁREA  INCLUYENDO USUARIOS Y VISITANTES</t>
  </si>
  <si>
    <t>TODAS  LAS ÁREAS DE LA UNIVERSIDAD</t>
  </si>
  <si>
    <t>DESPLAZAMIENTO POR ZONAS COMUNES DE LA UNIVERSIDAD</t>
  </si>
  <si>
    <t>TAREAS PROPIAS DE LA LABOR</t>
  </si>
  <si>
    <t>LOCATIVA ( Espacios en irregulares y en desnivel, presencia rejilla de desagüe)</t>
  </si>
  <si>
    <t>INSPECCIÓN LOCATIVA</t>
  </si>
  <si>
    <t xml:space="preserve">DEMARCACIÓN </t>
  </si>
  <si>
    <t>ESGUINCES</t>
  </si>
  <si>
    <t>DEMARCACIÓN DE LOS DESNIVELES Y ZONAS COMO REJILLAS</t>
  </si>
  <si>
    <t>PRESENCIA DE ASONADAS</t>
  </si>
  <si>
    <t>ESTRÉS, ANGUSTIA, HERIDAS, GOLPES</t>
  </si>
  <si>
    <t>PLAN DE GESTIÓN DE RIESGO DE DESASTRES, PREPARACIÓN Y RESPUESTA ANTE EMERGENCIAS</t>
  </si>
  <si>
    <t>SOCIALIZACIÓN INDICACIONES DE SEGURIDAD EN CASO DE ASONADAS POR RIESGO PUBLICO</t>
  </si>
  <si>
    <t>TRAUMAS, LESIONES</t>
  </si>
  <si>
    <t xml:space="preserve">PLAN DE ATENCIÓN Y PREPARACIÓN DE EMERGENCIAS </t>
  </si>
  <si>
    <t>ACCIDENTES DE TRANSITO</t>
  </si>
  <si>
    <t>TRAUMAS CONTUSIONES ,HERIDAS</t>
  </si>
  <si>
    <t xml:space="preserve">SEÑALIZACIÓN </t>
  </si>
  <si>
    <t>TRAUMAS SEVEROS</t>
  </si>
  <si>
    <t>REDEFINIR LA RUTA DE TRANSITO PEATONAL ELIMINANDO LA EXPOSICIÓN POR LA ZONA DE PARQUEO</t>
  </si>
  <si>
    <t>DEMARCAR LAS ZONAS PEATONALES</t>
  </si>
  <si>
    <t>TODAS  LAS ÁREAS QUE HACEN PARTE DE LOS MACROPROCESOS</t>
  </si>
  <si>
    <t>ACTIVIDADES ADMINISTRATIVAS, ACADÉMICAS, SERVICIOS GENERALES Y MANTENIMIENTO, DOCENCIA,</t>
  </si>
  <si>
    <t xml:space="preserve"> TODAS LAS TAREAS DERIVADAS DE CADA UNOS DE LOS CARGOS  DE LOS FUNCIONARIOS</t>
  </si>
  <si>
    <t>EXPOSICIÓN A BULLYING Y MATONEO</t>
  </si>
  <si>
    <t>ANSIEDAD, BAJA AUTOESTIMA</t>
  </si>
  <si>
    <t>CAPACITACIONES FRENTE A RIESGO PSICOSOCIAL</t>
  </si>
  <si>
    <t>DEPRESIÓN</t>
  </si>
  <si>
    <t xml:space="preserve"> SI</t>
  </si>
  <si>
    <t>CAPACITACIÓN   Y O SENSIBILIZACIÓN FRENTE AL BULLYING Y MATONEO</t>
  </si>
  <si>
    <t xml:space="preserve">TODOS LOS PROCESOS DE LA UNIVERSIDAD </t>
  </si>
  <si>
    <t xml:space="preserve">EXPOSICIÓN A JABÓN Y ALCOHOL GLICERINA DO </t>
  </si>
  <si>
    <t>QUÍMICO</t>
  </si>
  <si>
    <t xml:space="preserve"> ALERGIAS, RESEQUEDAD EN LAS MANOS</t>
  </si>
  <si>
    <t>ROTULACIÓN DE LA SUSTANCIA, SE CUENTA  DISPONIBLE  LA  HOJA DE SEGURIDAD DE LAS SUSTANCIAS</t>
  </si>
  <si>
    <t>CAPACITACIÓN FRENTE  A HOJAS DE SEGURIDAD</t>
  </si>
  <si>
    <t>ALTO</t>
  </si>
  <si>
    <t>DERMATITIS</t>
  </si>
  <si>
    <t>si</t>
  </si>
  <si>
    <t>CAPACITACIÓN Y O SENSIBILIZACIÓN  FRENTE AL RIESGO Y HOJAS DE SEGURIDAD</t>
  </si>
  <si>
    <t xml:space="preserve">TODOS LOS PROCESOS DE LA UNIVERSIDAD INCLUYENDO USUARIOS Y VISITANTES </t>
  </si>
  <si>
    <t>VISITANTES Y USUARIOS</t>
  </si>
  <si>
    <t>VISITAR Y HACER USO  DE LAS ÁREAS DE LA UNIVERSIDAD DE CUNDINAMARCA</t>
  </si>
  <si>
    <t>LOCATIVO
(Superficies  irregulares, deslizantes, con diferencia de nivel)</t>
  </si>
  <si>
    <t xml:space="preserve"> PUBLICACIÓN  DE LOS RIESGOS  AL INGRESO DE LA UNIVERSIDAD  PROGRAMA DE INSPECCIONES LOCATIVAS 
CONSTANTE LIMPIEZA 
 ESCALERAS CON PASAMANOS
SEÑALIZACIÓN PREVENTIVA, INSPECCIONES DE SEGURIDAD</t>
  </si>
  <si>
    <t xml:space="preserve">ACCIDENTES DE TRANSITO
</t>
  </si>
  <si>
    <t>PUBLICACIÓN DE LOS RIESGOS AL INGRESO DE LA UNIVERSIDAD</t>
  </si>
  <si>
    <t>BRINDAR CAPACITACIÓN FRENTE AL RIESGO</t>
  </si>
  <si>
    <t>SEÑALIZACIÓN DE RUTAS DE EVACUACIÓN, INSTALACIÓN DE EQUIPOS DE APOYO EN EMERGENCIAS.</t>
  </si>
  <si>
    <t xml:space="preserve">CONFORMACIÓN BRIGADA DE EMERGENCIAS. PLAN DE EMERGENCIAS ,SEÑALIZACIÓN DE RUTAS DE EVACUACIÓN Y REALIZACIÓN DE SIMULACROS DE EVACUACIÓN.  RECURSOS PARA EMERGENCIAS </t>
  </si>
  <si>
    <t>IMPLEMENTACIÓN PLAN DE PREPARACIÓN  DE RESPUESTA ANTE EMERGENCIAS - BRINDAR CAPACITACIÓN FRENTE AL RIESGO</t>
  </si>
  <si>
    <t xml:space="preserve">ESTRUCTURAS ADECUADAS PARA RESISTIR MOVIMIENTOS SÍSMICOS EN ALGUNAS EDIFICACIONES </t>
  </si>
  <si>
    <t xml:space="preserve">TRAUMAS SEVEROS </t>
  </si>
  <si>
    <t>CAÍDAS , HERIDAS</t>
  </si>
  <si>
    <t>TRAUMAS</t>
  </si>
  <si>
    <t>SOCIALIZAR  PLAN  OPERATIVO NORMALIZADO PARA ASONADAS</t>
  </si>
  <si>
    <t>ESTRATÉGICO, MISIONAL,SEGUIMIENTO,MEDICION,ANALISIS Y EVALUACIO,APOYO</t>
  </si>
  <si>
    <t>Autoevaluación y Acreditación, Comunicaciones, Planeación Institucional, Proyectos Especiales y Relaciones Interinstitucionales, Sistemas Integrados de Gestión, 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Talento Humano, usuarios y visitantes</t>
  </si>
  <si>
    <t>TODOS LOS CARGOS DE LA EXTENSION</t>
  </si>
  <si>
    <t xml:space="preserve"> PARTICIPACION EN JUEGOS DEPORTIVOS EN REPRESETACION DE LA UNIVERSIDAD</t>
  </si>
  <si>
    <t>ESFUERZO( MOVIMIENTOS BRUSCOS,SOBREESFUERZO,CONTACTO FISICO)</t>
  </si>
  <si>
    <t>BIOMECANICO</t>
  </si>
  <si>
    <t>GOLPES ,CAIDAS CHOQUES,ESGUINCES</t>
  </si>
  <si>
    <t>NUNGUNO</t>
  </si>
  <si>
    <t>VALORACION POR   FISIOTERAPEUTA, PRUEBAS FISICAS, ENTRENAMIENTOS , PREPARACION FISICA</t>
  </si>
  <si>
    <t>FRACTURAS</t>
  </si>
  <si>
    <t>BRINDAR CAPACITACION A LOS FUNCIONARIOS QUE PARTICIPAN  EN LOS JUEGOS  FENTE A AUTOCUIDADO  Y LESIONES DEPORTIVAS</t>
  </si>
  <si>
    <t>COMUNIDAD UNIVERSITARIA</t>
  </si>
  <si>
    <t xml:space="preserve">ACTIVIDADES  PROPIAS DE LA LABOR </t>
  </si>
  <si>
    <t>LOCATIVA ( Espacios en irregulares y en desnivel, presencia rejilla de desagüe, rampas sin barandas)</t>
  </si>
  <si>
    <t>INSPECCIÓN</t>
  </si>
  <si>
    <t>BARADAS EN ALGUNAS ÁREAS</t>
  </si>
  <si>
    <t>SEÑALIZACIÓN EN ALGUNAS ÁREAS</t>
  </si>
  <si>
    <t>FRACTURA</t>
  </si>
  <si>
    <t>SEÑALIZACIÓN Y DEMARCACIÓN, SENSIBILIZACIÓN FRENTE AL RIESGO</t>
  </si>
  <si>
    <t xml:space="preserve">BLOQUE A , ALMACÉN </t>
  </si>
  <si>
    <t>DESPLAZAMIENTO Y DESARROLLO DE ACTIVIDADES POR EL ÁREA</t>
  </si>
  <si>
    <t>INTERACCIÓN ENTRE  DIFERENTES OFICINAS</t>
  </si>
  <si>
    <t>TECNOLÓGICO ( Explosión de la subestación eléctrica)</t>
  </si>
  <si>
    <t>GOLPES, HERIDAS, CORTES</t>
  </si>
  <si>
    <t>SEÑALIZACIÓN, PLAN DE GESTIÓN DE RIESGO DE DESASTRES Y PREPARACIÓN Y RESPUESTA ANTE EMERGENCIAS</t>
  </si>
  <si>
    <t>CAPACITACIÓN A BRIGADISTAS</t>
  </si>
  <si>
    <t>SENSIBILIZACIÓN FRENTE AL RIESGO, INSPECCIÓN</t>
  </si>
  <si>
    <t xml:space="preserve">RECURSOS FÍSICOS </t>
  </si>
  <si>
    <t>CAFETERÍA (PARTES INTERESADAS)</t>
  </si>
  <si>
    <t xml:space="preserve">PREPARACIÓN Y VENTA DE  ALIMENTOS </t>
  </si>
  <si>
    <t>TECNOLÓGICO ( INCENDIO Y EXPLOSIÓN )</t>
  </si>
  <si>
    <t>HERIDAS, CORTES</t>
  </si>
  <si>
    <t xml:space="preserve">INSPECCIÓN   A  CAFETERÍA </t>
  </si>
  <si>
    <t xml:space="preserve">OBLIGACIONES CONTRACTUALES, BOTIQUÍN ,EXTINTOR  </t>
  </si>
  <si>
    <t>CURSO DE MANIPULACIÓN DE ALIMENTOS , PRIMEROS AUXILIOS</t>
  </si>
  <si>
    <t>HACER SEGUIMIENTO A LAS OBLIGACIONES DE LOS CONTRATISTAS</t>
  </si>
  <si>
    <t>ESTRATÉGICO</t>
  </si>
  <si>
    <t>COMUNICACIONES</t>
  </si>
  <si>
    <t>GESTOR  COMUNICACIONES</t>
  </si>
  <si>
    <t>PRODUCCIÓN AUDIOVISUAL,DISEÑO PIEZAS GRAFICAS, COBERTURA DE EVENTOS</t>
  </si>
  <si>
    <t>VIRUS, BACTERIAS, HONGOS</t>
  </si>
  <si>
    <t>GESTOR  SST</t>
  </si>
  <si>
    <t xml:space="preserve">POSTURA (PROLONGADA MANTENIDA, FORZADA, ANTI GRAVITACIONAL, ESFUERZO) </t>
  </si>
  <si>
    <t>PAUSAS ACTIVAS, ROTACIÓN DE ACTIVIDADES, CAPACITACIÓN FRENTE A HIGIENE POSTURAL</t>
  </si>
  <si>
    <t xml:space="preserve"> HERNIA DISCAL</t>
  </si>
  <si>
    <t xml:space="preserve">BRINDAR CAPACITACIÓN FRENTE A HIGIENE POSTURAL, EFECTOS  IMPORTANCIA DE  LA EJECUCIÓN DE PAUSA ACTIVAS , INSPECCIONES A PUESTOS  DE TRABAJO </t>
  </si>
  <si>
    <t>ENFERMEDADES DE TRAUMA ACUMULATIVO,  DOLOR  MUÑECA Y HOMBRO</t>
  </si>
  <si>
    <t xml:space="preserve"> PROGRAMA DE PAUSAS ACTIVAS 
INSPECCIONES  DE PUESTOS DE TRABAJO, PROGRAMA DE VIGILANCIA EPIDEMIOLÓGICA  PARA LA PREVENCIÓN DE DESORDENES MUSCULO ESQUELÉTICOS </t>
  </si>
  <si>
    <t xml:space="preserve">
VALORACIONES MEDICAS CON ÉNFASIS EN OSTEOMUSCULAR
SEGUIMIENTO A LAS VALORACIONES MEDICAS (INGRESO-PERIÓDICOS)
SENSIBILIZACIÓN DE HIGIENE POSTURAL y FRENTE AL RIESGO</t>
  </si>
  <si>
    <t xml:space="preserve">CONTINUAR CON LAS CAPACITACIONES FRENTE AL RIESGO </t>
  </si>
  <si>
    <t xml:space="preserve">
1. CAPACITAR AL PERSONAL EN EL MANEJO DEL TIEMPO, MANEJO DEL ESTRÉS, TALLERES EN TRABAJO EN EQUIPO.
2. CONTINUIDAD DEL   PROGRAMA DE PAUSAS ACTIVAS DE TRABAJO Y GIMNASIA LABORAL.
4. REALIZAR SENSIBILIZACIÓN DE RIESGO PSICOSOCIAL, REALIZAR PROGRAMAS DE BIENESTAR SOCIAL, RECREATIVO, DEPORTIVO Y CULTURAL.
5. REALIZAR SENSIBILIZACIÓN   SOBRE HÁBITOS Y ESTILOS DE VIDA SALUDABLE.
</t>
  </si>
  <si>
    <t>Diagonal 18 No. 20-29 Fusagasugá – Cundinamarca                                                                                                   
  Teléfono (601) 8281483 Línea Gratuita 018000180414                                                                                                                              
www.ucundinamarca.edu.co   E-mail: info@ucundinamarca.edu.co 
    NIT: 890.680.062-2</t>
  </si>
  <si>
    <t>PRECIPITACIONES
(Lluvias fuertes, cambio climatico)</t>
  </si>
  <si>
    <t>SISMOS  Y TERREMOTOS ( CAMBIO CLIMATICO)</t>
  </si>
  <si>
    <t>Vendavales ( Cambio climatico)</t>
  </si>
  <si>
    <t>TECNICO -CONDUCTOR</t>
  </si>
  <si>
    <t>TRANSPORTE DE PERSONAL Y ESTUDIANTES A LOS DIFERENTES LUGARES REQUERIDOS PARA REALIZAR ACTIVIDADES O IR EN REPRESENTACIÓN DE LA UNIVERSIDAD</t>
  </si>
  <si>
    <t xml:space="preserve">RUIDO 
(Exposición continuo dentro de la jornada laboral por la utilización de Vehículo y transporte vías publicas) </t>
  </si>
  <si>
    <t>TINITUS, DOLOR AUDITIVO</t>
  </si>
  <si>
    <t>1. EVALUACIONES MÉDICAS PERIÓDICAS
2. SEGUIMIENTO A LAS EVALUACIONES MÉDICAS
3. PROGRAMAS DE VIGILANCIA EPIDEMIOLÓGICA  CONSERVACIÓN AUDITIVA</t>
  </si>
  <si>
    <t xml:space="preserve">
BRINDAR CAPACITACIÓN A LOS FUNCIONARIOS FRENTE AL RIESGO
</t>
  </si>
  <si>
    <t>VIBRACIÓN 
(Uso vehículos)</t>
  </si>
  <si>
    <t>DOLOR,  HORMIGUEO</t>
  </si>
  <si>
    <t xml:space="preserve"> NINGUNO</t>
  </si>
  <si>
    <t xml:space="preserve">PROGRAMA DE PAUSAS ACTIVAS
 EVALUACIONES MÉDICAS PERIÓDICAS
 SEGUIMIENTO A LAS RECOMENDACIONES  EMITIDAS EN LOS EVALUACIONES MEDICAS DE INGRESO Y/O PERIÓDICAS. </t>
  </si>
  <si>
    <t>BRINDAR CAPACITACIÓN A LOS FUNCIONARIOS FRENTE AL RIESGO
CAPACITAR FRENTE AL RIESGO</t>
  </si>
  <si>
    <t>ALERGIAS , RINITIS</t>
  </si>
  <si>
    <t xml:space="preserve">
NINGUNO</t>
  </si>
  <si>
    <t>DOTACIÓN DE TAPABOCAS</t>
  </si>
  <si>
    <t>MANEJO DE HERRAMIENTAS MANUALES CRUCETA, DESTORNILLADOS, PARABRISAS</t>
  </si>
  <si>
    <t>MECÁNICO</t>
  </si>
  <si>
    <t>ENTREGA DE  EPP, CAPACITACIÓN FRENTE A AUTOCUIDADO</t>
  </si>
  <si>
    <t>MACHUCONES</t>
  </si>
  <si>
    <t>ANGUSTIA, ESTRÉS</t>
  </si>
  <si>
    <t>PAUSAS ACTIVAS</t>
  </si>
  <si>
    <t xml:space="preserve">
1. APLICACIÓN DE BATERÍA DE RIESGO PSICOSOCIAL 
2 AUTORIZACIÓN PARA REALIZACIÓN DE PAUSAS ACTIVAS (PROGRAMA DE PAUSAS ACTIVAS)
3, ESPACIOS DE ESPARCIMIENTO, GIMNASIO, PROGRAMA LÚDICOS Y DE SENSIBILIZACIÓN
4 CRONOGRAMA DE CAPACITACIONES  
</t>
  </si>
  <si>
    <t xml:space="preserve">IMPLEMENTACIÓN DEL PROGRAMA DE VIGILANCIA  EPIDEMIOLÓGICA DE RIEGO PSICOSOCIAL, BRINDAR CAPACITACIÓN FRENTE AL  RIESGO
</t>
  </si>
  <si>
    <t xml:space="preserve"> ANGUSTIA, SUDORACIÓN</t>
  </si>
  <si>
    <t>ESTRÉS</t>
  </si>
  <si>
    <t>IMPLEMENTACIÓN DEL PROGRAMA DE VIGILANCIA  EPIDEMIOLÓGICA DE RIEGO PSICOSOCIAL, BRINDAR CAPACITACIÓN FRENTE AL  RIESGO</t>
  </si>
  <si>
    <t xml:space="preserve">ACCIDENTES DE TRANSITO
(Accidentes de transito donde se ven involucrados peatones (Estudiantes y/o Funcionarios) y vehículos de transporte) Desplazamiento en vehículos propios de la UDEC </t>
  </si>
  <si>
    <t xml:space="preserve">1. MANTENIMIENTO CORRECTIVO AL PARQUE AUTOMOTOR DE LA UNIVERSIDAD DE CUNDINAMARCA </t>
  </si>
  <si>
    <t xml:space="preserve">1. POLÍTICA DE SEGURIDAD VIAL 
2. CAMPAÑAS DE SEGURIDAD VIAL Y USO DE ELEMENTOS DE SEGURIDAD 
3. PLAN ESTRATÉGICO DE SEGURIDAD VIAL
4. SEÑALIZACIÓN, ZONAS DE PARQUEO, REDUCTORES DE VELOCIDAD 
5. VÍA DE ACCESO EN UN SOLO SENTIDO 
</t>
  </si>
  <si>
    <t>1. SEÑALIZACIÓN EN LA VÍA
2. SENSIBILIZACIÓN EN TEMAS DE SEGURIDAD VIAL
3. INSPECCIONES PREOPERACIONALES DIARIAS
4. CURSO DE MANEJO DEFENSIVO
5. CONDUCTORES CALIFICADOS Y CON EL DOCUMENTO QUE LO ACREDITA</t>
  </si>
  <si>
    <t>HERIDAS, GOLPES, CONTUSIONES</t>
  </si>
  <si>
    <t xml:space="preserve">SE CUENTA CON PLAN DE PREPARACIÓN Y RESPUESTA ANTE EMERGENCIAS , CAPACITACIÓN  DE PRIMEROS AUXILIOS </t>
  </si>
  <si>
    <t>ÁREAS DE TRABAJO IRREGULARES , SUPERFICIES DESLIZANTES</t>
  </si>
  <si>
    <t>LOCATIVO</t>
  </si>
  <si>
    <t>GOLPES, CAIDAS,ESQUINCES</t>
  </si>
  <si>
    <t>CAPACITACIÓN, INDUCCIÓN Y REINDUCCIÓN</t>
  </si>
  <si>
    <t>INSTALACIÓN  DE CINTA ANTIDESLIZANTE EN LAS ESCALERAS DE LOS BUSES</t>
  </si>
  <si>
    <t>CAPACITACIÓN FRENTE AL RIESGO</t>
  </si>
  <si>
    <t>VIGENCIA:  2025-07-23</t>
  </si>
  <si>
    <t>PÁGINA: 4 DE 7</t>
  </si>
  <si>
    <t>ANEXO 2 VALORACION DE EFICACIA</t>
  </si>
  <si>
    <t>RESUMEN RIESGO RESIDUAL</t>
  </si>
  <si>
    <t>Aumentó el riesgo</t>
  </si>
  <si>
    <t>Disminuyó el riesgo</t>
  </si>
  <si>
    <t>Se mantiene los controles establecidos</t>
  </si>
  <si>
    <t>PÁGINA: 5 DE 7</t>
  </si>
  <si>
    <t>TABLA DE PELIGROS CLASIFICACIÓN</t>
  </si>
  <si>
    <t>Biológico</t>
  </si>
  <si>
    <t>Físico</t>
  </si>
  <si>
    <t>Químico</t>
  </si>
  <si>
    <t>Psicosocial</t>
  </si>
  <si>
    <t>Biomecánicos</t>
  </si>
  <si>
    <t>Condiciones de seguridad</t>
  </si>
  <si>
    <t>Fenómenos</t>
  </si>
  <si>
    <t>naturales*</t>
  </si>
  <si>
    <t>Ruido (de</t>
  </si>
  <si>
    <t>Polvos orgánicos</t>
  </si>
  <si>
    <t>Gestión organizacional (estilo de mando, pago,</t>
  </si>
  <si>
    <t>Postura (prolongada</t>
  </si>
  <si>
    <t>Mecánico (elementos o partes  de máquinas,  herramientas, equipos, piezas a trabajar, materiales</t>
  </si>
  <si>
    <t>Sismo</t>
  </si>
  <si>
    <t>Virus</t>
  </si>
  <si>
    <t>impacto, intermitente,</t>
  </si>
  <si>
    <t>inorgánicos</t>
  </si>
  <si>
    <t>contratación, participación, inducción y capacitación, bienestar social, evaluación del desempeño, manejo de cambios).</t>
  </si>
  <si>
    <t>mantenida,  forzada, anti gravitacional)</t>
  </si>
  <si>
    <t>proyectados sólidos o fluidos)</t>
  </si>
  <si>
    <t>continuo)</t>
  </si>
  <si>
    <t>Iluminación (luz</t>
  </si>
  <si>
    <t>Fibras</t>
  </si>
  <si>
    <t>Características   de   la   organización   del trabajo (comunicación, tecnología, organización del trabajo, demandas cualitativas y cuantitativas de la labor).</t>
  </si>
  <si>
    <t>Esfuerzo</t>
  </si>
  <si>
    <t>Eléctrico  (alta   y   baja  tensión,</t>
  </si>
  <si>
    <t>Terremoto</t>
  </si>
  <si>
    <t>Bacterias</t>
  </si>
  <si>
    <t>visible por exceso o deficiencia)</t>
  </si>
  <si>
    <t>estática)</t>
  </si>
  <si>
    <t>Vibración   (cuerpo</t>
  </si>
  <si>
    <t>Líquidos (nieblas y rocíos)</t>
  </si>
  <si>
    <t>Características del grupo social de trabajo</t>
  </si>
  <si>
    <t>Movimiento</t>
  </si>
  <si>
    <t>Locativo (sistemas y medios de</t>
  </si>
  <si>
    <t>Vendaval</t>
  </si>
  <si>
    <t>entero,  segmentaria)</t>
  </si>
  <si>
    <t>(relaciones, cohesión, calidad de interacciones, trabajo en equipo).</t>
  </si>
  <si>
    <t>repetitivo</t>
  </si>
  <si>
    <t>almacenamiento), superficies de trabajo  (irregulares,  deslizantes,</t>
  </si>
  <si>
    <t>Hongos</t>
  </si>
  <si>
    <t>con diferencia del nivel), condiciones de orden y aseo, (caídas de objeto)</t>
  </si>
  <si>
    <t>Temperaturas</t>
  </si>
  <si>
    <t>Gases y vapores</t>
  </si>
  <si>
    <t>Condiciones  de  la  tarea  (carga  mental,</t>
  </si>
  <si>
    <t>Manipulación</t>
  </si>
  <si>
    <t>Tecnológico (explosión, fuga,</t>
  </si>
  <si>
    <t>Inundación</t>
  </si>
  <si>
    <t>Ricketsias</t>
  </si>
  <si>
    <t>extremas  (calor  y frío)</t>
  </si>
  <si>
    <t>contenido de    la tarea, demandas emocionales, sistemas de control,</t>
  </si>
  <si>
    <t>manual de cargas</t>
  </si>
  <si>
    <t>derrame, incendio)</t>
  </si>
  <si>
    <t>Definición de roles, monotonía, etc.).</t>
  </si>
  <si>
    <t>Presión</t>
  </si>
  <si>
    <t>Humos    metálicos,</t>
  </si>
  <si>
    <t>Interface  persona  -  tarea  (conocimientos,</t>
  </si>
  <si>
    <t>Accidentes de tránsito</t>
  </si>
  <si>
    <t>Derrumbe</t>
  </si>
  <si>
    <t>atmosférica</t>
  </si>
  <si>
    <t>no metálicos</t>
  </si>
  <si>
    <t>habilidades en relación con la demanda de la tarea, iniciativa, autonomía y reconocimiento,</t>
  </si>
  <si>
    <t>Parásitos</t>
  </si>
  <si>
    <t>(normal y ajustada)</t>
  </si>
  <si>
    <t>identificación de la persona con la tarea y la organización).</t>
  </si>
  <si>
    <t>Radiaciones</t>
  </si>
  <si>
    <t>Material particulado</t>
  </si>
  <si>
    <t>Jornada de trabajo (pausas, trabajo nocturno,</t>
  </si>
  <si>
    <t>Públicos (robos, atracos, asaltos,</t>
  </si>
  <si>
    <t>Precipitaciones,</t>
  </si>
  <si>
    <t>Picaduras</t>
  </si>
  <si>
    <t>ionizantes   (rayos x,  gama,  beta  y alfa)</t>
  </si>
  <si>
    <t>rotación, horas extras, descansos)</t>
  </si>
  <si>
    <t>atentados, de  orden  público, etc.)</t>
  </si>
  <si>
    <t>(lluvias, granizadas, heladas)</t>
  </si>
  <si>
    <t>Radiaciones no</t>
  </si>
  <si>
    <t>Trabajo en alturas</t>
  </si>
  <si>
    <t>ionizantes    (láser, ultravioleta, infrarroja, radiofrecuencia, microondas)</t>
  </si>
  <si>
    <t>Mordeduras</t>
  </si>
  <si>
    <t>Fluidos o</t>
  </si>
  <si>
    <t>Espacios confinados</t>
  </si>
  <si>
    <t>excrementos</t>
  </si>
  <si>
    <t>* Tener en cuenta únicamente los peligros de fenómenos naturales que afectan la seguridad y bienestar de las personas en el desarrollo de una actividad. En el</t>
  </si>
  <si>
    <t>Plan de emergencia de cada empresa, se considerarán todos los fenómenos naturales que pudieran afectarla.</t>
  </si>
  <si>
    <t>PÁGINA: 6 DE 7</t>
  </si>
  <si>
    <t xml:space="preserve">DETERMINACIÓN DE CUALITATIVA DEL NIVEL DE DEFICIENCIA DE LOS PELIGROS HIGIÉNICOS
GTC 45 - Actualización
</t>
  </si>
  <si>
    <t>No se asigna Valor</t>
  </si>
  <si>
    <t>Iluminación</t>
  </si>
  <si>
    <t>Muy Alto</t>
  </si>
  <si>
    <t>Ausencia de luz natural o artificial</t>
  </si>
  <si>
    <t>Alto</t>
  </si>
  <si>
    <t>Deficiencia de luz natural con sombras evidentes y dificultad para leer</t>
  </si>
  <si>
    <t>Medio</t>
  </si>
  <si>
    <t>Percepción de algunas sombras al ejecutar una actividad – escribir</t>
  </si>
  <si>
    <t>Bajo</t>
  </si>
  <si>
    <t>Ausencia de sombras</t>
  </si>
  <si>
    <t>Ruido</t>
  </si>
  <si>
    <t>No escuchar una conversación a tono normal o a una distancia menos de 50 cm</t>
  </si>
  <si>
    <t>Escuchar la Conversación a una distancia de 1 m en tono normal</t>
  </si>
  <si>
    <t>Escuchar la conversación a una distancia de 2 m en tono normal</t>
  </si>
  <si>
    <t>No hay dificultad para escuchar una conversación a tono normal a mas de 2 m</t>
  </si>
  <si>
    <t>Radiaciones Ionizantes</t>
  </si>
  <si>
    <t>Exposición frecuente (una o más veces por jornada o turno)</t>
  </si>
  <si>
    <t>Exposición regular (una o más veces en la semana)</t>
  </si>
  <si>
    <t>Ocasionalmente y/o vecindad</t>
  </si>
  <si>
    <t>Rara vez, casi nunca sucede la exposición</t>
  </si>
  <si>
    <t>Radiaciones No Ionizantes</t>
  </si>
  <si>
    <t>Ocho horas (8) o más de exposición por jornada de turno</t>
  </si>
  <si>
    <t>Entre seis (6) y ocho (8) horas por jornada o turno</t>
  </si>
  <si>
    <t>Entre dos (2) y seis (6) horas por jornada o turno</t>
  </si>
  <si>
    <t>Menos de dos (2) horas por jornada o turno</t>
  </si>
  <si>
    <t>Temperaturas extremas</t>
  </si>
  <si>
    <t>Percepción subjetiva de calor o frio en forma inmediata</t>
  </si>
  <si>
    <t>Percepción subjetiva de calor o frio luego de permanecer 5 min en el sitio</t>
  </si>
  <si>
    <t>Percepción de algún disconfort con la temperatura luego de permanecer 15 min en el área</t>
  </si>
  <si>
    <t>Sensación de confort térmico</t>
  </si>
  <si>
    <t>Vibraciones</t>
  </si>
  <si>
    <t>Percibir notoriamente vibraciones en el puesto de trabajo</t>
  </si>
  <si>
    <t>Percibir sensiblemente vibraciones en el puesto de trabajo</t>
  </si>
  <si>
    <t>Percibir moderadamente vibraciones en el puesto de trabajo</t>
  </si>
  <si>
    <t>Existencia de vibraciones que no son percibidas</t>
  </si>
  <si>
    <t>Agentes Biológicos (Virus, Bacterias, Hongos y otros)</t>
  </si>
  <si>
    <t>Provocan una enfermedad grave y constituye un serio peligro para los trabajadores, su riesgo de propagación es elevado y no se conoce tratamiento eficaz en la actualidad.</t>
  </si>
  <si>
    <t xml:space="preserve">Pueden provocar una enfermedad grave y constituir un serio peligro para los trabajadores. Su riesgo de propagación es probable y generalmente existe tratamiento eficaz. </t>
  </si>
  <si>
    <t>Pueden causar una enfermedad y constituir un peligro para los trabajadores, su riesgo de propagación es poco probable y generalmente existe tratamiento eficaz.</t>
  </si>
  <si>
    <t>Poco probable que cause una enfermedad. No hay riesgo de propagación y no se necesita tratamiento.</t>
  </si>
  <si>
    <t>Biomecánico – Postura</t>
  </si>
  <si>
    <t>Posturas con un riesgo extremo de lesión musculo esquelética. Deben tomarse medidas correctivas inmediatamente.</t>
  </si>
  <si>
    <t>Posturas de trabajo con riesgo probable de lesión, se deben modificar las condiciones de trabajo como sea posible.</t>
  </si>
  <si>
    <t>Posturas con riesgo moderado de lesión musculoesquelética sobre las que se precisa una modificación aunque no inmediata.</t>
  </si>
  <si>
    <t>Posturas que se consideran normales, sin riesgo de lesiones musculo esqueléticas y en las que no es necesario ninguna acción.</t>
  </si>
  <si>
    <t>Biomecánico – Movimientos Repetitivos</t>
  </si>
  <si>
    <t xml:space="preserve">Actividad que exige movimientos rápidos y continuos de los miembros superiores, a un ritmo difícil de mantener (ciclos de trabajo menores  a 30 s ó 1 min, o concentración de movimientos que utiliza pocos músculos durante mas del 50%  del tiempo de trabajo. </t>
  </si>
  <si>
    <r>
      <t xml:space="preserve">Actividad que exige movimientos rápidos y continuos de los miembros superiores con la posibilidad de realizar pausas ocasionales (ciclos de trabajo menores a 30 </t>
    </r>
    <r>
      <rPr>
        <sz val="12"/>
        <rFont val="Arial"/>
        <family val="2"/>
      </rPr>
      <t>seg</t>
    </r>
    <r>
      <rPr>
        <sz val="11"/>
        <rFont val="Arial"/>
        <family val="2"/>
      </rPr>
      <t>. ó 1 min, o concentración de movimientos que utiliza pocos músculos mas del 50% del tiempo de trabajo.</t>
    </r>
  </si>
  <si>
    <t xml:space="preserve">Actividad que exige movimientos lentos y continuos de los miembros superiores, con la posibilidad de realizar pausas cortas. </t>
  </si>
  <si>
    <t>Actividad que involucra cualquier segmento corporal con exposición inferior al 50% del tiempo de trabajo, en el cual hay pausas programadas.</t>
  </si>
  <si>
    <t>Biomecánico – Esfuerzo</t>
  </si>
  <si>
    <t xml:space="preserve">Actividad intensa en donde el esfuerzo es visible en la expresión facial del trabajador y/o la contracción muscular es visible. </t>
  </si>
  <si>
    <t>Actividad pesada con resistencia</t>
  </si>
  <si>
    <t>Actividad con esfuerzo moderado</t>
  </si>
  <si>
    <t>No hay esfuerzo aparente, ni resistencia y existe libertad de movimientos.</t>
  </si>
  <si>
    <t>Biomecánico- Manipulación manual de cargas</t>
  </si>
  <si>
    <t>Manipulación manual de las cargas con un riesgo extremo de lesión musculo esquelética. Deben tomarse las medidas correctivas inmediatamente.</t>
  </si>
  <si>
    <t>Manipulación manual de cargas con riesgo significativo de lesión. Se deben modificar las condiciones del trabajo tan pronto como sea posible.</t>
  </si>
  <si>
    <t>Manipulación manual de cargas con riesgo moderado de lesión musculo esquelética sobre las que se precisa una modificación, aunque no inmediata.</t>
  </si>
  <si>
    <t>Manipulación manual de cargas con riesgo leve de lesiones musculo esqueléticas, puede ser necesaria alguna acción.</t>
  </si>
  <si>
    <t>Psicosociales</t>
  </si>
  <si>
    <t>Nivel de riesgo con alta probabilidad de asociarse a respuestas muy altas de estrés. Po consiguiente las dimensiones y dominios que se encuentran bajo esta categoría requieren intervención inmediata en el marco de un sistema de vigilancia epidemiológica.</t>
  </si>
  <si>
    <t>Nivel de riesgo que tiene una importante posibilidad de asociación con respuestas de estrés alto y por tanto, las dimensiones y dominios que se encuentran bajo esta categoría requieren intervención en el marco de sistema de vigilancia epidemiológica.</t>
  </si>
  <si>
    <t>Nivel de riesgo en el que se esperaría una respuesta de estrés moderada, las dimensiones y dominio que se encuentren bajo  esta categoría ameritan observación y acciones sistemáticas de intervención para prevenir efectos perjudiciales en la salud.</t>
  </si>
  <si>
    <t>No se espera que los factores psicosociales que contengan puntuaciones de este nivel estén relacionadas con síntomas o respuestas de estrés significativas . Las dimensiones y dominios que se encuentran  bajo esta categoría serán objeto de acciones o programas de intervención, con el fin de mantenerlos en los niveles de riesgo más bajos posibles.</t>
  </si>
  <si>
    <t>Polvos y Humos</t>
  </si>
  <si>
    <t>Evidencia de material particulado depositado sobre una superficie previamente limpia al cabo de 5 min.</t>
  </si>
  <si>
    <t>Evidencia de material particulado depositado sobre una superficie previamente limpia al cabo de más de 5 min.</t>
  </si>
  <si>
    <t>Percepción subjetiva de emisión de polvo sin depósito sobre superficies pero si evidenciadle en luces, ventanas, rayos solares etc.</t>
  </si>
  <si>
    <t>Presencia de fuentes de emisión de polvos sin la percepción anterior</t>
  </si>
  <si>
    <t>Gases y Vapores</t>
  </si>
  <si>
    <t>Presencia de gases y/o vapores en espacios cerrados, se requiere protección respiratoria que suministre aire.</t>
  </si>
  <si>
    <t>Presencia de gases y/o vapores fuertes en espacios abiertos, se requiere protección respiratoria que purifique el aire.</t>
  </si>
  <si>
    <t>Presencia de gases y/o vapores suaves en espacios abiertos, se requiere protección respiratoria que purifique el aire.</t>
  </si>
  <si>
    <t xml:space="preserve">Percepción de olor suave, no requiere protección respiratoria. </t>
  </si>
  <si>
    <t>Manipulación de Productos químicos Líquidos - Sólidos</t>
  </si>
  <si>
    <t xml:space="preserve">Manipulación permanente (varias veces en la jornada o turno)de productos químicos que contenga como nivel de riesgos a la salud 4 según NFPA 704, </t>
  </si>
  <si>
    <t xml:space="preserve">Manipulación una vez por jornada o turno de productos químicos que contenga como nivel de riesgos a la salud 4 según NFPA 704, </t>
  </si>
  <si>
    <t xml:space="preserve">Manipulación ocasional de productos químicos que contenga como nivel de riesgos a la salud 2 según NFPA 704, </t>
  </si>
  <si>
    <t>Manipulación ocasional de productos químicos que contenga como nivel de riesgos a la salud 1 según NFPA 704,</t>
  </si>
  <si>
    <t>PÁGINA: 7 DE 7</t>
  </si>
  <si>
    <t>FECHA</t>
  </si>
  <si>
    <t>DESCRIPCIÓN DE LA ACTUALIZACIÓN</t>
  </si>
  <si>
    <t>RESPONSABLE</t>
  </si>
  <si>
    <t>CARGO</t>
  </si>
  <si>
    <t xml:space="preserve">Emisión del documento </t>
  </si>
  <si>
    <t>Responsable de SST</t>
  </si>
  <si>
    <t xml:space="preserve">Directora de Talento humano </t>
  </si>
  <si>
    <t xml:space="preserve">Actualización según requisitos legales </t>
  </si>
  <si>
    <t xml:space="preserve">Actualización del formato
Inclusión de riesgos químico </t>
  </si>
  <si>
    <t>Se actualizan niveles de riesgo de acuerdo al análisis de tareas</t>
  </si>
  <si>
    <t>Edgar Bejarano</t>
  </si>
  <si>
    <t>Gestor SST</t>
  </si>
  <si>
    <t>Se incluyen riesgos que afectan a la comunidad universitaria (usuarios y visitantes)</t>
  </si>
  <si>
    <t xml:space="preserve">Ajuste  de procesos  </t>
  </si>
  <si>
    <t>Vilma Katherine Sánchez</t>
  </si>
  <si>
    <t>ASESOR  ARL  POSITIVA</t>
  </si>
  <si>
    <t>Se incluye la valoración de la eficacia, fiebre amarilla , cambio climático, se incluye riesgo publico</t>
  </si>
  <si>
    <t>Se incluye  riesgos y peligros realcionadas con la participacion  en juegos deportivos en representacion de la Universidad</t>
  </si>
  <si>
    <t>Leidy  Cortes</t>
  </si>
  <si>
    <t>ANEXO 3 TABLA DE PELIGROS</t>
  </si>
  <si>
    <t>ANEXO 4 PELIGROS HIGIÉNICOS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</si>
</sst>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scheme val="minor"/>
    </font>
    <font>
      <sz val="11"/>
      <color theme="1"/>
      <name val="Arial"/>
      <family val="2"/>
    </font>
    <font>
      <sz val="11"/>
      <color rgb="FF000000"/>
      <name val="Arial"/>
      <family val="2"/>
    </font>
    <font>
      <sz val="10"/>
      <color theme="1"/>
      <name val="Arial"/>
      <family val="2"/>
    </font>
    <font>
      <sz val="11"/>
      <color theme="1"/>
      <name val="Calibri"/>
      <family val="2"/>
      <scheme val="minor"/>
    </font>
    <font>
      <b/>
      <sz val="9"/>
      <color indexed="81"/>
      <name val="Tahoma"/>
      <family val="2"/>
    </font>
    <font>
      <sz val="9"/>
      <color indexed="81"/>
      <name val="Tahoma"/>
      <family val="2"/>
    </font>
    <font>
      <b/>
      <sz val="12"/>
      <color indexed="81"/>
      <name val="Arial"/>
      <family val="2"/>
    </font>
    <font>
      <sz val="12"/>
      <color indexed="81"/>
      <name val="Arial"/>
      <family val="2"/>
    </font>
    <font>
      <sz val="12"/>
      <color indexed="81"/>
      <name val="Tahoma"/>
      <family val="2"/>
    </font>
    <font>
      <sz val="20"/>
      <color indexed="81"/>
      <name val="Tahoma"/>
      <family val="2"/>
    </font>
    <font>
      <b/>
      <sz val="11"/>
      <color rgb="FFFFFFFF"/>
      <name val="Arial"/>
      <family val="2"/>
    </font>
    <font>
      <sz val="11"/>
      <color rgb="FFFFFFFF"/>
      <name val="Arial"/>
      <family val="2"/>
    </font>
    <font>
      <b/>
      <sz val="11"/>
      <color theme="0"/>
      <name val="Arial"/>
      <family val="2"/>
    </font>
    <font>
      <b/>
      <sz val="12"/>
      <color theme="0"/>
      <name val="Arial"/>
      <family val="2"/>
    </font>
    <font>
      <sz val="12"/>
      <color theme="1"/>
      <name val="Arial"/>
      <family val="2"/>
    </font>
    <font>
      <b/>
      <sz val="11"/>
      <name val="Arial"/>
      <family val="2"/>
    </font>
    <font>
      <sz val="11"/>
      <name val="Arial"/>
      <family val="2"/>
    </font>
    <font>
      <sz val="12"/>
      <name val="Arial"/>
      <family val="2"/>
    </font>
    <font>
      <b/>
      <sz val="11"/>
      <color theme="0"/>
      <name val="Calibri"/>
      <family val="2"/>
      <scheme val="minor"/>
    </font>
    <font>
      <b/>
      <sz val="10"/>
      <color rgb="FF292929"/>
      <name val="Arial"/>
      <family val="2"/>
    </font>
    <font>
      <sz val="11"/>
      <color theme="0"/>
      <name val="Arial"/>
      <family val="2"/>
    </font>
    <font>
      <b/>
      <sz val="10"/>
      <color theme="0"/>
      <name val="Arial"/>
      <family val="2"/>
    </font>
    <font>
      <b/>
      <sz val="14"/>
      <color theme="0"/>
      <name val="Calibri"/>
      <family val="2"/>
      <scheme val="minor"/>
    </font>
    <font>
      <b/>
      <sz val="9"/>
      <color rgb="FF292929"/>
      <name val="Arial"/>
      <family val="2"/>
    </font>
    <font>
      <b/>
      <sz val="10"/>
      <color theme="1"/>
      <name val="Arial"/>
      <family val="2"/>
    </font>
    <font>
      <b/>
      <sz val="11"/>
      <color theme="1"/>
      <name val="Arial"/>
      <family val="2"/>
    </font>
    <font>
      <sz val="11"/>
      <color theme="0"/>
      <name val="Calibri"/>
      <family val="2"/>
      <scheme val="minor"/>
    </font>
    <font>
      <sz val="8"/>
      <color rgb="FF000000"/>
      <name val="Arial"/>
      <family val="2"/>
    </font>
    <font>
      <b/>
      <sz val="24"/>
      <color theme="0"/>
      <name val="Calibri"/>
      <family val="2"/>
      <scheme val="minor"/>
    </font>
    <font>
      <sz val="11"/>
      <name val="Calibri"/>
      <family val="2"/>
      <scheme val="minor"/>
    </font>
    <font>
      <b/>
      <sz val="9"/>
      <color theme="1"/>
      <name val="Arial"/>
      <family val="2"/>
    </font>
    <font>
      <b/>
      <sz val="11"/>
      <color theme="1"/>
      <name val="Calibri"/>
      <family val="2"/>
      <scheme val="minor"/>
    </font>
    <font>
      <b/>
      <sz val="12"/>
      <name val="Arial"/>
      <family val="2"/>
    </font>
    <font>
      <b/>
      <sz val="11"/>
      <name val="Calibri"/>
      <family val="2"/>
      <scheme val="minor"/>
    </font>
    <font>
      <sz val="10"/>
      <name val="Arial"/>
      <family val="2"/>
    </font>
    <font>
      <b/>
      <sz val="10"/>
      <name val="Arial"/>
      <family val="2"/>
    </font>
    <font>
      <b/>
      <sz val="10"/>
      <name val="Calibri"/>
      <family val="2"/>
      <scheme val="minor"/>
    </font>
    <font>
      <sz val="10"/>
      <color theme="1"/>
      <name val="Calibri"/>
      <family val="2"/>
      <scheme val="minor"/>
    </font>
    <font>
      <b/>
      <u/>
      <sz val="11"/>
      <color theme="1"/>
      <name val="Calibri"/>
      <family val="2"/>
      <scheme val="minor"/>
    </font>
    <font>
      <u/>
      <sz val="11"/>
      <color theme="0"/>
      <name val="Calibri"/>
      <family val="2"/>
      <scheme val="minor"/>
    </font>
    <font>
      <b/>
      <sz val="9"/>
      <color indexed="10"/>
      <name val="Tahoma"/>
      <family val="2"/>
    </font>
    <font>
      <i/>
      <sz val="8"/>
      <color rgb="FF000000"/>
      <name val="Arial"/>
      <family val="2"/>
    </font>
    <font>
      <sz val="11"/>
      <color rgb="FFFF0000"/>
      <name val="Calibri"/>
      <family val="2"/>
      <scheme val="minor"/>
    </font>
    <font>
      <i/>
      <sz val="10"/>
      <name val="Arial"/>
      <family val="2"/>
    </font>
    <font>
      <sz val="8"/>
      <name val="Arial"/>
      <family val="2"/>
    </font>
    <font>
      <i/>
      <sz val="11"/>
      <color theme="1"/>
      <name val="Arial"/>
      <family val="2"/>
    </font>
    <font>
      <sz val="11"/>
      <color theme="2" tint="-0.249977111117893"/>
      <name val="Calibri"/>
      <family val="2"/>
      <scheme val="minor"/>
    </font>
    <font>
      <sz val="10"/>
      <color rgb="FF000000"/>
      <name val="Arial"/>
      <family val="2"/>
    </font>
    <font>
      <b/>
      <sz val="9"/>
      <name val="Arial"/>
      <family val="2"/>
    </font>
    <font>
      <sz val="11"/>
      <color theme="1"/>
      <name val="Aptos"/>
      <family val="2"/>
    </font>
    <font>
      <u/>
      <sz val="11"/>
      <color theme="1"/>
      <name val="Calibri"/>
      <family val="2"/>
      <scheme val="minor"/>
    </font>
    <font>
      <b/>
      <sz val="12"/>
      <color theme="1"/>
      <name val="Arial"/>
      <family val="2"/>
    </font>
  </fonts>
  <fills count="24">
    <fill>
      <patternFill patternType="none"/>
    </fill>
    <fill>
      <patternFill patternType="gray125"/>
    </fill>
    <fill>
      <patternFill patternType="solid">
        <fgColor theme="0"/>
        <bgColor indexed="64"/>
      </patternFill>
    </fill>
    <fill>
      <patternFill patternType="solid">
        <fgColor rgb="FF7F7F7F"/>
        <bgColor indexed="64"/>
      </patternFill>
    </fill>
    <fill>
      <patternFill patternType="solid">
        <fgColor rgb="FF808080"/>
        <bgColor indexed="64"/>
      </patternFill>
    </fill>
    <fill>
      <patternFill patternType="solid">
        <fgColor rgb="FFBFBFBF"/>
        <bgColor indexed="64"/>
      </patternFill>
    </fill>
    <fill>
      <patternFill patternType="solid">
        <fgColor rgb="FFF2F2F2"/>
        <bgColor indexed="64"/>
      </patternFill>
    </fill>
    <fill>
      <patternFill patternType="solid">
        <fgColor rgb="FFFF0000"/>
        <bgColor indexed="64"/>
      </patternFill>
    </fill>
    <fill>
      <patternFill patternType="solid">
        <fgColor rgb="FFFFFF00"/>
        <bgColor indexed="64"/>
      </patternFill>
    </fill>
    <fill>
      <patternFill patternType="solid">
        <fgColor rgb="FF33CC33"/>
        <bgColor indexed="64"/>
      </patternFill>
    </fill>
    <fill>
      <patternFill patternType="solid">
        <fgColor rgb="FF0066FF"/>
        <bgColor indexed="64"/>
      </patternFill>
    </fill>
    <fill>
      <patternFill patternType="solid">
        <fgColor rgb="FF66FF66"/>
        <bgColor indexed="64"/>
      </patternFill>
    </fill>
    <fill>
      <patternFill patternType="solid">
        <fgColor rgb="FF00B0F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00482B"/>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79C000"/>
        <bgColor indexed="64"/>
      </patternFill>
    </fill>
    <fill>
      <patternFill patternType="solid">
        <fgColor rgb="FF007B3E"/>
        <bgColor indexed="64"/>
      </patternFill>
    </fill>
    <fill>
      <patternFill patternType="solid">
        <fgColor rgb="FF00988C"/>
        <bgColor indexed="64"/>
      </patternFill>
    </fill>
    <fill>
      <patternFill patternType="solid">
        <fgColor rgb="FF00B050"/>
        <bgColor indexed="64"/>
      </patternFill>
    </fill>
    <fill>
      <patternFill patternType="solid">
        <fgColor theme="9" tint="-0.249977111117893"/>
        <bgColor indexed="64"/>
      </patternFill>
    </fill>
    <fill>
      <patternFill patternType="solid">
        <fgColor rgb="FFEE0000"/>
        <bgColor indexed="64"/>
      </patternFill>
    </fill>
  </fills>
  <borders count="68">
    <border>
      <left/>
      <right/>
      <top/>
      <bottom/>
      <diagonal/>
    </border>
    <border>
      <left style="thin">
        <color rgb="FF4B514E"/>
      </left>
      <right style="thin">
        <color rgb="FF4B514E"/>
      </right>
      <top style="thin">
        <color rgb="FF4B514E"/>
      </top>
      <bottom style="thin">
        <color rgb="FF4B514E"/>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FFFFFF"/>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indexed="64"/>
      </right>
      <top/>
      <bottom style="medium">
        <color rgb="FFFFFFFF"/>
      </bottom>
      <diagonal/>
    </border>
    <border>
      <left style="medium">
        <color indexed="64"/>
      </left>
      <right/>
      <top style="medium">
        <color indexed="64"/>
      </top>
      <bottom/>
      <diagonal/>
    </border>
    <border>
      <left style="medium">
        <color rgb="FFFFFFFF"/>
      </left>
      <right/>
      <top style="medium">
        <color indexed="64"/>
      </top>
      <bottom style="medium">
        <color rgb="FFFFFFFF"/>
      </bottom>
      <diagonal/>
    </border>
    <border>
      <left/>
      <right/>
      <top style="medium">
        <color indexed="64"/>
      </top>
      <bottom style="medium">
        <color rgb="FFFFFFFF"/>
      </bottom>
      <diagonal/>
    </border>
    <border>
      <left/>
      <right style="medium">
        <color indexed="64"/>
      </right>
      <top style="medium">
        <color indexed="64"/>
      </top>
      <bottom style="medium">
        <color rgb="FFFFFFFF"/>
      </bottom>
      <diagonal/>
    </border>
    <border>
      <left/>
      <right style="medium">
        <color indexed="64"/>
      </right>
      <top/>
      <bottom style="medium">
        <color indexed="64"/>
      </bottom>
      <diagonal/>
    </border>
    <border>
      <left style="medium">
        <color indexed="64"/>
      </left>
      <right/>
      <top/>
      <bottom style="medium">
        <color rgb="FFFFFFFF"/>
      </bottom>
      <diagonal/>
    </border>
    <border>
      <left/>
      <right style="medium">
        <color rgb="FFFFFFFF"/>
      </right>
      <top/>
      <bottom style="medium">
        <color indexed="64"/>
      </bottom>
      <diagonal/>
    </border>
    <border>
      <left style="medium">
        <color indexed="64"/>
      </left>
      <right style="medium">
        <color rgb="FFFFFFFF"/>
      </right>
      <top/>
      <bottom/>
      <diagonal/>
    </border>
    <border>
      <left style="medium">
        <color indexed="64"/>
      </left>
      <right style="medium">
        <color rgb="FFFFFFFF"/>
      </right>
      <top style="medium">
        <color rgb="FFFFFFFF"/>
      </top>
      <bottom/>
      <diagonal/>
    </border>
    <border>
      <left/>
      <right style="medium">
        <color rgb="FFFFFFFF"/>
      </right>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style="medium">
        <color indexed="64"/>
      </left>
      <right style="medium">
        <color rgb="FFFFFFFF"/>
      </right>
      <top style="medium">
        <color indexed="64"/>
      </top>
      <bottom style="medium">
        <color rgb="FFFFFFFF"/>
      </bottom>
      <diagonal/>
    </border>
    <border>
      <left/>
      <right style="medium">
        <color rgb="FFFFFFFF"/>
      </right>
      <top style="medium">
        <color indexed="64"/>
      </top>
      <bottom style="medium">
        <color rgb="FFFFFFFF"/>
      </bottom>
      <diagonal/>
    </border>
    <border>
      <left style="medium">
        <color indexed="64"/>
      </left>
      <right/>
      <top style="medium">
        <color indexed="64"/>
      </top>
      <bottom style="medium">
        <color rgb="FFFFFFFF"/>
      </bottom>
      <diagonal/>
    </border>
    <border>
      <left style="medium">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indexed="64"/>
      </right>
      <top/>
      <bottom style="medium">
        <color rgb="FFFFFFFF"/>
      </bottom>
      <diagonal/>
    </border>
    <border>
      <left style="medium">
        <color rgb="FFFFFFFF"/>
      </left>
      <right style="medium">
        <color rgb="FFFFFFFF"/>
      </right>
      <top style="medium">
        <color rgb="FFFFFFFF"/>
      </top>
      <bottom/>
      <diagonal/>
    </border>
    <border>
      <left/>
      <right style="medium">
        <color indexed="64"/>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style="medium">
        <color rgb="FFFFFFFF"/>
      </left>
      <right style="medium">
        <color rgb="FFFFFFFF"/>
      </right>
      <top/>
      <bottom style="medium">
        <color indexed="64"/>
      </bottom>
      <diagonal/>
    </border>
    <border>
      <left style="medium">
        <color rgb="FFFFFFFF"/>
      </left>
      <right style="medium">
        <color rgb="FFFFFFFF"/>
      </right>
      <top style="medium">
        <color indexed="64"/>
      </top>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FFFFFF"/>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style="medium">
        <color rgb="FFFFFFFF"/>
      </left>
      <right style="medium">
        <color indexed="64"/>
      </right>
      <top style="medium">
        <color rgb="FFFFFFFF"/>
      </top>
      <bottom/>
      <diagonal/>
    </border>
    <border>
      <left style="medium">
        <color rgb="FFFFFFFF"/>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4" fillId="0" borderId="0"/>
  </cellStyleXfs>
  <cellXfs count="346">
    <xf numFmtId="0" fontId="0" fillId="0" borderId="0" xfId="0"/>
    <xf numFmtId="0" fontId="0" fillId="2" borderId="0" xfId="0" applyFill="1"/>
    <xf numFmtId="0" fontId="1" fillId="2" borderId="0" xfId="0" applyFont="1" applyFill="1"/>
    <xf numFmtId="0" fontId="12" fillId="3" borderId="10"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4" borderId="16"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6" borderId="16" xfId="0" applyFont="1" applyFill="1" applyBorder="1" applyAlignment="1">
      <alignment horizontal="center" vertical="center" wrapText="1"/>
    </xf>
    <xf numFmtId="16" fontId="12" fillId="3" borderId="10" xfId="0" applyNumberFormat="1" applyFont="1" applyFill="1" applyBorder="1" applyAlignment="1">
      <alignment horizontal="center" vertical="center" wrapText="1"/>
    </xf>
    <xf numFmtId="16" fontId="12" fillId="3" borderId="29" xfId="0" applyNumberFormat="1" applyFont="1" applyFill="1" applyBorder="1" applyAlignment="1">
      <alignment horizontal="center" vertical="center" wrapText="1"/>
    </xf>
    <xf numFmtId="0" fontId="1" fillId="7" borderId="31"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9" borderId="34" xfId="0" applyFont="1" applyFill="1" applyBorder="1" applyAlignment="1">
      <alignment horizontal="right" vertical="center" wrapText="1"/>
    </xf>
    <xf numFmtId="0" fontId="1" fillId="9" borderId="35" xfId="0" applyFont="1" applyFill="1" applyBorder="1" applyAlignment="1">
      <alignment horizontal="right" vertical="center" wrapText="1"/>
    </xf>
    <xf numFmtId="0" fontId="1" fillId="9" borderId="31"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31" xfId="0" applyFont="1" applyFill="1" applyBorder="1" applyAlignment="1">
      <alignment vertical="center" wrapText="1"/>
    </xf>
    <xf numFmtId="0" fontId="1" fillId="10" borderId="34" xfId="0" applyFont="1" applyFill="1" applyBorder="1" applyAlignment="1">
      <alignment horizontal="right" vertical="center" wrapText="1"/>
    </xf>
    <xf numFmtId="0" fontId="1" fillId="10" borderId="35" xfId="0" applyFont="1" applyFill="1" applyBorder="1" applyAlignment="1">
      <alignment horizontal="right" vertical="center" wrapText="1"/>
    </xf>
    <xf numFmtId="0" fontId="1" fillId="7" borderId="40"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11" borderId="40" xfId="0" applyFont="1" applyFill="1" applyBorder="1" applyAlignment="1">
      <alignment horizontal="center" vertical="center" wrapText="1"/>
    </xf>
    <xf numFmtId="0" fontId="1" fillId="12" borderId="16" xfId="0" applyFont="1" applyFill="1" applyBorder="1" applyAlignment="1">
      <alignment horizontal="center" vertical="center" wrapText="1"/>
    </xf>
    <xf numFmtId="0" fontId="1" fillId="0" borderId="40" xfId="0" applyFont="1" applyBorder="1" applyAlignment="1">
      <alignment horizontal="justify" vertical="center" wrapText="1"/>
    </xf>
    <xf numFmtId="0" fontId="1" fillId="0" borderId="40" xfId="0" applyFont="1" applyBorder="1" applyAlignment="1">
      <alignment vertical="center" wrapText="1"/>
    </xf>
    <xf numFmtId="0" fontId="17" fillId="7" borderId="2" xfId="1" applyFont="1" applyFill="1" applyBorder="1" applyAlignment="1">
      <alignment horizontal="center" vertical="center" wrapText="1"/>
    </xf>
    <xf numFmtId="0" fontId="17" fillId="8" borderId="2" xfId="1" applyFont="1" applyFill="1" applyBorder="1" applyAlignment="1">
      <alignment horizontal="center" vertical="center" wrapText="1"/>
    </xf>
    <xf numFmtId="0" fontId="17" fillId="14" borderId="2" xfId="1" applyFont="1" applyFill="1" applyBorder="1" applyAlignment="1">
      <alignment horizontal="center" vertical="center" wrapText="1"/>
    </xf>
    <xf numFmtId="0" fontId="17" fillId="12" borderId="2" xfId="1" applyFont="1" applyFill="1" applyBorder="1" applyAlignment="1">
      <alignment horizontal="center" vertical="center" wrapText="1"/>
    </xf>
    <xf numFmtId="0" fontId="17" fillId="0" borderId="2" xfId="1" applyFont="1" applyBorder="1" applyAlignment="1">
      <alignment vertical="center" wrapText="1"/>
    </xf>
    <xf numFmtId="0" fontId="13" fillId="15" borderId="2" xfId="1" applyFont="1" applyFill="1" applyBorder="1" applyAlignment="1">
      <alignment horizontal="center" vertical="center" wrapText="1"/>
    </xf>
    <xf numFmtId="0" fontId="1" fillId="2" borderId="0" xfId="0" applyFont="1" applyFill="1" applyAlignment="1">
      <alignment textRotation="90"/>
    </xf>
    <xf numFmtId="0" fontId="0" fillId="2" borderId="51" xfId="0" applyFill="1" applyBorder="1"/>
    <xf numFmtId="0" fontId="1" fillId="2" borderId="0" xfId="0" applyFont="1" applyFill="1" applyProtection="1">
      <protection locked="0"/>
    </xf>
    <xf numFmtId="0" fontId="0" fillId="2" borderId="0" xfId="0" applyFill="1" applyProtection="1">
      <protection locked="0"/>
    </xf>
    <xf numFmtId="0" fontId="28" fillId="2" borderId="0" xfId="0" applyFont="1" applyFill="1" applyProtection="1">
      <protection locked="0"/>
    </xf>
    <xf numFmtId="0" fontId="0" fillId="0" borderId="0" xfId="0" applyAlignment="1">
      <alignment horizontal="left"/>
    </xf>
    <xf numFmtId="0" fontId="0" fillId="16" borderId="0" xfId="0" applyFill="1"/>
    <xf numFmtId="0" fontId="1" fillId="2" borderId="0" xfId="0" applyFont="1" applyFill="1" applyAlignment="1">
      <alignment horizontal="center" vertical="center"/>
    </xf>
    <xf numFmtId="0" fontId="0" fillId="2" borderId="0" xfId="0" applyFill="1" applyAlignment="1">
      <alignment horizontal="center" vertical="center"/>
    </xf>
    <xf numFmtId="0" fontId="27" fillId="17" borderId="0" xfId="0" applyFont="1" applyFill="1"/>
    <xf numFmtId="14" fontId="13" fillId="15" borderId="61" xfId="0" applyNumberFormat="1" applyFont="1" applyFill="1" applyBorder="1" applyAlignment="1">
      <alignment horizontal="center" vertical="center" wrapText="1"/>
    </xf>
    <xf numFmtId="0" fontId="13" fillId="15" borderId="61" xfId="0" applyFont="1" applyFill="1" applyBorder="1" applyAlignment="1">
      <alignment horizontal="center" vertical="center" wrapText="1"/>
    </xf>
    <xf numFmtId="0" fontId="3" fillId="2" borderId="0" xfId="0" applyFont="1" applyFill="1" applyAlignment="1">
      <alignment horizontal="center" vertical="center" wrapText="1"/>
    </xf>
    <xf numFmtId="0" fontId="25" fillId="2" borderId="0" xfId="0" applyFont="1" applyFill="1" applyAlignment="1">
      <alignment horizontal="center" vertical="center" wrapText="1"/>
    </xf>
    <xf numFmtId="2" fontId="3" fillId="2" borderId="0" xfId="0" applyNumberFormat="1" applyFont="1" applyFill="1" applyAlignment="1" applyProtection="1">
      <alignment horizontal="center" vertical="center" wrapText="1"/>
      <protection locked="0"/>
    </xf>
    <xf numFmtId="0" fontId="1" fillId="2" borderId="0" xfId="0" applyFont="1" applyFill="1" applyAlignment="1">
      <alignment horizontal="center" vertical="center" wrapText="1"/>
    </xf>
    <xf numFmtId="0" fontId="28" fillId="0" borderId="0" xfId="0" applyFont="1"/>
    <xf numFmtId="0" fontId="4" fillId="0" borderId="0" xfId="1"/>
    <xf numFmtId="2" fontId="35" fillId="0" borderId="2" xfId="0" applyNumberFormat="1" applyFont="1" applyBorder="1" applyAlignment="1" applyProtection="1">
      <alignment horizontal="center" vertical="center" wrapText="1"/>
      <protection locked="0"/>
    </xf>
    <xf numFmtId="2" fontId="17" fillId="0" borderId="2" xfId="0" applyNumberFormat="1" applyFont="1" applyBorder="1" applyAlignment="1" applyProtection="1">
      <alignment horizontal="center" vertical="center" wrapText="1"/>
      <protection locked="0"/>
    </xf>
    <xf numFmtId="0" fontId="1" fillId="0" borderId="16" xfId="0" applyFont="1" applyBorder="1" applyAlignment="1">
      <alignment horizontal="justify" vertical="center" wrapText="1"/>
    </xf>
    <xf numFmtId="0" fontId="17" fillId="0" borderId="2" xfId="1" applyFont="1" applyBorder="1" applyAlignment="1">
      <alignment horizontal="center" vertical="center" wrapText="1"/>
    </xf>
    <xf numFmtId="2" fontId="1" fillId="2" borderId="2" xfId="0" applyNumberFormat="1" applyFont="1" applyFill="1" applyBorder="1" applyAlignment="1" applyProtection="1">
      <alignment horizontal="center" vertical="center" wrapText="1"/>
      <protection locked="0"/>
    </xf>
    <xf numFmtId="2" fontId="17" fillId="2" borderId="2" xfId="0" applyNumberFormat="1" applyFont="1" applyFill="1" applyBorder="1" applyAlignment="1" applyProtection="1">
      <alignment horizontal="center" vertical="center" wrapText="1"/>
      <protection locked="0"/>
    </xf>
    <xf numFmtId="2" fontId="18" fillId="0" borderId="2" xfId="0" applyNumberFormat="1" applyFont="1" applyBorder="1" applyAlignment="1" applyProtection="1">
      <alignment horizontal="center" vertical="center" wrapText="1"/>
      <protection locked="0"/>
    </xf>
    <xf numFmtId="0" fontId="1" fillId="2" borderId="0" xfId="0" applyFont="1" applyFill="1" applyAlignment="1">
      <alignment horizontal="center" vertical="center" textRotation="90"/>
    </xf>
    <xf numFmtId="0" fontId="20"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3" fillId="2" borderId="0" xfId="0" applyFont="1" applyFill="1" applyAlignment="1">
      <alignment horizontal="center"/>
    </xf>
    <xf numFmtId="0" fontId="43" fillId="2" borderId="0" xfId="0" applyFont="1" applyFill="1" applyAlignment="1">
      <alignment horizontal="center" vertical="center"/>
    </xf>
    <xf numFmtId="2" fontId="35" fillId="0" borderId="2" xfId="0" applyNumberFormat="1" applyFont="1" applyBorder="1" applyAlignment="1" applyProtection="1">
      <alignment horizontal="center" vertical="center" textRotation="90" wrapText="1"/>
      <protection locked="0"/>
    </xf>
    <xf numFmtId="2" fontId="35" fillId="2" borderId="2" xfId="0" applyNumberFormat="1" applyFont="1" applyFill="1" applyBorder="1" applyAlignment="1" applyProtection="1">
      <alignment horizontal="center" vertical="center" wrapText="1"/>
      <protection locked="0"/>
    </xf>
    <xf numFmtId="2" fontId="3" fillId="2" borderId="2" xfId="0" applyNumberFormat="1" applyFont="1" applyFill="1" applyBorder="1" applyAlignment="1" applyProtection="1">
      <alignment horizontal="center" vertical="center" wrapText="1"/>
      <protection locked="0"/>
    </xf>
    <xf numFmtId="0" fontId="24" fillId="0" borderId="1" xfId="0" applyFont="1" applyBorder="1" applyAlignment="1">
      <alignment horizontal="center" vertical="center" wrapText="1"/>
    </xf>
    <xf numFmtId="0" fontId="35" fillId="2" borderId="0" xfId="0" applyFont="1" applyFill="1" applyAlignment="1">
      <alignment wrapText="1"/>
    </xf>
    <xf numFmtId="0" fontId="44" fillId="2" borderId="0" xfId="0" applyFont="1" applyFill="1" applyAlignment="1">
      <alignment wrapText="1"/>
    </xf>
    <xf numFmtId="0" fontId="13" fillId="18" borderId="2" xfId="1" applyFont="1" applyFill="1" applyBorder="1" applyAlignment="1">
      <alignment horizontal="center" vertical="center" wrapText="1"/>
    </xf>
    <xf numFmtId="0" fontId="2" fillId="0" borderId="0" xfId="0" applyFont="1" applyAlignment="1">
      <alignment vertical="top" wrapText="1"/>
    </xf>
    <xf numFmtId="0" fontId="20" fillId="0" borderId="0" xfId="0" applyFont="1" applyAlignment="1">
      <alignment horizontal="center" vertical="center" wrapText="1"/>
    </xf>
    <xf numFmtId="0" fontId="11" fillId="18" borderId="7" xfId="0" applyFont="1" applyFill="1" applyBorder="1" applyAlignment="1">
      <alignment horizontal="center" vertical="center" wrapText="1"/>
    </xf>
    <xf numFmtId="0" fontId="11" fillId="18" borderId="10" xfId="0" applyFont="1" applyFill="1" applyBorder="1" applyAlignment="1">
      <alignment horizontal="center" vertical="center" wrapText="1"/>
    </xf>
    <xf numFmtId="0" fontId="12" fillId="18" borderId="18" xfId="0" applyFont="1" applyFill="1" applyBorder="1" applyAlignment="1">
      <alignment horizontal="center" vertical="center" wrapText="1"/>
    </xf>
    <xf numFmtId="0" fontId="12" fillId="18" borderId="16" xfId="0" applyFont="1" applyFill="1" applyBorder="1" applyAlignment="1">
      <alignment horizontal="center" vertical="center" wrapText="1"/>
    </xf>
    <xf numFmtId="0" fontId="12" fillId="18" borderId="19" xfId="0" applyFont="1" applyFill="1" applyBorder="1" applyAlignment="1">
      <alignment horizontal="center" vertical="center" wrapText="1"/>
    </xf>
    <xf numFmtId="0" fontId="0" fillId="18" borderId="22" xfId="0" applyFill="1" applyBorder="1" applyAlignment="1">
      <alignment vertical="center" wrapText="1"/>
    </xf>
    <xf numFmtId="0" fontId="11" fillId="18" borderId="24" xfId="0" applyFont="1" applyFill="1" applyBorder="1" applyAlignment="1">
      <alignment horizontal="center" vertical="center" wrapText="1"/>
    </xf>
    <xf numFmtId="0" fontId="11" fillId="18" borderId="25" xfId="0" applyFont="1" applyFill="1" applyBorder="1" applyAlignment="1">
      <alignment horizontal="center" vertical="center" wrapText="1"/>
    </xf>
    <xf numFmtId="0" fontId="11" fillId="18" borderId="15" xfId="0" applyFont="1" applyFill="1" applyBorder="1" applyAlignment="1">
      <alignment horizontal="center" vertical="center" wrapText="1"/>
    </xf>
    <xf numFmtId="0" fontId="13" fillId="18" borderId="24" xfId="0" applyFont="1" applyFill="1" applyBorder="1" applyAlignment="1">
      <alignment horizontal="center" vertical="center" wrapText="1"/>
    </xf>
    <xf numFmtId="0" fontId="13" fillId="18" borderId="25" xfId="0" applyFont="1" applyFill="1" applyBorder="1" applyAlignment="1">
      <alignment horizontal="center" vertical="center" wrapText="1"/>
    </xf>
    <xf numFmtId="0" fontId="13" fillId="18" borderId="15" xfId="0" applyFont="1" applyFill="1" applyBorder="1" applyAlignment="1">
      <alignment horizontal="center" vertical="center" wrapText="1"/>
    </xf>
    <xf numFmtId="0" fontId="11" fillId="18" borderId="6" xfId="0" applyFont="1" applyFill="1" applyBorder="1" applyAlignment="1">
      <alignment horizontal="center" vertical="center" wrapText="1"/>
    </xf>
    <xf numFmtId="0" fontId="11" fillId="18" borderId="9" xfId="0" applyFont="1" applyFill="1" applyBorder="1" applyAlignment="1">
      <alignment horizontal="center" vertical="center" wrapText="1"/>
    </xf>
    <xf numFmtId="0" fontId="11" fillId="18" borderId="29" xfId="0" applyFont="1" applyFill="1" applyBorder="1" applyAlignment="1">
      <alignment horizontal="center" vertical="center" wrapText="1"/>
    </xf>
    <xf numFmtId="0" fontId="11" fillId="18" borderId="38" xfId="0" applyFont="1" applyFill="1" applyBorder="1" applyAlignment="1">
      <alignment horizontal="center" vertical="center" wrapText="1"/>
    </xf>
    <xf numFmtId="0" fontId="12" fillId="19" borderId="9" xfId="0" applyFont="1" applyFill="1" applyBorder="1" applyAlignment="1">
      <alignment horizontal="center" vertical="center" wrapText="1"/>
    </xf>
    <xf numFmtId="0" fontId="12" fillId="19" borderId="10" xfId="0" applyFont="1" applyFill="1" applyBorder="1" applyAlignment="1">
      <alignment horizontal="center" vertical="center" wrapText="1"/>
    </xf>
    <xf numFmtId="0" fontId="12" fillId="19" borderId="22" xfId="0" applyFont="1" applyFill="1" applyBorder="1" applyAlignment="1">
      <alignment horizontal="center" vertical="center" wrapText="1"/>
    </xf>
    <xf numFmtId="0" fontId="12" fillId="19" borderId="18" xfId="0" applyFont="1" applyFill="1" applyBorder="1" applyAlignment="1">
      <alignment horizontal="center" vertical="center" wrapText="1"/>
    </xf>
    <xf numFmtId="0" fontId="1" fillId="19" borderId="39" xfId="0" applyFont="1" applyFill="1" applyBorder="1" applyAlignment="1">
      <alignment horizontal="center" vertical="center" wrapText="1"/>
    </xf>
    <xf numFmtId="0" fontId="1" fillId="19" borderId="41" xfId="0" applyFont="1" applyFill="1" applyBorder="1" applyAlignment="1">
      <alignment horizontal="center" vertical="center" wrapText="1"/>
    </xf>
    <xf numFmtId="0" fontId="12" fillId="19" borderId="21" xfId="0" applyFont="1" applyFill="1" applyBorder="1" applyAlignment="1">
      <alignment horizontal="center" vertical="center" wrapText="1"/>
    </xf>
    <xf numFmtId="0" fontId="1" fillId="0" borderId="16" xfId="0" applyFont="1" applyBorder="1" applyAlignment="1">
      <alignment vertical="center" wrapText="1"/>
    </xf>
    <xf numFmtId="0" fontId="27" fillId="16" borderId="0" xfId="0" applyFont="1" applyFill="1"/>
    <xf numFmtId="0" fontId="19" fillId="16" borderId="0" xfId="0" applyFont="1" applyFill="1"/>
    <xf numFmtId="0" fontId="45" fillId="16" borderId="0" xfId="0" applyFont="1" applyFill="1" applyAlignment="1">
      <alignment horizontal="center" wrapText="1"/>
    </xf>
    <xf numFmtId="0" fontId="13" fillId="18" borderId="31" xfId="0" applyFont="1" applyFill="1" applyBorder="1" applyAlignment="1">
      <alignment vertical="center" wrapText="1"/>
    </xf>
    <xf numFmtId="0" fontId="13" fillId="18" borderId="16" xfId="0" applyFont="1" applyFill="1" applyBorder="1" applyAlignment="1">
      <alignment vertical="center" wrapText="1"/>
    </xf>
    <xf numFmtId="0" fontId="1" fillId="0" borderId="31" xfId="0" applyFont="1" applyBorder="1" applyAlignment="1">
      <alignment vertical="center" wrapText="1"/>
    </xf>
    <xf numFmtId="0" fontId="46" fillId="0" borderId="31" xfId="0" applyFont="1" applyBorder="1" applyAlignment="1">
      <alignment vertical="center" wrapText="1"/>
    </xf>
    <xf numFmtId="0" fontId="21" fillId="2" borderId="0" xfId="0" applyFont="1" applyFill="1" applyAlignment="1">
      <alignment vertical="center"/>
    </xf>
    <xf numFmtId="0" fontId="27" fillId="2" borderId="0" xfId="0" applyFont="1" applyFill="1" applyAlignment="1">
      <alignment vertical="center"/>
    </xf>
    <xf numFmtId="0" fontId="30" fillId="0" borderId="0" xfId="0" applyFont="1" applyAlignment="1">
      <alignment horizontal="center" vertical="center"/>
    </xf>
    <xf numFmtId="0" fontId="0" fillId="2" borderId="0" xfId="0" applyFill="1" applyAlignment="1">
      <alignment vertical="center"/>
    </xf>
    <xf numFmtId="0" fontId="24" fillId="0" borderId="0" xfId="0" applyFont="1" applyAlignment="1">
      <alignment horizontal="center" vertical="center" wrapText="1"/>
    </xf>
    <xf numFmtId="0" fontId="3" fillId="0" borderId="2" xfId="0" applyFont="1" applyBorder="1" applyAlignment="1" applyProtection="1">
      <alignment horizontal="center" vertical="center" wrapText="1"/>
      <protection locked="0"/>
    </xf>
    <xf numFmtId="0" fontId="1" fillId="2" borderId="2" xfId="0"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2" xfId="0" applyFill="1" applyBorder="1" applyAlignment="1">
      <alignment horizontal="center" vertical="center"/>
    </xf>
    <xf numFmtId="0" fontId="39" fillId="16" borderId="0" xfId="0" applyFont="1" applyFill="1"/>
    <xf numFmtId="0" fontId="40" fillId="16" borderId="0" xfId="0" applyFont="1" applyFill="1"/>
    <xf numFmtId="0" fontId="47" fillId="2" borderId="0" xfId="0" applyFont="1" applyFill="1" applyAlignment="1">
      <alignment vertical="center"/>
    </xf>
    <xf numFmtId="0" fontId="0" fillId="0" borderId="0" xfId="0" applyAlignment="1">
      <alignment horizontal="right"/>
    </xf>
    <xf numFmtId="0" fontId="3" fillId="23" borderId="2" xfId="0" applyFont="1" applyFill="1" applyBorder="1" applyAlignment="1" applyProtection="1">
      <alignment horizontal="center" vertical="center" wrapText="1"/>
      <protection locked="0"/>
    </xf>
    <xf numFmtId="0" fontId="3" fillId="21" borderId="2" xfId="0" applyFont="1" applyFill="1" applyBorder="1" applyAlignment="1" applyProtection="1">
      <alignment horizontal="center" vertical="center" wrapText="1"/>
      <protection locked="0"/>
    </xf>
    <xf numFmtId="0" fontId="3" fillId="12" borderId="2" xfId="0" applyFont="1" applyFill="1" applyBorder="1" applyAlignment="1" applyProtection="1">
      <alignment horizontal="center" vertical="center" wrapText="1"/>
      <protection locked="0"/>
    </xf>
    <xf numFmtId="0" fontId="27" fillId="2" borderId="0" xfId="0" applyFont="1" applyFill="1"/>
    <xf numFmtId="0" fontId="19" fillId="2" borderId="0" xfId="0" applyFont="1" applyFill="1"/>
    <xf numFmtId="14" fontId="2" fillId="0" borderId="2" xfId="0" applyNumberFormat="1" applyFont="1" applyBorder="1" applyAlignment="1" applyProtection="1">
      <alignment horizontal="center" vertical="center"/>
      <protection locked="0"/>
    </xf>
    <xf numFmtId="0" fontId="2" fillId="0" borderId="62" xfId="0" applyFont="1" applyBorder="1" applyAlignment="1" applyProtection="1">
      <alignment vertical="center" wrapText="1"/>
      <protection locked="0"/>
    </xf>
    <xf numFmtId="0" fontId="2" fillId="0" borderId="62" xfId="0" applyFont="1" applyBorder="1" applyAlignment="1" applyProtection="1">
      <alignment horizontal="center" vertical="center" wrapText="1"/>
      <protection locked="0"/>
    </xf>
    <xf numFmtId="14" fontId="2" fillId="0" borderId="61" xfId="0" applyNumberFormat="1" applyFont="1" applyBorder="1" applyAlignment="1" applyProtection="1">
      <alignment horizontal="center" vertical="center"/>
      <protection locked="0"/>
    </xf>
    <xf numFmtId="0" fontId="2" fillId="0" borderId="63" xfId="0" applyFont="1" applyBorder="1" applyAlignment="1" applyProtection="1">
      <alignment vertical="center" wrapText="1"/>
      <protection locked="0"/>
    </xf>
    <xf numFmtId="0" fontId="2" fillId="0" borderId="63"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vertical="center"/>
      <protection locked="0"/>
    </xf>
    <xf numFmtId="0" fontId="1"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2" xfId="0" applyBorder="1" applyAlignment="1" applyProtection="1">
      <alignment vertical="center"/>
      <protection locked="0"/>
    </xf>
    <xf numFmtId="0" fontId="16" fillId="0" borderId="2" xfId="0" applyFont="1" applyBorder="1" applyAlignment="1" applyProtection="1">
      <alignment horizontal="center" vertical="center" textRotation="90" wrapText="1"/>
      <protection locked="0"/>
    </xf>
    <xf numFmtId="0" fontId="16" fillId="0" borderId="2" xfId="1" applyFont="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35" fillId="0" borderId="2"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textRotation="90" wrapText="1"/>
      <protection locked="0"/>
    </xf>
    <xf numFmtId="0" fontId="36" fillId="0" borderId="2"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4" fillId="0" borderId="2" xfId="0" applyFont="1" applyBorder="1" applyAlignment="1" applyProtection="1">
      <alignment horizontal="center" vertical="center" textRotation="90" wrapText="1"/>
      <protection locked="0"/>
    </xf>
    <xf numFmtId="0" fontId="15" fillId="0" borderId="2"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0" fontId="33" fillId="0" borderId="2"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wrapText="1"/>
      <protection locked="0"/>
    </xf>
    <xf numFmtId="0" fontId="37" fillId="0" borderId="2" xfId="0" applyFont="1" applyBorder="1" applyAlignment="1" applyProtection="1">
      <alignment horizontal="center" vertical="center" textRotation="90" wrapText="1"/>
      <protection locked="0"/>
    </xf>
    <xf numFmtId="0" fontId="34" fillId="0" borderId="2" xfId="0" applyFont="1" applyBorder="1" applyAlignment="1" applyProtection="1">
      <alignment horizontal="center" vertical="center" textRotation="90"/>
      <protection locked="0"/>
    </xf>
    <xf numFmtId="0" fontId="36" fillId="0" borderId="2" xfId="0" applyFont="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textRotation="90" wrapText="1"/>
      <protection locked="0"/>
    </xf>
    <xf numFmtId="0" fontId="35" fillId="0" borderId="2" xfId="0" applyFont="1" applyBorder="1" applyAlignment="1" applyProtection="1">
      <alignment horizontal="center" vertical="center" textRotation="90" wrapText="1"/>
      <protection locked="0"/>
    </xf>
    <xf numFmtId="0" fontId="17" fillId="0" borderId="2" xfId="0" applyFont="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textRotation="90"/>
      <protection locked="0"/>
    </xf>
    <xf numFmtId="0" fontId="1" fillId="0" borderId="2" xfId="0" applyFont="1" applyBorder="1" applyAlignment="1" applyProtection="1">
      <alignment horizontal="center" vertical="center" textRotation="90" wrapText="1"/>
      <protection locked="0"/>
    </xf>
    <xf numFmtId="0" fontId="36" fillId="0" borderId="2" xfId="1" applyFont="1" applyBorder="1" applyAlignment="1" applyProtection="1">
      <alignment horizontal="center" vertical="center" textRotation="90" wrapText="1"/>
      <protection locked="0"/>
    </xf>
    <xf numFmtId="0" fontId="0" fillId="0" borderId="2" xfId="0" applyBorder="1" applyAlignment="1" applyProtection="1">
      <alignment horizontal="center" vertical="center" wrapText="1"/>
      <protection locked="0"/>
    </xf>
    <xf numFmtId="0" fontId="38" fillId="0" borderId="2" xfId="0" applyFont="1" applyBorder="1" applyAlignment="1" applyProtection="1">
      <alignment horizontal="center" vertical="center" wrapText="1"/>
      <protection locked="0"/>
    </xf>
    <xf numFmtId="0" fontId="38" fillId="0" borderId="2" xfId="0" applyFont="1" applyBorder="1" applyAlignment="1" applyProtection="1">
      <alignment horizontal="center" vertical="center"/>
      <protection locked="0"/>
    </xf>
    <xf numFmtId="0" fontId="32" fillId="0" borderId="2" xfId="0" applyFont="1" applyBorder="1" applyAlignment="1" applyProtection="1">
      <alignment horizontal="center" vertical="center" textRotation="90" wrapText="1"/>
      <protection locked="0"/>
    </xf>
    <xf numFmtId="0" fontId="30"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textRotation="90" wrapText="1"/>
      <protection locked="0"/>
    </xf>
    <xf numFmtId="0" fontId="35" fillId="2" borderId="2" xfId="0" applyFont="1" applyFill="1" applyBorder="1" applyAlignment="1" applyProtection="1">
      <alignment horizontal="center" vertical="center" wrapText="1"/>
      <protection locked="0"/>
    </xf>
    <xf numFmtId="0" fontId="17" fillId="2" borderId="2" xfId="0" applyFont="1" applyFill="1" applyBorder="1" applyAlignment="1" applyProtection="1">
      <alignment horizontal="center" vertical="center" wrapText="1"/>
      <protection locked="0"/>
    </xf>
    <xf numFmtId="0" fontId="0" fillId="0" borderId="0" xfId="1" applyFont="1" applyProtection="1">
      <protection locked="0"/>
    </xf>
    <xf numFmtId="0" fontId="4" fillId="0" borderId="0" xfId="1" applyProtection="1">
      <protection locked="0"/>
    </xf>
    <xf numFmtId="0" fontId="28" fillId="2" borderId="0" xfId="0" applyFont="1" applyFill="1"/>
    <xf numFmtId="14" fontId="35" fillId="0" borderId="2" xfId="0" applyNumberFormat="1" applyFont="1" applyBorder="1" applyAlignment="1" applyProtection="1">
      <alignment horizontal="center" vertical="center" textRotation="90" wrapText="1"/>
      <protection locked="0"/>
    </xf>
    <xf numFmtId="14" fontId="0" fillId="0" borderId="2" xfId="0" applyNumberFormat="1" applyBorder="1" applyAlignment="1" applyProtection="1">
      <alignment horizontal="center" vertical="center"/>
      <protection locked="0"/>
    </xf>
    <xf numFmtId="0" fontId="22" fillId="15" borderId="2"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31" fillId="2" borderId="0" xfId="0" applyFont="1" applyFill="1" applyAlignment="1">
      <alignment horizontal="left" vertical="center" wrapText="1"/>
    </xf>
    <xf numFmtId="0" fontId="28" fillId="2" borderId="0" xfId="0" applyFont="1" applyFill="1" applyAlignment="1" applyProtection="1">
      <alignment horizontal="center"/>
      <protection locked="0"/>
    </xf>
    <xf numFmtId="0" fontId="20" fillId="0" borderId="54" xfId="0" applyFont="1" applyBorder="1" applyAlignment="1">
      <alignment horizontal="center" vertical="center" wrapText="1"/>
    </xf>
    <xf numFmtId="0" fontId="51" fillId="16" borderId="0" xfId="0" applyFont="1" applyFill="1" applyProtection="1">
      <protection locked="0"/>
    </xf>
    <xf numFmtId="0" fontId="13" fillId="15" borderId="2" xfId="0" applyFont="1" applyFill="1" applyBorder="1" applyAlignment="1">
      <alignment horizontal="center" vertical="center" textRotation="90" wrapText="1"/>
    </xf>
    <xf numFmtId="2" fontId="35" fillId="0" borderId="64" xfId="0" applyNumberFormat="1" applyFont="1" applyBorder="1" applyAlignment="1" applyProtection="1">
      <alignment horizontal="center" vertical="center" wrapText="1"/>
      <protection locked="0"/>
    </xf>
    <xf numFmtId="0" fontId="35" fillId="0" borderId="64" xfId="0" applyFont="1" applyBorder="1" applyAlignment="1" applyProtection="1">
      <alignment horizontal="center" vertical="center" wrapText="1"/>
      <protection locked="0"/>
    </xf>
    <xf numFmtId="2" fontId="35" fillId="0" borderId="61" xfId="0" applyNumberFormat="1" applyFont="1" applyBorder="1" applyAlignment="1" applyProtection="1">
      <alignment horizontal="center" vertical="center" wrapText="1"/>
      <protection locked="0"/>
    </xf>
    <xf numFmtId="0" fontId="2" fillId="0" borderId="67" xfId="0" applyFont="1" applyBorder="1" applyAlignment="1" applyProtection="1">
      <alignment horizontal="center" vertical="center" wrapText="1"/>
      <protection locked="0"/>
    </xf>
    <xf numFmtId="0" fontId="2" fillId="0" borderId="61" xfId="0" applyFont="1" applyBorder="1" applyAlignment="1" applyProtection="1">
      <alignment horizontal="center" vertical="center" wrapText="1"/>
      <protection locked="0"/>
    </xf>
    <xf numFmtId="0" fontId="1" fillId="2" borderId="64" xfId="0" applyFont="1" applyFill="1" applyBorder="1" applyAlignment="1" applyProtection="1">
      <alignment horizontal="center" vertical="center" textRotation="90" wrapText="1"/>
      <protection locked="0"/>
    </xf>
    <xf numFmtId="0" fontId="1" fillId="2" borderId="64" xfId="0" applyFont="1" applyFill="1" applyBorder="1" applyAlignment="1" applyProtection="1">
      <alignment horizontal="center" vertical="center" wrapText="1"/>
      <protection locked="0"/>
    </xf>
    <xf numFmtId="0" fontId="1" fillId="2" borderId="64" xfId="0" applyFont="1" applyFill="1" applyBorder="1" applyAlignment="1" applyProtection="1">
      <alignment horizontal="center" vertical="center"/>
      <protection locked="0"/>
    </xf>
    <xf numFmtId="0" fontId="17" fillId="0" borderId="64" xfId="0" applyFont="1" applyBorder="1" applyAlignment="1" applyProtection="1">
      <alignment horizontal="center" vertical="center" wrapText="1"/>
      <protection locked="0"/>
    </xf>
    <xf numFmtId="0" fontId="35" fillId="0" borderId="64" xfId="0" applyFont="1" applyBorder="1" applyAlignment="1" applyProtection="1">
      <alignment horizontal="center" vertical="center" textRotation="90" wrapText="1"/>
      <protection locked="0"/>
    </xf>
    <xf numFmtId="0" fontId="2" fillId="0" borderId="16"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3" fillId="0" borderId="2" xfId="0" applyFont="1" applyBorder="1" applyAlignment="1" applyProtection="1">
      <alignment horizontal="center" vertical="center" textRotation="90" wrapText="1"/>
      <protection locked="0"/>
    </xf>
    <xf numFmtId="0" fontId="3" fillId="0" borderId="2" xfId="0" applyFont="1" applyBorder="1" applyAlignment="1" applyProtection="1">
      <alignment horizontal="center" vertical="center"/>
      <protection locked="0"/>
    </xf>
    <xf numFmtId="0" fontId="25" fillId="0" borderId="2" xfId="0" applyFont="1" applyBorder="1" applyAlignment="1" applyProtection="1">
      <alignment horizontal="center" vertical="center" textRotation="90" wrapText="1"/>
      <protection locked="0"/>
    </xf>
    <xf numFmtId="0" fontId="1" fillId="0" borderId="2" xfId="0" applyFont="1" applyBorder="1" applyAlignment="1" applyProtection="1">
      <alignment horizontal="center" vertical="center"/>
      <protection locked="0"/>
    </xf>
    <xf numFmtId="0" fontId="52" fillId="2" borderId="0" xfId="0" applyFont="1" applyFill="1" applyAlignment="1" applyProtection="1">
      <alignment horizontal="center" vertical="center" textRotation="90" wrapText="1"/>
      <protection locked="0"/>
    </xf>
    <xf numFmtId="0" fontId="26" fillId="2" borderId="0" xfId="1" applyFont="1" applyFill="1" applyAlignment="1" applyProtection="1">
      <alignment horizontal="center" vertical="center" textRotation="90" wrapText="1"/>
      <protection locked="0"/>
    </xf>
    <xf numFmtId="0" fontId="3" fillId="2" borderId="0" xfId="0" applyFont="1" applyFill="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17" fillId="2" borderId="0" xfId="0" applyFont="1" applyFill="1" applyAlignment="1">
      <alignment horizontal="center" vertical="center" wrapText="1"/>
    </xf>
    <xf numFmtId="0" fontId="52" fillId="2" borderId="0" xfId="0" applyFont="1" applyFill="1" applyAlignment="1">
      <alignment horizontal="center" vertical="center" textRotation="90" wrapText="1"/>
    </xf>
    <xf numFmtId="0" fontId="26" fillId="2" borderId="0" xfId="1" applyFont="1" applyFill="1" applyAlignment="1">
      <alignment horizontal="center" vertical="center" textRotation="90" wrapText="1"/>
    </xf>
    <xf numFmtId="0" fontId="0" fillId="0" borderId="0" xfId="0" applyAlignment="1">
      <alignment horizontal="center" vertical="center"/>
    </xf>
    <xf numFmtId="0" fontId="1" fillId="2" borderId="2" xfId="0" applyFont="1" applyFill="1" applyBorder="1" applyAlignment="1">
      <alignment horizontal="center" vertical="center" wrapText="1"/>
    </xf>
    <xf numFmtId="0" fontId="26" fillId="0" borderId="2" xfId="0" applyFont="1" applyBorder="1" applyAlignment="1" applyProtection="1">
      <alignment horizontal="center" vertical="center" textRotation="90" wrapText="1"/>
      <protection locked="0"/>
    </xf>
    <xf numFmtId="0" fontId="15" fillId="0" borderId="2" xfId="0" applyFont="1" applyBorder="1" applyAlignment="1" applyProtection="1">
      <alignment horizontal="center" vertical="center" textRotation="90" wrapText="1"/>
      <protection locked="0"/>
    </xf>
    <xf numFmtId="0" fontId="0" fillId="0" borderId="2" xfId="0" applyBorder="1" applyAlignment="1" applyProtection="1">
      <alignment vertical="center" wrapText="1"/>
      <protection locked="0"/>
    </xf>
    <xf numFmtId="0" fontId="50" fillId="0" borderId="0" xfId="0" applyFont="1" applyAlignment="1" applyProtection="1">
      <alignment vertical="center" wrapText="1"/>
      <protection locked="0"/>
    </xf>
    <xf numFmtId="0" fontId="29" fillId="20" borderId="12" xfId="0" applyFont="1" applyFill="1" applyBorder="1" applyAlignment="1">
      <alignment horizontal="center" vertical="center"/>
    </xf>
    <xf numFmtId="0" fontId="29" fillId="20" borderId="47" xfId="0" applyFont="1" applyFill="1" applyBorder="1" applyAlignment="1">
      <alignment horizontal="center" vertical="center"/>
    </xf>
    <xf numFmtId="0" fontId="29" fillId="20" borderId="48" xfId="0" applyFont="1" applyFill="1" applyBorder="1" applyAlignment="1">
      <alignment horizontal="center" vertical="center"/>
    </xf>
    <xf numFmtId="0" fontId="29" fillId="20" borderId="51" xfId="0" applyFont="1" applyFill="1" applyBorder="1" applyAlignment="1">
      <alignment horizontal="center" vertical="center"/>
    </xf>
    <xf numFmtId="0" fontId="29" fillId="20" borderId="0" xfId="0" applyFont="1" applyFill="1" applyAlignment="1">
      <alignment horizontal="center" vertical="center"/>
    </xf>
    <xf numFmtId="0" fontId="29" fillId="20" borderId="31" xfId="0" applyFont="1" applyFill="1" applyBorder="1" applyAlignment="1">
      <alignment horizontal="center" vertical="center"/>
    </xf>
    <xf numFmtId="0" fontId="29" fillId="20" borderId="49" xfId="0" applyFont="1" applyFill="1" applyBorder="1" applyAlignment="1">
      <alignment horizontal="center" vertical="center"/>
    </xf>
    <xf numFmtId="0" fontId="29" fillId="20" borderId="50" xfId="0" applyFont="1" applyFill="1" applyBorder="1" applyAlignment="1">
      <alignment horizontal="center" vertical="center"/>
    </xf>
    <xf numFmtId="0" fontId="29" fillId="20" borderId="16" xfId="0" applyFont="1" applyFill="1" applyBorder="1" applyAlignment="1">
      <alignment horizontal="center" vertical="center"/>
    </xf>
    <xf numFmtId="0" fontId="45" fillId="16" borderId="0" xfId="0" applyFont="1" applyFill="1" applyAlignment="1">
      <alignment horizontal="center" wrapText="1"/>
    </xf>
    <xf numFmtId="0" fontId="45" fillId="16" borderId="0" xfId="0" applyFont="1" applyFill="1" applyAlignment="1">
      <alignment horizontal="right" vertical="top" wrapText="1"/>
    </xf>
    <xf numFmtId="0" fontId="2" fillId="0" borderId="52" xfId="0" applyFont="1" applyBorder="1" applyAlignment="1">
      <alignment vertical="top" wrapText="1"/>
    </xf>
    <xf numFmtId="0" fontId="20" fillId="0" borderId="2" xfId="0" applyFont="1" applyBorder="1" applyAlignment="1">
      <alignment horizontal="center" vertical="center" wrapText="1"/>
    </xf>
    <xf numFmtId="0" fontId="20" fillId="2" borderId="2" xfId="0" applyFont="1" applyFill="1" applyBorder="1" applyAlignment="1">
      <alignment horizontal="center" vertical="center" wrapText="1"/>
    </xf>
    <xf numFmtId="0" fontId="28" fillId="0" borderId="0" xfId="0" applyFont="1" applyAlignment="1">
      <alignment horizontal="right"/>
    </xf>
    <xf numFmtId="0" fontId="49" fillId="2" borderId="0" xfId="0" applyFont="1" applyFill="1" applyAlignment="1" applyProtection="1">
      <alignment horizontal="left" wrapText="1"/>
      <protection locked="0"/>
    </xf>
    <xf numFmtId="0" fontId="28" fillId="0" borderId="0" xfId="0" applyFont="1" applyAlignment="1">
      <alignment horizontal="center"/>
    </xf>
    <xf numFmtId="0" fontId="35" fillId="2" borderId="0" xfId="0" applyFont="1" applyFill="1" applyAlignment="1">
      <alignment horizontal="center" wrapText="1"/>
    </xf>
    <xf numFmtId="0" fontId="44" fillId="2" borderId="0" xfId="0" applyFont="1" applyFill="1" applyAlignment="1">
      <alignment horizontal="right" wrapText="1"/>
    </xf>
    <xf numFmtId="0" fontId="23" fillId="15" borderId="3" xfId="0" applyFont="1" applyFill="1" applyBorder="1" applyAlignment="1">
      <alignment horizontal="center"/>
    </xf>
    <xf numFmtId="0" fontId="23" fillId="15" borderId="4" xfId="0" applyFont="1" applyFill="1" applyBorder="1" applyAlignment="1">
      <alignment horizontal="center"/>
    </xf>
    <xf numFmtId="0" fontId="23" fillId="15" borderId="5" xfId="0" applyFont="1" applyFill="1" applyBorder="1" applyAlignment="1">
      <alignment horizontal="center"/>
    </xf>
    <xf numFmtId="0" fontId="19" fillId="15" borderId="3" xfId="0" applyFont="1" applyFill="1" applyBorder="1" applyAlignment="1">
      <alignment horizontal="center"/>
    </xf>
    <xf numFmtId="0" fontId="19" fillId="15" borderId="5" xfId="0" applyFont="1" applyFill="1" applyBorder="1" applyAlignment="1">
      <alignment horizontal="center"/>
    </xf>
    <xf numFmtId="0" fontId="11" fillId="18" borderId="37" xfId="0" applyFont="1" applyFill="1" applyBorder="1" applyAlignment="1">
      <alignment horizontal="center" vertical="center" wrapText="1"/>
    </xf>
    <xf numFmtId="0" fontId="11" fillId="18" borderId="32" xfId="0" applyFont="1" applyFill="1" applyBorder="1" applyAlignment="1">
      <alignment horizontal="center" vertical="center" wrapText="1"/>
    </xf>
    <xf numFmtId="0" fontId="12" fillId="19" borderId="20" xfId="0" applyFont="1" applyFill="1" applyBorder="1" applyAlignment="1">
      <alignment horizontal="center" vertical="center" wrapText="1"/>
    </xf>
    <xf numFmtId="0" fontId="12" fillId="19" borderId="9" xfId="0" applyFont="1" applyFill="1" applyBorder="1" applyAlignment="1">
      <alignment horizontal="center" vertical="center" wrapText="1"/>
    </xf>
    <xf numFmtId="0" fontId="12" fillId="19" borderId="30" xfId="0" applyFont="1" applyFill="1" applyBorder="1" applyAlignment="1">
      <alignment horizontal="center" vertical="center" wrapText="1"/>
    </xf>
    <xf numFmtId="0" fontId="12" fillId="19" borderId="32" xfId="0" applyFont="1" applyFill="1" applyBorder="1" applyAlignment="1">
      <alignment horizontal="center" vertical="center" wrapText="1"/>
    </xf>
    <xf numFmtId="0" fontId="1" fillId="0" borderId="42" xfId="0" applyFont="1" applyBorder="1" applyAlignment="1">
      <alignment horizontal="justify" vertical="center" wrapText="1"/>
    </xf>
    <xf numFmtId="0" fontId="1" fillId="0" borderId="43" xfId="0" applyFont="1" applyBorder="1" applyAlignment="1">
      <alignment horizontal="justify" vertical="center" wrapText="1"/>
    </xf>
    <xf numFmtId="0" fontId="12" fillId="18" borderId="27" xfId="0" applyFont="1" applyFill="1" applyBorder="1" applyAlignment="1">
      <alignment horizontal="center" vertical="center" wrapText="1"/>
    </xf>
    <xf numFmtId="0" fontId="12" fillId="18" borderId="28" xfId="0" applyFont="1" applyFill="1" applyBorder="1" applyAlignment="1">
      <alignment horizontal="center" vertical="center" wrapText="1"/>
    </xf>
    <xf numFmtId="0" fontId="12" fillId="18" borderId="20" xfId="0" applyFont="1" applyFill="1" applyBorder="1" applyAlignment="1">
      <alignment horizontal="center" vertical="center" wrapText="1"/>
    </xf>
    <xf numFmtId="0" fontId="12" fillId="18" borderId="19" xfId="0" applyFont="1" applyFill="1" applyBorder="1" applyAlignment="1">
      <alignment horizontal="center" vertical="center" wrapText="1"/>
    </xf>
    <xf numFmtId="0" fontId="12" fillId="18" borderId="22"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19" borderId="22" xfId="0" applyFont="1" applyFill="1" applyBorder="1" applyAlignment="1">
      <alignment horizontal="center" vertical="center" wrapText="1"/>
    </xf>
    <xf numFmtId="0" fontId="1" fillId="0" borderId="8" xfId="0" applyFont="1" applyBorder="1" applyAlignment="1">
      <alignment horizontal="justify" vertical="center" wrapText="1"/>
    </xf>
    <xf numFmtId="0" fontId="1" fillId="0" borderId="23" xfId="0" applyFont="1" applyBorder="1" applyAlignment="1">
      <alignment horizontal="justify" vertical="center" wrapText="1"/>
    </xf>
    <xf numFmtId="0" fontId="12" fillId="18" borderId="26" xfId="0" applyFont="1" applyFill="1" applyBorder="1" applyAlignment="1">
      <alignment horizontal="center" vertical="center" wrapText="1"/>
    </xf>
    <xf numFmtId="0" fontId="12" fillId="18" borderId="25" xfId="0" applyFont="1" applyFill="1" applyBorder="1" applyAlignment="1">
      <alignment horizontal="center" vertical="center" wrapText="1"/>
    </xf>
    <xf numFmtId="0" fontId="12" fillId="18" borderId="13" xfId="0" applyFont="1" applyFill="1" applyBorder="1" applyAlignment="1">
      <alignment horizontal="center" vertical="center" wrapText="1"/>
    </xf>
    <xf numFmtId="0" fontId="12" fillId="18" borderId="14" xfId="0" applyFont="1" applyFill="1" applyBorder="1" applyAlignment="1">
      <alignment horizontal="center" vertical="center" wrapText="1"/>
    </xf>
    <xf numFmtId="0" fontId="12" fillId="18" borderId="15" xfId="0" applyFont="1" applyFill="1" applyBorder="1" applyAlignment="1">
      <alignment horizontal="center" vertical="center" wrapText="1"/>
    </xf>
    <xf numFmtId="0" fontId="11" fillId="18" borderId="6" xfId="0" applyFont="1" applyFill="1" applyBorder="1" applyAlignment="1">
      <alignment horizontal="center" vertical="center" wrapText="1"/>
    </xf>
    <xf numFmtId="0" fontId="11" fillId="18" borderId="9" xfId="0" applyFont="1" applyFill="1" applyBorder="1" applyAlignment="1">
      <alignment horizontal="center" vertical="center" wrapText="1"/>
    </xf>
    <xf numFmtId="0" fontId="11" fillId="18" borderId="8" xfId="0" applyFont="1" applyFill="1" applyBorder="1" applyAlignment="1">
      <alignment horizontal="center" vertical="center" wrapText="1"/>
    </xf>
    <xf numFmtId="0" fontId="11" fillId="18" borderId="11" xfId="0" applyFont="1" applyFill="1" applyBorder="1" applyAlignment="1">
      <alignment horizontal="center" vertical="center" wrapText="1"/>
    </xf>
    <xf numFmtId="0" fontId="12" fillId="18" borderId="12" xfId="0" applyFont="1" applyFill="1" applyBorder="1" applyAlignment="1">
      <alignment horizontal="center" vertical="center" wrapText="1"/>
    </xf>
    <xf numFmtId="0" fontId="12" fillId="18" borderId="7" xfId="0" applyFont="1" applyFill="1" applyBorder="1" applyAlignment="1">
      <alignment horizontal="center" vertical="center" wrapText="1"/>
    </xf>
    <xf numFmtId="0" fontId="12" fillId="18" borderId="17" xfId="0" applyFont="1" applyFill="1" applyBorder="1" applyAlignment="1">
      <alignment horizontal="center" vertical="center" wrapText="1"/>
    </xf>
    <xf numFmtId="0" fontId="12" fillId="18" borderId="10" xfId="0" applyFont="1" applyFill="1" applyBorder="1" applyAlignment="1">
      <alignment horizontal="center" vertical="center" wrapText="1"/>
    </xf>
    <xf numFmtId="0" fontId="13" fillId="15" borderId="0" xfId="0" applyFont="1" applyFill="1" applyAlignment="1">
      <alignment horizontal="center" vertical="center" wrapText="1"/>
    </xf>
    <xf numFmtId="0" fontId="2" fillId="0" borderId="1" xfId="0" applyFont="1" applyBorder="1" applyAlignment="1">
      <alignment vertical="top" wrapText="1"/>
    </xf>
    <xf numFmtId="0" fontId="24" fillId="0" borderId="5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0" fontId="24" fillId="0" borderId="60" xfId="0" applyFont="1" applyBorder="1" applyAlignment="1">
      <alignment horizontal="center" vertical="center" wrapText="1"/>
    </xf>
    <xf numFmtId="0" fontId="13" fillId="15" borderId="65" xfId="0" applyFont="1" applyFill="1" applyBorder="1" applyAlignment="1">
      <alignment horizontal="center" vertical="center" wrapText="1"/>
    </xf>
    <xf numFmtId="0" fontId="13" fillId="15" borderId="66" xfId="0" applyFont="1" applyFill="1" applyBorder="1" applyAlignment="1">
      <alignment horizontal="center" vertical="center" wrapText="1"/>
    </xf>
    <xf numFmtId="0" fontId="13" fillId="15" borderId="62" xfId="0" applyFont="1" applyFill="1" applyBorder="1" applyAlignment="1">
      <alignment horizontal="center" vertical="center" wrapText="1"/>
    </xf>
    <xf numFmtId="0" fontId="22" fillId="15" borderId="64" xfId="0" applyFont="1" applyFill="1" applyBorder="1" applyAlignment="1">
      <alignment horizontal="center" vertical="center" textRotation="90" wrapText="1"/>
    </xf>
    <xf numFmtId="0" fontId="22" fillId="15" borderId="61" xfId="0" applyFont="1" applyFill="1" applyBorder="1" applyAlignment="1">
      <alignment horizontal="center" vertical="center" textRotation="90" wrapText="1"/>
    </xf>
    <xf numFmtId="0" fontId="22" fillId="15" borderId="65" xfId="0" applyFont="1" applyFill="1" applyBorder="1" applyAlignment="1">
      <alignment horizontal="center" vertical="center" wrapText="1"/>
    </xf>
    <xf numFmtId="0" fontId="22" fillId="15" borderId="66" xfId="0" applyFont="1" applyFill="1" applyBorder="1" applyAlignment="1">
      <alignment horizontal="center" vertical="center" wrapText="1"/>
    </xf>
    <xf numFmtId="0" fontId="22" fillId="15" borderId="62" xfId="0" applyFont="1" applyFill="1" applyBorder="1" applyAlignment="1">
      <alignment horizontal="center" vertical="center" wrapText="1"/>
    </xf>
    <xf numFmtId="0" fontId="22" fillId="15" borderId="64" xfId="0" applyFont="1" applyFill="1" applyBorder="1" applyAlignment="1">
      <alignment horizontal="center" vertical="center" wrapText="1"/>
    </xf>
    <xf numFmtId="0" fontId="22" fillId="15" borderId="61" xfId="0" applyFont="1" applyFill="1" applyBorder="1" applyAlignment="1">
      <alignment horizontal="center" vertical="center" wrapText="1"/>
    </xf>
    <xf numFmtId="0" fontId="1" fillId="0" borderId="52" xfId="0" applyFont="1" applyBorder="1" applyAlignment="1">
      <alignment vertical="top" textRotation="90" wrapText="1"/>
    </xf>
    <xf numFmtId="0" fontId="13" fillId="15" borderId="64" xfId="0" applyFont="1" applyFill="1" applyBorder="1" applyAlignment="1">
      <alignment horizontal="center" vertical="center" textRotation="90" wrapText="1"/>
    </xf>
    <xf numFmtId="0" fontId="13" fillId="15" borderId="61" xfId="0" applyFont="1" applyFill="1" applyBorder="1" applyAlignment="1">
      <alignment horizontal="center" vertical="center" textRotation="90" wrapText="1"/>
    </xf>
    <xf numFmtId="0" fontId="13" fillId="15" borderId="64" xfId="0" applyFont="1" applyFill="1" applyBorder="1" applyAlignment="1">
      <alignment horizontal="center" vertical="center" wrapText="1"/>
    </xf>
    <xf numFmtId="0" fontId="13" fillId="15" borderId="61" xfId="0" applyFont="1" applyFill="1" applyBorder="1" applyAlignment="1">
      <alignment horizontal="center" vertical="center" wrapText="1"/>
    </xf>
    <xf numFmtId="0" fontId="26" fillId="0" borderId="2" xfId="0" applyFont="1" applyBorder="1" applyAlignment="1">
      <alignment horizontal="center" vertical="center"/>
    </xf>
    <xf numFmtId="0" fontId="26" fillId="0" borderId="2" xfId="0" applyFont="1" applyBorder="1" applyAlignment="1">
      <alignment horizontal="center" vertical="center" wrapText="1"/>
    </xf>
    <xf numFmtId="0" fontId="22" fillId="15" borderId="2" xfId="0" applyFont="1" applyFill="1" applyBorder="1" applyAlignment="1">
      <alignment horizontal="center" vertical="center" wrapText="1"/>
    </xf>
    <xf numFmtId="0" fontId="0" fillId="0" borderId="62" xfId="0" applyBorder="1" applyAlignment="1">
      <alignment horizontal="center" vertical="center" wrapText="1"/>
    </xf>
    <xf numFmtId="0" fontId="13" fillId="15" borderId="2" xfId="0" applyFont="1" applyFill="1" applyBorder="1" applyAlignment="1">
      <alignment horizontal="center" vertical="center" wrapText="1"/>
    </xf>
    <xf numFmtId="0" fontId="13" fillId="15" borderId="2" xfId="0" applyFont="1" applyFill="1" applyBorder="1" applyAlignment="1">
      <alignment horizontal="left" vertical="center" wrapText="1"/>
    </xf>
    <xf numFmtId="0" fontId="44" fillId="2" borderId="0" xfId="0" applyFont="1" applyFill="1" applyAlignment="1">
      <alignment horizontal="right" vertical="top" wrapText="1"/>
    </xf>
    <xf numFmtId="0" fontId="28" fillId="2" borderId="0" xfId="0" applyFont="1" applyFill="1" applyAlignment="1" applyProtection="1">
      <alignment horizontal="center"/>
      <protection locked="0"/>
    </xf>
    <xf numFmtId="0" fontId="31" fillId="2" borderId="0" xfId="0" applyFont="1" applyFill="1" applyAlignment="1">
      <alignment horizontal="left" vertical="center" wrapText="1"/>
    </xf>
    <xf numFmtId="0" fontId="31" fillId="2" borderId="0" xfId="0" applyFont="1" applyFill="1" applyAlignment="1" applyProtection="1">
      <alignment horizontal="left" vertical="center" wrapText="1"/>
      <protection locked="0"/>
    </xf>
    <xf numFmtId="0" fontId="28" fillId="2" borderId="0" xfId="0" applyFont="1" applyFill="1" applyAlignment="1" applyProtection="1">
      <alignment horizontal="right"/>
      <protection locked="0"/>
    </xf>
    <xf numFmtId="0" fontId="28" fillId="2" borderId="0" xfId="0" applyFont="1" applyFill="1" applyAlignment="1">
      <alignment horizontal="center"/>
    </xf>
    <xf numFmtId="0" fontId="48" fillId="0" borderId="1" xfId="0" applyFont="1" applyBorder="1" applyAlignment="1">
      <alignment vertical="top"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56"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9" xfId="0" applyFont="1" applyBorder="1" applyAlignment="1">
      <alignment horizontal="center" vertical="center" wrapText="1"/>
    </xf>
    <xf numFmtId="0" fontId="20" fillId="0" borderId="60" xfId="0" applyFont="1" applyBorder="1" applyAlignment="1">
      <alignment horizontal="center" vertical="center" wrapText="1"/>
    </xf>
    <xf numFmtId="0" fontId="19" fillId="22" borderId="2" xfId="0" applyFont="1" applyFill="1" applyBorder="1" applyAlignment="1">
      <alignment horizontal="center" vertical="center" wrapText="1"/>
    </xf>
    <xf numFmtId="0" fontId="0" fillId="0" borderId="0" xfId="0" applyAlignment="1">
      <alignment horizontal="center"/>
    </xf>
    <xf numFmtId="0" fontId="32" fillId="2" borderId="0" xfId="0" applyFont="1" applyFill="1" applyAlignment="1">
      <alignment horizontal="center" vertical="center" wrapText="1"/>
    </xf>
    <xf numFmtId="0" fontId="1" fillId="0" borderId="12" xfId="0" applyFont="1" applyBorder="1" applyAlignment="1">
      <alignment vertical="center" wrapText="1"/>
    </xf>
    <xf numFmtId="0" fontId="1" fillId="0" borderId="47" xfId="0" applyFont="1" applyBorder="1" applyAlignment="1">
      <alignment vertical="center" wrapText="1"/>
    </xf>
    <xf numFmtId="0" fontId="1" fillId="0" borderId="48" xfId="0" applyFont="1" applyBorder="1" applyAlignment="1">
      <alignment vertical="center" wrapText="1"/>
    </xf>
    <xf numFmtId="0" fontId="1" fillId="0" borderId="49" xfId="0" applyFont="1" applyBorder="1" applyAlignment="1">
      <alignment vertical="center" wrapText="1"/>
    </xf>
    <xf numFmtId="0" fontId="1" fillId="0" borderId="50" xfId="0" applyFont="1" applyBorder="1" applyAlignment="1">
      <alignment vertical="center" wrapText="1"/>
    </xf>
    <xf numFmtId="0" fontId="1" fillId="0" borderId="16" xfId="0" applyFont="1" applyBorder="1" applyAlignment="1">
      <alignment vertical="center" wrapText="1"/>
    </xf>
    <xf numFmtId="0" fontId="1" fillId="0" borderId="44" xfId="0" applyFont="1" applyBorder="1" applyAlignment="1">
      <alignment vertical="center" wrapText="1"/>
    </xf>
    <xf numFmtId="0" fontId="1" fillId="0" borderId="46" xfId="0" applyFont="1" applyBorder="1" applyAlignment="1">
      <alignment vertical="center" wrapText="1"/>
    </xf>
    <xf numFmtId="0" fontId="26" fillId="19" borderId="44" xfId="0" applyFont="1" applyFill="1" applyBorder="1" applyAlignment="1">
      <alignment horizontal="center" vertical="center" textRotation="90" wrapText="1"/>
    </xf>
    <xf numFmtId="0" fontId="26" fillId="19" borderId="45" xfId="0" applyFont="1" applyFill="1" applyBorder="1" applyAlignment="1">
      <alignment horizontal="center" vertical="center" textRotation="90" wrapText="1"/>
    </xf>
    <xf numFmtId="0" fontId="26" fillId="19" borderId="46" xfId="0" applyFont="1" applyFill="1" applyBorder="1" applyAlignment="1">
      <alignment horizontal="center" vertical="center" textRotation="90" wrapText="1"/>
    </xf>
    <xf numFmtId="0" fontId="13" fillId="15" borderId="3"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13" fillId="15" borderId="5" xfId="0" applyFont="1" applyFill="1" applyBorder="1" applyAlignment="1">
      <alignment horizontal="center" vertical="center" wrapText="1"/>
    </xf>
    <xf numFmtId="0" fontId="13" fillId="18" borderId="44" xfId="0" applyFont="1" applyFill="1" applyBorder="1" applyAlignment="1">
      <alignment vertical="center" wrapText="1"/>
    </xf>
    <xf numFmtId="0" fontId="13" fillId="18" borderId="46" xfId="0" applyFont="1" applyFill="1" applyBorder="1" applyAlignment="1">
      <alignment vertical="center" wrapText="1"/>
    </xf>
    <xf numFmtId="0" fontId="1" fillId="0" borderId="45" xfId="0" applyFont="1" applyBorder="1" applyAlignment="1">
      <alignment vertical="center" wrapText="1"/>
    </xf>
    <xf numFmtId="0" fontId="26" fillId="0" borderId="50" xfId="0" applyFont="1" applyBorder="1" applyAlignment="1">
      <alignment horizontal="center"/>
    </xf>
    <xf numFmtId="0" fontId="24" fillId="0" borderId="1" xfId="0" applyFont="1" applyBorder="1" applyAlignment="1">
      <alignment horizontal="center" vertical="center" wrapText="1"/>
    </xf>
    <xf numFmtId="0" fontId="42" fillId="0" borderId="0" xfId="0" applyFont="1" applyAlignment="1">
      <alignment horizontal="right"/>
    </xf>
    <xf numFmtId="0" fontId="17" fillId="0" borderId="2" xfId="1" applyFont="1" applyBorder="1" applyAlignment="1">
      <alignment horizontal="center" vertical="center" wrapText="1"/>
    </xf>
    <xf numFmtId="0" fontId="14" fillId="15" borderId="2" xfId="1" applyFont="1" applyFill="1" applyBorder="1" applyAlignment="1">
      <alignment horizontal="center" wrapText="1"/>
    </xf>
    <xf numFmtId="0" fontId="13" fillId="18" borderId="2" xfId="1" applyFont="1" applyFill="1" applyBorder="1" applyAlignment="1">
      <alignment horizontal="center" vertical="center" wrapText="1"/>
    </xf>
    <xf numFmtId="0" fontId="16" fillId="13" borderId="2" xfId="1" applyFont="1" applyFill="1" applyBorder="1" applyAlignment="1">
      <alignment horizontal="center" vertical="center" wrapText="1"/>
    </xf>
    <xf numFmtId="0" fontId="2" fillId="0" borderId="2" xfId="0" applyFont="1" applyBorder="1" applyAlignment="1">
      <alignment vertical="center" wrapText="1"/>
    </xf>
    <xf numFmtId="0" fontId="24" fillId="0" borderId="2" xfId="0" applyFont="1" applyBorder="1" applyAlignment="1">
      <alignment horizontal="center" vertical="center" wrapText="1"/>
    </xf>
    <xf numFmtId="0" fontId="28" fillId="2" borderId="0" xfId="0" applyFont="1" applyFill="1" applyAlignment="1">
      <alignment horizontal="center" wrapText="1"/>
    </xf>
    <xf numFmtId="0" fontId="28" fillId="2" borderId="0" xfId="0" applyFont="1" applyFill="1" applyAlignment="1">
      <alignment horizontal="right" wrapText="1"/>
    </xf>
    <xf numFmtId="0" fontId="28" fillId="2" borderId="0" xfId="0" applyFont="1" applyFill="1" applyAlignment="1">
      <alignment horizontal="right"/>
    </xf>
    <xf numFmtId="0" fontId="19" fillId="15" borderId="3" xfId="0" applyFont="1" applyFill="1" applyBorder="1" applyAlignment="1">
      <alignment horizontal="center" vertical="center"/>
    </xf>
    <xf numFmtId="0" fontId="19" fillId="15" borderId="5" xfId="0" applyFont="1" applyFill="1" applyBorder="1" applyAlignment="1">
      <alignment horizontal="center" vertical="center"/>
    </xf>
    <xf numFmtId="0" fontId="0" fillId="0" borderId="0" xfId="0" applyAlignment="1">
      <alignment vertical="center"/>
    </xf>
  </cellXfs>
  <cellStyles count="2">
    <cellStyle name="Normal" xfId="0" builtinId="0"/>
    <cellStyle name="Normal 2" xfId="1" xr:uid="{00000000-0005-0000-0000-000001000000}"/>
  </cellStyles>
  <dxfs count="29">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s>
  <tableStyles count="0" defaultTableStyle="TableStyleMedium2" defaultPivotStyle="PivotStyleLight16"/>
  <colors>
    <mruColors>
      <color rgb="FF008080"/>
      <color rgb="FF447CEC"/>
      <color rgb="FF00482B"/>
      <color rgb="FF00FF00"/>
      <color rgb="FF0F3D38"/>
      <color rgb="FFEDE34E"/>
      <color rgb="FFD5CA3D"/>
      <color rgb="FF004846"/>
      <color rgb="FF4B514E"/>
      <color rgb="FF2929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'Valoracion de eficacia '!$E$26</c:f>
              <c:strCache>
                <c:ptCount val="1"/>
              </c:strCache>
            </c:strRef>
          </c:tx>
          <c:spPr>
            <a:solidFill>
              <a:srgbClr val="FF00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6DF3-4CB7-9E28-D67E6A840841}"/>
              </c:ext>
            </c:extLst>
          </c:dPt>
          <c:dPt>
            <c:idx val="1"/>
            <c:bubble3D val="0"/>
            <c:spPr>
              <a:solidFill>
                <a:srgbClr val="0070C0"/>
              </a:solidFill>
              <a:ln w="19050">
                <a:solidFill>
                  <a:schemeClr val="lt1"/>
                </a:solidFill>
              </a:ln>
              <a:effectLst/>
            </c:spPr>
            <c:extLst>
              <c:ext xmlns:c16="http://schemas.microsoft.com/office/drawing/2014/chart" uri="{C3380CC4-5D6E-409C-BE32-E72D297353CC}">
                <c16:uniqueId val="{00000003-6DF3-4CB7-9E28-D67E6A840841}"/>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6DF3-4CB7-9E28-D67E6A84084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'Valoracion de eficacia '!$D$27:$D$29</c:f>
              <c:strCache>
                <c:ptCount val="3"/>
                <c:pt idx="0">
                  <c:v>Aumentó el riesgo</c:v>
                </c:pt>
                <c:pt idx="1">
                  <c:v>Disminuyó el riesgo</c:v>
                </c:pt>
                <c:pt idx="2">
                  <c:v>Se mantiene los controles establecidos</c:v>
                </c:pt>
              </c:strCache>
            </c:strRef>
          </c:cat>
          <c:val>
            <c:numRef>
              <c:f>'Valoracion de eficacia '!$E$27:$E$29</c:f>
              <c:numCache>
                <c:formatCode>General</c:formatCode>
                <c:ptCount val="3"/>
                <c:pt idx="0">
                  <c:v>0</c:v>
                </c:pt>
                <c:pt idx="1">
                  <c:v>0</c:v>
                </c:pt>
                <c:pt idx="2">
                  <c:v>295</c:v>
                </c:pt>
              </c:numCache>
            </c:numRef>
          </c:val>
          <c:extLst>
            <c:ext xmlns:c16="http://schemas.microsoft.com/office/drawing/2014/chart" uri="{C3380CC4-5D6E-409C-BE32-E72D297353CC}">
              <c16:uniqueId val="{00000006-6DF3-4CB7-9E28-D67E6A84084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Control Cambios Registro '!A1"/><Relationship Id="rId7" Type="http://schemas.openxmlformats.org/officeDocument/2006/relationships/hyperlink" Target="#'PELIGROS HIGIENICOS'!A1"/><Relationship Id="rId2" Type="http://schemas.openxmlformats.org/officeDocument/2006/relationships/image" Target="../media/image1.png"/><Relationship Id="rId1" Type="http://schemas.openxmlformats.org/officeDocument/2006/relationships/hyperlink" Target="https://www.ucundinamarca.edu.co/index.php/servicios2022/sistema-de-gestion-de-seguridad-y-salud-en-el-trabajo" TargetMode="External"/><Relationship Id="rId6" Type="http://schemas.openxmlformats.org/officeDocument/2006/relationships/hyperlink" Target="#'Tabla de peligros'!A1"/><Relationship Id="rId5" Type="http://schemas.openxmlformats.org/officeDocument/2006/relationships/hyperlink" Target="#'Valoracion del riesgo'!A1"/><Relationship Id="rId4" Type="http://schemas.openxmlformats.org/officeDocument/2006/relationships/hyperlink" Target="#MATRIZ!A1"/><Relationship Id="rId9" Type="http://schemas.openxmlformats.org/officeDocument/2006/relationships/hyperlink" Target="#'Valoracion de eficacia '!&#193;rea_de_impresi&#243;n"/></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MEN&#218;!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drawing1.xml><?xml version="1.0" encoding="utf-8"?>
<xdr:wsDr xmlns:xdr="http://schemas.openxmlformats.org/drawingml/2006/spreadsheetDrawing" xmlns:a="http://schemas.openxmlformats.org/drawingml/2006/main">
  <xdr:twoCellAnchor editAs="oneCell">
    <xdr:from>
      <xdr:col>6</xdr:col>
      <xdr:colOff>400050</xdr:colOff>
      <xdr:row>13</xdr:row>
      <xdr:rowOff>95250</xdr:rowOff>
    </xdr:from>
    <xdr:to>
      <xdr:col>8</xdr:col>
      <xdr:colOff>361950</xdr:colOff>
      <xdr:row>21</xdr:row>
      <xdr:rowOff>19050</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2"/>
        <a:srcRect l="33833" t="24477" r="35189" b="21862"/>
        <a:stretch/>
      </xdr:blipFill>
      <xdr:spPr>
        <a:xfrm>
          <a:off x="4622800" y="2584450"/>
          <a:ext cx="1562100" cy="1397000"/>
        </a:xfrm>
        <a:prstGeom prst="rect">
          <a:avLst/>
        </a:prstGeom>
        <a:scene3d>
          <a:camera prst="orthographicFront"/>
          <a:lightRig rig="threePt" dir="t"/>
        </a:scene3d>
        <a:sp3d>
          <a:bevelT w="114300" prst="artDeco"/>
        </a:sp3d>
      </xdr:spPr>
    </xdr:pic>
    <xdr:clientData/>
  </xdr:twoCellAnchor>
  <xdr:twoCellAnchor>
    <xdr:from>
      <xdr:col>14</xdr:col>
      <xdr:colOff>295276</xdr:colOff>
      <xdr:row>35</xdr:row>
      <xdr:rowOff>180974</xdr:rowOff>
    </xdr:from>
    <xdr:to>
      <xdr:col>15</xdr:col>
      <xdr:colOff>342900</xdr:colOff>
      <xdr:row>40</xdr:row>
      <xdr:rowOff>152399</xdr:rowOff>
    </xdr:to>
    <xdr:sp macro="" textlink="">
      <xdr:nvSpPr>
        <xdr:cNvPr id="3" name="Diagrama de flujo: multidocumento 3">
          <a:hlinkClick xmlns:r="http://schemas.openxmlformats.org/officeDocument/2006/relationships" r:id="rId3"/>
          <a:extLst>
            <a:ext uri="{FF2B5EF4-FFF2-40B4-BE49-F238E27FC236}">
              <a16:creationId xmlns:a16="http://schemas.microsoft.com/office/drawing/2014/main" id="{00000000-0008-0000-0000-000003000000}"/>
            </a:ext>
          </a:extLst>
        </xdr:cNvPr>
        <xdr:cNvSpPr/>
      </xdr:nvSpPr>
      <xdr:spPr>
        <a:xfrm>
          <a:off x="10918826" y="6708774"/>
          <a:ext cx="847724" cy="892175"/>
        </a:xfrm>
        <a:prstGeom prst="flowChartMultidocumen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latin typeface="Arial" panose="020B0604020202020204" pitchFamily="34" charset="0"/>
              <a:cs typeface="Arial" panose="020B0604020202020204" pitchFamily="34" charset="0"/>
            </a:rPr>
            <a:t>CONTROL</a:t>
          </a:r>
          <a:r>
            <a:rPr lang="es-CO" sz="800" baseline="0">
              <a:latin typeface="Arial" panose="020B0604020202020204" pitchFamily="34" charset="0"/>
              <a:cs typeface="Arial" panose="020B0604020202020204" pitchFamily="34" charset="0"/>
            </a:rPr>
            <a:t> DE CAMBIOS </a:t>
          </a:r>
          <a:endParaRPr lang="es-CO" sz="800">
            <a:latin typeface="Arial" panose="020B0604020202020204" pitchFamily="34" charset="0"/>
            <a:cs typeface="Arial" panose="020B0604020202020204" pitchFamily="34" charset="0"/>
          </a:endParaRPr>
        </a:p>
      </xdr:txBody>
    </xdr:sp>
    <xdr:clientData/>
  </xdr:twoCellAnchor>
  <xdr:twoCellAnchor>
    <xdr:from>
      <xdr:col>1</xdr:col>
      <xdr:colOff>485775</xdr:colOff>
      <xdr:row>25</xdr:row>
      <xdr:rowOff>10392</xdr:rowOff>
    </xdr:from>
    <xdr:to>
      <xdr:col>4</xdr:col>
      <xdr:colOff>104775</xdr:colOff>
      <xdr:row>29</xdr:row>
      <xdr:rowOff>171451</xdr:rowOff>
    </xdr:to>
    <xdr:sp macro="" textlink="">
      <xdr:nvSpPr>
        <xdr:cNvPr id="4" name="Flecha: pentágono 4">
          <a:hlinkClick xmlns:r="http://schemas.openxmlformats.org/officeDocument/2006/relationships" r:id="rId4"/>
          <a:extLst>
            <a:ext uri="{FF2B5EF4-FFF2-40B4-BE49-F238E27FC236}">
              <a16:creationId xmlns:a16="http://schemas.microsoft.com/office/drawing/2014/main" id="{00000000-0008-0000-0000-000004000000}"/>
            </a:ext>
          </a:extLst>
        </xdr:cNvPr>
        <xdr:cNvSpPr/>
      </xdr:nvSpPr>
      <xdr:spPr>
        <a:xfrm>
          <a:off x="708025" y="4696692"/>
          <a:ext cx="2019300" cy="89765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a:t>
          </a:r>
        </a:p>
      </xdr:txBody>
    </xdr:sp>
    <xdr:clientData/>
  </xdr:twoCellAnchor>
  <xdr:twoCellAnchor>
    <xdr:from>
      <xdr:col>4</xdr:col>
      <xdr:colOff>349623</xdr:colOff>
      <xdr:row>25</xdr:row>
      <xdr:rowOff>1427</xdr:rowOff>
    </xdr:from>
    <xdr:to>
      <xdr:col>7</xdr:col>
      <xdr:colOff>65079</xdr:colOff>
      <xdr:row>29</xdr:row>
      <xdr:rowOff>162486</xdr:rowOff>
    </xdr:to>
    <xdr:sp macro="" textlink="">
      <xdr:nvSpPr>
        <xdr:cNvPr id="5" name="Flecha: pentágono 5">
          <a:hlinkClick xmlns:r="http://schemas.openxmlformats.org/officeDocument/2006/relationships" r:id="rId5"/>
          <a:extLst>
            <a:ext uri="{FF2B5EF4-FFF2-40B4-BE49-F238E27FC236}">
              <a16:creationId xmlns:a16="http://schemas.microsoft.com/office/drawing/2014/main" id="{00000000-0008-0000-0000-000005000000}"/>
            </a:ext>
          </a:extLst>
        </xdr:cNvPr>
        <xdr:cNvSpPr/>
      </xdr:nvSpPr>
      <xdr:spPr>
        <a:xfrm>
          <a:off x="2972173" y="4687727"/>
          <a:ext cx="2115756" cy="89765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VALORACIÓN DEL RIESGO </a:t>
          </a:r>
        </a:p>
      </xdr:txBody>
    </xdr:sp>
    <xdr:clientData/>
  </xdr:twoCellAnchor>
  <xdr:twoCellAnchor>
    <xdr:from>
      <xdr:col>10</xdr:col>
      <xdr:colOff>236445</xdr:colOff>
      <xdr:row>25</xdr:row>
      <xdr:rowOff>5195</xdr:rowOff>
    </xdr:from>
    <xdr:to>
      <xdr:col>12</xdr:col>
      <xdr:colOff>617445</xdr:colOff>
      <xdr:row>30</xdr:row>
      <xdr:rowOff>9526</xdr:rowOff>
    </xdr:to>
    <xdr:sp macro="" textlink="">
      <xdr:nvSpPr>
        <xdr:cNvPr id="6" name="Flecha: pentágono 6">
          <a:hlinkClick xmlns:r="http://schemas.openxmlformats.org/officeDocument/2006/relationships" r:id="rId6"/>
          <a:extLst>
            <a:ext uri="{FF2B5EF4-FFF2-40B4-BE49-F238E27FC236}">
              <a16:creationId xmlns:a16="http://schemas.microsoft.com/office/drawing/2014/main" id="{00000000-0008-0000-0000-000006000000}"/>
            </a:ext>
          </a:extLst>
        </xdr:cNvPr>
        <xdr:cNvSpPr/>
      </xdr:nvSpPr>
      <xdr:spPr>
        <a:xfrm>
          <a:off x="7659595" y="4691495"/>
          <a:ext cx="1981200" cy="925081"/>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TABLA DE PELIGROS </a:t>
          </a:r>
        </a:p>
      </xdr:txBody>
    </xdr:sp>
    <xdr:clientData/>
  </xdr:twoCellAnchor>
  <xdr:twoCellAnchor>
    <xdr:from>
      <xdr:col>13</xdr:col>
      <xdr:colOff>115981</xdr:colOff>
      <xdr:row>24</xdr:row>
      <xdr:rowOff>135031</xdr:rowOff>
    </xdr:from>
    <xdr:to>
      <xdr:col>15</xdr:col>
      <xdr:colOff>496980</xdr:colOff>
      <xdr:row>30</xdr:row>
      <xdr:rowOff>1682</xdr:rowOff>
    </xdr:to>
    <xdr:sp macro="" textlink="">
      <xdr:nvSpPr>
        <xdr:cNvPr id="7" name="Flecha: pentágono 7">
          <a:hlinkClick xmlns:r="http://schemas.openxmlformats.org/officeDocument/2006/relationships" r:id="rId7"/>
          <a:extLst>
            <a:ext uri="{FF2B5EF4-FFF2-40B4-BE49-F238E27FC236}">
              <a16:creationId xmlns:a16="http://schemas.microsoft.com/office/drawing/2014/main" id="{00000000-0008-0000-0000-000007000000}"/>
            </a:ext>
          </a:extLst>
        </xdr:cNvPr>
        <xdr:cNvSpPr/>
      </xdr:nvSpPr>
      <xdr:spPr>
        <a:xfrm>
          <a:off x="9939431" y="4649881"/>
          <a:ext cx="1981199" cy="958851"/>
        </a:xfrm>
        <a:custGeom>
          <a:avLst/>
          <a:gdLst>
            <a:gd name="connsiteX0" fmla="*/ 0 w 1958788"/>
            <a:gd name="connsiteY0" fmla="*/ 0 h 933451"/>
            <a:gd name="connsiteX1" fmla="*/ 1492063 w 1958788"/>
            <a:gd name="connsiteY1" fmla="*/ 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 name="connsiteX0" fmla="*/ 0 w 1958788"/>
            <a:gd name="connsiteY0" fmla="*/ 0 h 933451"/>
            <a:gd name="connsiteX1" fmla="*/ 1527922 w 1958788"/>
            <a:gd name="connsiteY1" fmla="*/ 1793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58788" h="933451">
              <a:moveTo>
                <a:pt x="0" y="0"/>
              </a:moveTo>
              <a:lnTo>
                <a:pt x="1527922" y="17930"/>
              </a:lnTo>
              <a:lnTo>
                <a:pt x="1958788" y="466726"/>
              </a:lnTo>
              <a:lnTo>
                <a:pt x="1492063" y="933451"/>
              </a:lnTo>
              <a:lnTo>
                <a:pt x="0" y="933451"/>
              </a:lnTo>
              <a:lnTo>
                <a:pt x="0" y="0"/>
              </a:lnTo>
              <a:close/>
            </a:path>
          </a:pathLst>
        </a:cu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 HIGIÉNICOS </a:t>
          </a:r>
        </a:p>
      </xdr:txBody>
    </xdr:sp>
    <xdr:clientData/>
  </xdr:twoCellAnchor>
  <xdr:twoCellAnchor editAs="oneCell">
    <xdr:from>
      <xdr:col>1</xdr:col>
      <xdr:colOff>136071</xdr:colOff>
      <xdr:row>1</xdr:row>
      <xdr:rowOff>87474</xdr:rowOff>
    </xdr:from>
    <xdr:to>
      <xdr:col>1</xdr:col>
      <xdr:colOff>602602</xdr:colOff>
      <xdr:row>4</xdr:row>
      <xdr:rowOff>145013</xdr:rowOff>
    </xdr:to>
    <xdr:pic>
      <xdr:nvPicPr>
        <xdr:cNvPr id="8" name="Imagen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58321" y="271624"/>
          <a:ext cx="466531" cy="660789"/>
        </a:xfrm>
        <a:prstGeom prst="rect">
          <a:avLst/>
        </a:prstGeom>
      </xdr:spPr>
    </xdr:pic>
    <xdr:clientData/>
  </xdr:twoCellAnchor>
  <xdr:twoCellAnchor>
    <xdr:from>
      <xdr:col>7</xdr:col>
      <xdr:colOff>394447</xdr:colOff>
      <xdr:row>24</xdr:row>
      <xdr:rowOff>143435</xdr:rowOff>
    </xdr:from>
    <xdr:to>
      <xdr:col>9</xdr:col>
      <xdr:colOff>775447</xdr:colOff>
      <xdr:row>30</xdr:row>
      <xdr:rowOff>10086</xdr:rowOff>
    </xdr:to>
    <xdr:sp macro="" textlink="">
      <xdr:nvSpPr>
        <xdr:cNvPr id="9" name="Flecha: pentágono 8">
          <a:hlinkClick xmlns:r="http://schemas.openxmlformats.org/officeDocument/2006/relationships" r:id="rId9"/>
          <a:extLst>
            <a:ext uri="{FF2B5EF4-FFF2-40B4-BE49-F238E27FC236}">
              <a16:creationId xmlns:a16="http://schemas.microsoft.com/office/drawing/2014/main" id="{00000000-0008-0000-0000-000009000000}"/>
            </a:ext>
          </a:extLst>
        </xdr:cNvPr>
        <xdr:cNvSpPr/>
      </xdr:nvSpPr>
      <xdr:spPr>
        <a:xfrm>
          <a:off x="5417297" y="4658285"/>
          <a:ext cx="1981200" cy="958851"/>
        </a:xfrm>
        <a:prstGeom prst="homePlate">
          <a:avLst/>
        </a:prstGeom>
        <a:solidFill>
          <a:srgbClr val="00988C"/>
        </a:solidFill>
        <a:ln w="12700" cap="flat" cmpd="sng" algn="ctr">
          <a:solidFill>
            <a:srgbClr val="5B9BD5">
              <a:shade val="50000"/>
            </a:srgbClr>
          </a:solidFill>
          <a:prstDash val="solid"/>
          <a:miter lim="800000"/>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VALORACIÓN DE LA EFICACIA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xdr:row>
      <xdr:rowOff>28575</xdr:rowOff>
    </xdr:from>
    <xdr:to>
      <xdr:col>0</xdr:col>
      <xdr:colOff>723901</xdr:colOff>
      <xdr:row>2</xdr:row>
      <xdr:rowOff>86591</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rot="5400000">
          <a:off x="12556" y="414338"/>
          <a:ext cx="698789"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191000</xdr:colOff>
      <xdr:row>1</xdr:row>
      <xdr:rowOff>335170</xdr:rowOff>
    </xdr:from>
    <xdr:to>
      <xdr:col>1</xdr:col>
      <xdr:colOff>1214781</xdr:colOff>
      <xdr:row>4</xdr:row>
      <xdr:rowOff>165653</xdr:rowOff>
    </xdr:to>
    <xdr:pic>
      <xdr:nvPicPr>
        <xdr:cNvPr id="5" name="Imagen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1652" y="721692"/>
          <a:ext cx="1023781" cy="1487004"/>
        </a:xfrm>
        <a:prstGeom prst="rect">
          <a:avLst/>
        </a:prstGeom>
      </xdr:spPr>
    </xdr:pic>
    <xdr:clientData/>
  </xdr:twoCellAnchor>
  <xdr:twoCellAnchor>
    <xdr:from>
      <xdr:col>0</xdr:col>
      <xdr:colOff>1</xdr:colOff>
      <xdr:row>1</xdr:row>
      <xdr:rowOff>28575</xdr:rowOff>
    </xdr:from>
    <xdr:to>
      <xdr:col>0</xdr:col>
      <xdr:colOff>723901</xdr:colOff>
      <xdr:row>2</xdr:row>
      <xdr:rowOff>86591</xdr:rowOff>
    </xdr:to>
    <xdr:sp macro="" textlink="">
      <xdr:nvSpPr>
        <xdr:cNvPr id="6" name="Flecha: hacia abajo 3">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rot="5400000">
          <a:off x="9093" y="419533"/>
          <a:ext cx="705716"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114302</xdr:rowOff>
    </xdr:from>
    <xdr:to>
      <xdr:col>0</xdr:col>
      <xdr:colOff>714375</xdr:colOff>
      <xdr:row>4</xdr:row>
      <xdr:rowOff>80963</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rot="5400000">
          <a:off x="88107" y="216695"/>
          <a:ext cx="538161" cy="714375"/>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214312</xdr:colOff>
      <xdr:row>1</xdr:row>
      <xdr:rowOff>59532</xdr:rowOff>
    </xdr:from>
    <xdr:to>
      <xdr:col>1</xdr:col>
      <xdr:colOff>680843</xdr:colOff>
      <xdr:row>4</xdr:row>
      <xdr:rowOff>155171</xdr:rowOff>
    </xdr:to>
    <xdr:pic>
      <xdr:nvPicPr>
        <xdr:cNvPr id="5" name="Imagen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0593" y="250032"/>
          <a:ext cx="466531" cy="6671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664368</xdr:colOff>
      <xdr:row>4</xdr:row>
      <xdr:rowOff>153177</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0614" y="249852"/>
          <a:ext cx="449404"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rot="5400000">
          <a:off x="88107" y="21034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xdr:from>
      <xdr:col>5</xdr:col>
      <xdr:colOff>709809</xdr:colOff>
      <xdr:row>21</xdr:row>
      <xdr:rowOff>53236</xdr:rowOff>
    </xdr:from>
    <xdr:to>
      <xdr:col>10</xdr:col>
      <xdr:colOff>501041</xdr:colOff>
      <xdr:row>35</xdr:row>
      <xdr:rowOff>165970</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166689</xdr:rowOff>
    </xdr:from>
    <xdr:to>
      <xdr:col>0</xdr:col>
      <xdr:colOff>723900</xdr:colOff>
      <xdr:row>3</xdr:row>
      <xdr:rowOff>133350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rot="5400000">
          <a:off x="92869" y="7382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116633</xdr:colOff>
      <xdr:row>1</xdr:row>
      <xdr:rowOff>58316</xdr:rowOff>
    </xdr:from>
    <xdr:to>
      <xdr:col>1</xdr:col>
      <xdr:colOff>583164</xdr:colOff>
      <xdr:row>4</xdr:row>
      <xdr:rowOff>142292</xdr:rowOff>
    </xdr:to>
    <xdr:pic>
      <xdr:nvPicPr>
        <xdr:cNvPr id="5" name="Imagen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4184" y="252704"/>
          <a:ext cx="466531" cy="6671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95249</xdr:rowOff>
    </xdr:from>
    <xdr:to>
      <xdr:col>0</xdr:col>
      <xdr:colOff>723900</xdr:colOff>
      <xdr:row>4</xdr:row>
      <xdr:rowOff>61910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rot="5400000">
          <a:off x="92869" y="19288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533977</xdr:colOff>
      <xdr:row>1</xdr:row>
      <xdr:rowOff>86591</xdr:rowOff>
    </xdr:from>
    <xdr:to>
      <xdr:col>1</xdr:col>
      <xdr:colOff>1000508</xdr:colOff>
      <xdr:row>4</xdr:row>
      <xdr:rowOff>61003</xdr:rowOff>
    </xdr:to>
    <xdr:pic>
      <xdr:nvPicPr>
        <xdr:cNvPr id="5" name="Imagen 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0000" y="274205"/>
          <a:ext cx="466531" cy="6671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185744</xdr:rowOff>
    </xdr:from>
    <xdr:to>
      <xdr:col>0</xdr:col>
      <xdr:colOff>723900</xdr:colOff>
      <xdr:row>4</xdr:row>
      <xdr:rowOff>152405</xdr:rowOff>
    </xdr:to>
    <xdr:sp macro="" textlink="">
      <xdr:nvSpPr>
        <xdr:cNvPr id="3" name="Flecha: hacia abajo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rot="5400000">
          <a:off x="92869" y="92875"/>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257175</xdr:colOff>
      <xdr:row>1</xdr:row>
      <xdr:rowOff>57150</xdr:rowOff>
    </xdr:from>
    <xdr:to>
      <xdr:col>1</xdr:col>
      <xdr:colOff>723706</xdr:colOff>
      <xdr:row>4</xdr:row>
      <xdr:rowOff>152789</xdr:rowOff>
    </xdr:to>
    <xdr:pic>
      <xdr:nvPicPr>
        <xdr:cNvPr id="4" name="Imagen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5" y="247650"/>
          <a:ext cx="466531" cy="6671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A1:V73"/>
  <sheetViews>
    <sheetView showGridLines="0" showRowColHeaders="0" tabSelected="1" view="pageBreakPreview" zoomScaleNormal="100" zoomScaleSheetLayoutView="100" workbookViewId="0">
      <selection activeCell="C3" sqref="C3:N3"/>
    </sheetView>
  </sheetViews>
  <sheetFormatPr baseColWidth="10" defaultColWidth="11.42578125" defaultRowHeight="15"/>
  <cols>
    <col min="1" max="1" width="3.28515625" style="1" customWidth="1"/>
    <col min="2" max="15" width="11.42578125" style="1"/>
    <col min="16" max="16" width="8.42578125" style="1" customWidth="1"/>
    <col min="17" max="17" width="6.7109375" style="43" customWidth="1"/>
    <col min="18" max="18" width="1.7109375" style="120" customWidth="1"/>
    <col min="19" max="16384" width="11.42578125" style="43"/>
  </cols>
  <sheetData>
    <row r="1" spans="1:17">
      <c r="Q1" s="120"/>
    </row>
    <row r="2" spans="1:17" s="1" customFormat="1" ht="15.75" customHeight="1">
      <c r="B2" s="217"/>
      <c r="C2" s="218" t="s">
        <v>0</v>
      </c>
      <c r="D2" s="218"/>
      <c r="E2" s="218"/>
      <c r="F2" s="218"/>
      <c r="G2" s="218"/>
      <c r="H2" s="218"/>
      <c r="I2" s="218"/>
      <c r="J2" s="218"/>
      <c r="K2" s="218"/>
      <c r="L2" s="218"/>
      <c r="M2" s="218"/>
      <c r="N2" s="218"/>
      <c r="O2" s="219" t="s">
        <v>1</v>
      </c>
      <c r="P2" s="219"/>
      <c r="Q2" s="219"/>
    </row>
    <row r="3" spans="1:17" s="1" customFormat="1" ht="15.75" customHeight="1">
      <c r="B3" s="217"/>
      <c r="C3" s="218" t="s">
        <v>2</v>
      </c>
      <c r="D3" s="218"/>
      <c r="E3" s="218"/>
      <c r="F3" s="218"/>
      <c r="G3" s="218"/>
      <c r="H3" s="218"/>
      <c r="I3" s="218"/>
      <c r="J3" s="218"/>
      <c r="K3" s="218"/>
      <c r="L3" s="218"/>
      <c r="M3" s="218"/>
      <c r="N3" s="218"/>
      <c r="O3" s="219" t="s">
        <v>3</v>
      </c>
      <c r="P3" s="219"/>
      <c r="Q3" s="219"/>
    </row>
    <row r="4" spans="1:17" s="1" customFormat="1" ht="16.5" customHeight="1">
      <c r="B4" s="217"/>
      <c r="C4" s="218" t="s">
        <v>4</v>
      </c>
      <c r="D4" s="218"/>
      <c r="E4" s="218"/>
      <c r="F4" s="218"/>
      <c r="G4" s="218"/>
      <c r="H4" s="218"/>
      <c r="I4" s="218"/>
      <c r="J4" s="218"/>
      <c r="K4" s="218"/>
      <c r="L4" s="218"/>
      <c r="M4" s="218"/>
      <c r="N4" s="218"/>
      <c r="O4" s="219" t="s">
        <v>5</v>
      </c>
      <c r="P4" s="219"/>
      <c r="Q4" s="219"/>
    </row>
    <row r="5" spans="1:17" s="1" customFormat="1" ht="15" customHeight="1">
      <c r="B5" s="217"/>
      <c r="C5" s="218"/>
      <c r="D5" s="218"/>
      <c r="E5" s="218"/>
      <c r="F5" s="218"/>
      <c r="G5" s="218"/>
      <c r="H5" s="218"/>
      <c r="I5" s="218"/>
      <c r="J5" s="218"/>
      <c r="K5" s="218"/>
      <c r="L5" s="218"/>
      <c r="M5" s="218"/>
      <c r="N5" s="218"/>
      <c r="O5" s="219" t="s">
        <v>6</v>
      </c>
      <c r="P5" s="219"/>
      <c r="Q5" s="219"/>
    </row>
    <row r="6" spans="1:17">
      <c r="Q6" s="120"/>
    </row>
    <row r="7" spans="1:17" ht="15.75" thickBot="1">
      <c r="A7" s="40"/>
      <c r="B7" s="40"/>
      <c r="C7" s="40"/>
      <c r="D7" s="40"/>
      <c r="E7" s="40"/>
      <c r="F7" s="40"/>
      <c r="G7" s="40"/>
      <c r="H7" s="40"/>
      <c r="I7" s="40"/>
      <c r="J7" s="40"/>
      <c r="K7" s="40"/>
      <c r="L7" s="40"/>
      <c r="M7" s="40"/>
      <c r="N7" s="40"/>
      <c r="O7" s="40"/>
      <c r="P7" s="40"/>
      <c r="Q7" s="97"/>
    </row>
    <row r="8" spans="1:17" ht="15" customHeight="1">
      <c r="A8" s="40"/>
      <c r="B8" s="206" t="s">
        <v>7</v>
      </c>
      <c r="C8" s="207"/>
      <c r="D8" s="207"/>
      <c r="E8" s="207"/>
      <c r="F8" s="207"/>
      <c r="G8" s="207"/>
      <c r="H8" s="207"/>
      <c r="I8" s="207"/>
      <c r="J8" s="207"/>
      <c r="K8" s="207"/>
      <c r="L8" s="207"/>
      <c r="M8" s="207"/>
      <c r="N8" s="207"/>
      <c r="O8" s="208"/>
      <c r="P8" s="40"/>
      <c r="Q8" s="97"/>
    </row>
    <row r="9" spans="1:17" ht="15" customHeight="1">
      <c r="A9" s="40"/>
      <c r="B9" s="209"/>
      <c r="C9" s="210"/>
      <c r="D9" s="210"/>
      <c r="E9" s="210"/>
      <c r="F9" s="210"/>
      <c r="G9" s="210"/>
      <c r="H9" s="210"/>
      <c r="I9" s="210"/>
      <c r="J9" s="210"/>
      <c r="K9" s="210"/>
      <c r="L9" s="210"/>
      <c r="M9" s="210"/>
      <c r="N9" s="210"/>
      <c r="O9" s="211"/>
      <c r="P9" s="40"/>
      <c r="Q9" s="97"/>
    </row>
    <row r="10" spans="1:17" ht="15" customHeight="1">
      <c r="A10" s="40"/>
      <c r="B10" s="209" t="s">
        <v>8</v>
      </c>
      <c r="C10" s="210"/>
      <c r="D10" s="210"/>
      <c r="E10" s="210"/>
      <c r="F10" s="210"/>
      <c r="G10" s="210"/>
      <c r="H10" s="210"/>
      <c r="I10" s="210"/>
      <c r="J10" s="210"/>
      <c r="K10" s="210"/>
      <c r="L10" s="210"/>
      <c r="M10" s="210"/>
      <c r="N10" s="210"/>
      <c r="O10" s="211"/>
      <c r="P10" s="40"/>
      <c r="Q10" s="97"/>
    </row>
    <row r="11" spans="1:17" ht="15.75" customHeight="1" thickBot="1">
      <c r="A11" s="40"/>
      <c r="B11" s="212"/>
      <c r="C11" s="213"/>
      <c r="D11" s="213"/>
      <c r="E11" s="213"/>
      <c r="F11" s="213"/>
      <c r="G11" s="213"/>
      <c r="H11" s="213"/>
      <c r="I11" s="213"/>
      <c r="J11" s="213"/>
      <c r="K11" s="213"/>
      <c r="L11" s="213"/>
      <c r="M11" s="213"/>
      <c r="N11" s="213"/>
      <c r="O11" s="214"/>
      <c r="P11" s="40"/>
      <c r="Q11" s="97"/>
    </row>
    <row r="12" spans="1:17">
      <c r="A12" s="40"/>
      <c r="B12" s="40"/>
      <c r="C12" s="40"/>
      <c r="D12" s="40"/>
      <c r="E12" s="40"/>
      <c r="F12" s="40"/>
      <c r="G12" s="40"/>
      <c r="H12" s="40"/>
      <c r="I12" s="40"/>
      <c r="J12" s="40"/>
      <c r="K12" s="40"/>
      <c r="L12" s="40"/>
      <c r="M12" s="40"/>
      <c r="N12" s="40"/>
      <c r="O12" s="40"/>
      <c r="P12" s="40"/>
      <c r="Q12" s="97"/>
    </row>
    <row r="13" spans="1:17">
      <c r="A13" s="40"/>
      <c r="B13" s="40"/>
      <c r="C13" s="40"/>
      <c r="D13" s="40"/>
      <c r="E13" s="40"/>
      <c r="F13" s="40"/>
      <c r="G13" s="40"/>
      <c r="H13" s="40"/>
      <c r="I13" s="40"/>
      <c r="J13" s="40"/>
      <c r="K13" s="40"/>
      <c r="L13" s="40"/>
      <c r="M13" s="40"/>
      <c r="N13" s="40"/>
      <c r="O13" s="40"/>
      <c r="P13" s="40"/>
      <c r="Q13" s="97"/>
    </row>
    <row r="14" spans="1:17">
      <c r="A14" s="40"/>
      <c r="B14" s="40"/>
      <c r="C14" s="40"/>
      <c r="D14" s="40"/>
      <c r="E14" s="40"/>
      <c r="F14" s="40"/>
      <c r="G14" s="40"/>
      <c r="H14" s="40"/>
      <c r="I14" s="40"/>
      <c r="J14" s="40"/>
      <c r="K14" s="40"/>
      <c r="L14" s="40"/>
      <c r="M14" s="40"/>
      <c r="N14" s="40"/>
      <c r="O14" s="40"/>
      <c r="P14" s="40"/>
      <c r="Q14" s="97"/>
    </row>
    <row r="15" spans="1:17">
      <c r="A15" s="40"/>
      <c r="B15" s="40"/>
      <c r="C15" s="40"/>
      <c r="D15" s="40"/>
      <c r="E15" s="40"/>
      <c r="F15" s="40"/>
      <c r="G15" s="40"/>
      <c r="H15" s="40"/>
      <c r="I15" s="40"/>
      <c r="J15" s="40"/>
      <c r="K15" s="40"/>
      <c r="L15" s="40"/>
      <c r="M15" s="40"/>
      <c r="N15" s="40"/>
      <c r="O15" s="40"/>
      <c r="P15" s="40"/>
      <c r="Q15" s="97"/>
    </row>
    <row r="16" spans="1:17">
      <c r="A16" s="40"/>
      <c r="B16" s="40"/>
      <c r="C16" s="40"/>
      <c r="D16" s="40"/>
      <c r="E16" s="40"/>
      <c r="F16" s="40"/>
      <c r="G16" s="40"/>
      <c r="H16" s="40"/>
      <c r="I16" s="40"/>
      <c r="J16" s="40"/>
      <c r="K16" s="40"/>
      <c r="L16" s="40"/>
      <c r="M16" s="40"/>
      <c r="N16" s="40"/>
      <c r="O16" s="40"/>
      <c r="P16" s="40"/>
      <c r="Q16" s="97"/>
    </row>
    <row r="17" spans="1:18">
      <c r="A17" s="40"/>
      <c r="B17" s="40"/>
      <c r="C17" s="40"/>
      <c r="D17" s="40"/>
      <c r="E17" s="40"/>
      <c r="F17" s="40"/>
      <c r="G17" s="40"/>
      <c r="H17" s="40"/>
      <c r="I17" s="40"/>
      <c r="J17" s="40"/>
      <c r="K17" s="40"/>
      <c r="L17" s="40"/>
      <c r="M17" s="40"/>
      <c r="N17" s="40"/>
      <c r="O17" s="40"/>
      <c r="P17" s="40"/>
      <c r="Q17" s="98"/>
      <c r="R17" s="121"/>
    </row>
    <row r="18" spans="1:18">
      <c r="A18" s="40"/>
      <c r="B18" s="40"/>
      <c r="C18" s="40"/>
      <c r="D18" s="40"/>
      <c r="E18" s="40"/>
      <c r="F18" s="40"/>
      <c r="G18" s="40"/>
      <c r="H18" s="40"/>
      <c r="I18" s="40"/>
      <c r="J18" s="40"/>
      <c r="K18" s="40"/>
      <c r="L18" s="40"/>
      <c r="M18" s="40"/>
      <c r="N18" s="40"/>
      <c r="O18" s="40"/>
      <c r="P18" s="40"/>
      <c r="Q18" s="98"/>
      <c r="R18" s="121"/>
    </row>
    <row r="19" spans="1:18">
      <c r="A19" s="40"/>
      <c r="B19" s="40"/>
      <c r="C19" s="40"/>
      <c r="D19" s="40"/>
      <c r="E19" s="40"/>
      <c r="F19" s="40"/>
      <c r="G19" s="40"/>
      <c r="H19" s="40"/>
      <c r="I19" s="40"/>
      <c r="J19" s="40"/>
      <c r="K19" s="40"/>
      <c r="L19" s="40"/>
      <c r="M19" s="40"/>
      <c r="N19" s="40"/>
      <c r="O19" s="40"/>
      <c r="P19" s="40"/>
      <c r="Q19" s="97"/>
    </row>
    <row r="20" spans="1:18">
      <c r="A20" s="40"/>
      <c r="B20" s="40"/>
      <c r="C20" s="40"/>
      <c r="D20" s="40"/>
      <c r="E20" s="40"/>
      <c r="F20" s="40"/>
      <c r="G20" s="40"/>
      <c r="H20" s="40"/>
      <c r="I20" s="40"/>
      <c r="J20" s="40"/>
      <c r="K20" s="40"/>
      <c r="L20" s="40"/>
      <c r="M20" s="40"/>
      <c r="N20" s="40"/>
      <c r="O20" s="40"/>
      <c r="P20" s="40"/>
      <c r="Q20" s="97"/>
    </row>
    <row r="21" spans="1:18">
      <c r="A21" s="40"/>
      <c r="B21" s="40"/>
      <c r="C21" s="40"/>
      <c r="D21" s="40"/>
      <c r="E21" s="40"/>
      <c r="F21" s="40"/>
      <c r="G21" s="40"/>
      <c r="H21" s="40"/>
      <c r="I21" s="40"/>
      <c r="J21" s="40"/>
      <c r="K21" s="40"/>
      <c r="L21" s="40"/>
      <c r="M21" s="40"/>
      <c r="N21" s="40"/>
      <c r="O21" s="40"/>
      <c r="P21" s="40"/>
      <c r="Q21" s="97"/>
    </row>
    <row r="22" spans="1:18">
      <c r="A22" s="40"/>
      <c r="B22" s="40"/>
      <c r="C22" s="40"/>
      <c r="D22" s="40"/>
      <c r="E22" s="40"/>
      <c r="F22" s="40"/>
      <c r="G22" s="40"/>
      <c r="H22" s="40"/>
      <c r="I22" s="40"/>
      <c r="J22" s="40"/>
      <c r="K22" s="40"/>
      <c r="L22" s="40"/>
      <c r="M22" s="40"/>
      <c r="N22" s="40"/>
      <c r="O22" s="40"/>
      <c r="P22" s="40"/>
      <c r="Q22" s="97"/>
    </row>
    <row r="23" spans="1:18">
      <c r="A23" s="40"/>
      <c r="B23" s="40"/>
      <c r="C23" s="40"/>
      <c r="D23" s="40"/>
      <c r="E23" s="40"/>
      <c r="F23" s="40"/>
      <c r="G23" s="40"/>
      <c r="H23" s="40"/>
      <c r="I23" s="40"/>
      <c r="J23" s="40"/>
      <c r="K23" s="40"/>
      <c r="L23" s="40"/>
      <c r="M23" s="40"/>
      <c r="N23" s="40"/>
      <c r="O23" s="40"/>
      <c r="P23" s="40"/>
      <c r="Q23" s="97"/>
    </row>
    <row r="24" spans="1:18">
      <c r="A24" s="40"/>
      <c r="B24" s="40"/>
      <c r="C24" s="40"/>
      <c r="D24" s="40"/>
      <c r="E24" s="40"/>
      <c r="F24" s="40"/>
      <c r="G24" s="40"/>
      <c r="H24" s="40"/>
      <c r="I24" s="40"/>
      <c r="J24" s="40"/>
      <c r="K24" s="40"/>
      <c r="L24" s="40"/>
      <c r="M24" s="40"/>
      <c r="N24" s="40"/>
      <c r="O24" s="40"/>
      <c r="P24" s="40"/>
      <c r="Q24" s="97"/>
    </row>
    <row r="25" spans="1:18" ht="13.5" customHeight="1">
      <c r="A25" s="40"/>
      <c r="B25" s="40"/>
      <c r="C25" s="40"/>
      <c r="D25" s="40"/>
      <c r="E25" s="40"/>
      <c r="F25" s="40"/>
      <c r="G25" s="40"/>
      <c r="H25" s="40"/>
      <c r="I25" s="40"/>
      <c r="J25" s="40"/>
      <c r="K25" s="40"/>
      <c r="L25" s="40"/>
      <c r="M25" s="40"/>
      <c r="N25" s="40"/>
      <c r="O25" s="40"/>
      <c r="P25" s="40"/>
      <c r="Q25" s="97"/>
    </row>
    <row r="26" spans="1:18">
      <c r="A26" s="40"/>
      <c r="B26" s="40"/>
      <c r="C26" s="40"/>
      <c r="D26" s="40"/>
      <c r="E26" s="40"/>
      <c r="F26" s="40"/>
      <c r="G26" s="40"/>
      <c r="H26" s="40"/>
      <c r="I26" s="40"/>
      <c r="J26" s="40"/>
      <c r="K26" s="40"/>
      <c r="L26" s="40"/>
      <c r="M26" s="40"/>
      <c r="N26" s="40"/>
      <c r="O26" s="40"/>
      <c r="P26" s="40"/>
      <c r="Q26" s="97"/>
    </row>
    <row r="27" spans="1:18">
      <c r="A27" s="40"/>
      <c r="B27" s="40"/>
      <c r="C27" s="40"/>
      <c r="D27" s="40"/>
      <c r="E27" s="40"/>
      <c r="F27" s="40"/>
      <c r="G27" s="40"/>
      <c r="H27" s="40"/>
      <c r="I27" s="40"/>
      <c r="J27" s="40"/>
      <c r="K27" s="40"/>
      <c r="L27" s="40"/>
      <c r="M27" s="40"/>
      <c r="N27" s="40"/>
      <c r="O27" s="40"/>
      <c r="P27" s="40"/>
      <c r="Q27" s="97"/>
    </row>
    <row r="28" spans="1:18">
      <c r="A28" s="40"/>
      <c r="B28" s="40"/>
      <c r="C28" s="40"/>
      <c r="D28" s="40"/>
      <c r="E28" s="40"/>
      <c r="F28" s="40"/>
      <c r="G28" s="40"/>
      <c r="H28" s="40"/>
      <c r="I28" s="40"/>
      <c r="J28" s="40"/>
      <c r="K28" s="40"/>
      <c r="L28" s="40"/>
      <c r="M28" s="40"/>
      <c r="N28" s="40"/>
      <c r="O28" s="40"/>
      <c r="P28" s="40"/>
      <c r="Q28" s="97"/>
    </row>
    <row r="29" spans="1:18">
      <c r="A29" s="40"/>
      <c r="B29" s="40"/>
      <c r="C29" s="40"/>
      <c r="D29" s="40"/>
      <c r="E29" s="40"/>
      <c r="F29" s="40"/>
      <c r="G29" s="40"/>
      <c r="H29" s="40"/>
      <c r="I29" s="40"/>
      <c r="J29" s="40"/>
      <c r="K29" s="40"/>
      <c r="L29" s="40"/>
      <c r="M29" s="40"/>
      <c r="N29" s="40"/>
      <c r="O29" s="40"/>
      <c r="P29" s="40"/>
      <c r="Q29" s="97"/>
    </row>
    <row r="30" spans="1:18">
      <c r="A30" s="40"/>
      <c r="B30" s="40"/>
      <c r="C30" s="40"/>
      <c r="D30" s="40"/>
      <c r="E30" s="40"/>
      <c r="F30" s="40"/>
      <c r="G30" s="40"/>
      <c r="H30" s="40"/>
      <c r="I30" s="40"/>
      <c r="J30" s="40"/>
      <c r="K30" s="40"/>
      <c r="L30" s="40"/>
      <c r="M30" s="40"/>
      <c r="N30" s="40"/>
      <c r="O30" s="40"/>
      <c r="P30" s="40"/>
      <c r="Q30" s="97"/>
    </row>
    <row r="31" spans="1:18">
      <c r="A31" s="40"/>
      <c r="B31" s="40"/>
      <c r="C31" s="40"/>
      <c r="D31" s="40"/>
      <c r="E31" s="40"/>
      <c r="F31" s="40"/>
      <c r="G31" s="40"/>
      <c r="H31" s="40"/>
      <c r="I31" s="40"/>
      <c r="J31" s="40"/>
      <c r="K31" s="40"/>
      <c r="L31" s="40"/>
      <c r="M31" s="40"/>
      <c r="N31" s="40"/>
      <c r="O31" s="40"/>
      <c r="P31" s="40"/>
      <c r="Q31" s="97"/>
    </row>
    <row r="32" spans="1:18">
      <c r="A32" s="40"/>
      <c r="B32" s="40"/>
      <c r="C32" s="40"/>
      <c r="D32" s="40"/>
      <c r="E32" s="40"/>
      <c r="F32" s="40"/>
      <c r="G32" s="40"/>
      <c r="H32" s="40"/>
      <c r="I32" s="40"/>
      <c r="J32" s="40"/>
      <c r="K32" s="40"/>
      <c r="L32" s="40"/>
      <c r="M32" s="40"/>
      <c r="N32" s="40"/>
      <c r="O32" s="40"/>
      <c r="P32" s="40"/>
      <c r="Q32" s="97"/>
    </row>
    <row r="33" spans="1:22">
      <c r="A33" s="40"/>
      <c r="B33" s="40"/>
      <c r="C33" s="40"/>
      <c r="D33" s="40"/>
      <c r="E33" s="40"/>
      <c r="F33" s="40"/>
      <c r="G33" s="40"/>
      <c r="H33" s="40"/>
      <c r="I33" s="40"/>
      <c r="J33" s="40"/>
      <c r="K33" s="40"/>
      <c r="L33" s="40"/>
      <c r="M33" s="40"/>
      <c r="N33" s="40"/>
      <c r="O33" s="40"/>
      <c r="P33" s="40"/>
      <c r="Q33" s="97"/>
    </row>
    <row r="34" spans="1:22">
      <c r="A34" s="40"/>
      <c r="B34" s="40"/>
      <c r="C34" s="40"/>
      <c r="D34" s="40"/>
      <c r="E34" s="40"/>
      <c r="F34" s="40"/>
      <c r="G34" s="40"/>
      <c r="H34" s="40"/>
      <c r="I34" s="40"/>
      <c r="J34" s="40"/>
      <c r="K34" s="40"/>
      <c r="L34" s="40"/>
      <c r="M34" s="40"/>
      <c r="N34" s="40"/>
      <c r="O34" s="40"/>
      <c r="P34" s="40"/>
      <c r="Q34" s="97"/>
    </row>
    <row r="35" spans="1:22">
      <c r="A35" s="40"/>
      <c r="B35" s="40"/>
      <c r="C35" s="40"/>
      <c r="D35" s="40"/>
      <c r="E35" s="40"/>
      <c r="F35" s="40"/>
      <c r="G35" s="40"/>
      <c r="H35" s="40"/>
      <c r="I35" s="40"/>
      <c r="J35" s="40"/>
      <c r="K35" s="40"/>
      <c r="L35" s="40"/>
      <c r="M35" s="40"/>
      <c r="N35" s="40"/>
      <c r="O35" s="40"/>
      <c r="P35" s="40"/>
      <c r="Q35" s="97"/>
    </row>
    <row r="36" spans="1:22">
      <c r="A36" s="40"/>
      <c r="B36" s="40"/>
      <c r="C36" s="40"/>
      <c r="D36" s="40"/>
      <c r="E36" s="40"/>
      <c r="F36" s="40"/>
      <c r="G36" s="40"/>
      <c r="H36" s="40"/>
      <c r="I36" s="40"/>
      <c r="J36" s="40"/>
      <c r="K36" s="40"/>
      <c r="L36" s="40"/>
      <c r="M36" s="40"/>
      <c r="N36" s="40"/>
      <c r="O36" s="40"/>
      <c r="P36" s="40"/>
      <c r="Q36" s="97"/>
    </row>
    <row r="37" spans="1:22">
      <c r="A37" s="40"/>
      <c r="B37" s="40"/>
      <c r="C37" s="40"/>
      <c r="D37" s="40"/>
      <c r="E37" s="40"/>
      <c r="F37" s="40"/>
      <c r="G37" s="40"/>
      <c r="H37" s="40"/>
      <c r="I37" s="40"/>
      <c r="J37" s="40"/>
      <c r="K37" s="40"/>
      <c r="L37" s="40"/>
      <c r="M37" s="40"/>
      <c r="N37" s="40"/>
      <c r="O37" s="40"/>
      <c r="P37" s="40"/>
      <c r="Q37" s="97"/>
    </row>
    <row r="38" spans="1:22">
      <c r="A38" s="40"/>
      <c r="B38" s="40"/>
      <c r="C38" s="40"/>
      <c r="D38" s="40"/>
      <c r="E38" s="40"/>
      <c r="F38" s="40"/>
      <c r="G38" s="40"/>
      <c r="H38" s="40"/>
      <c r="I38" s="40"/>
      <c r="J38" s="40"/>
      <c r="K38" s="40"/>
      <c r="L38" s="40"/>
      <c r="M38" s="40"/>
      <c r="N38" s="40"/>
      <c r="O38" s="40"/>
      <c r="P38" s="40"/>
      <c r="Q38" s="97"/>
    </row>
    <row r="39" spans="1:22">
      <c r="A39" s="40"/>
      <c r="B39" s="40"/>
      <c r="C39" s="40"/>
      <c r="D39" s="40"/>
      <c r="E39" s="40"/>
      <c r="F39" s="40"/>
      <c r="G39" s="40"/>
      <c r="H39" s="40"/>
      <c r="I39" s="40"/>
      <c r="J39" s="40"/>
      <c r="K39" s="40"/>
      <c r="L39" s="40"/>
      <c r="M39" s="40"/>
      <c r="N39" s="40"/>
      <c r="O39" s="40"/>
      <c r="P39" s="40"/>
      <c r="Q39" s="97"/>
    </row>
    <row r="40" spans="1:22">
      <c r="A40" s="40"/>
      <c r="B40" s="40"/>
      <c r="C40" s="40"/>
      <c r="D40" s="40"/>
      <c r="E40" s="40"/>
      <c r="F40" s="40"/>
      <c r="G40" s="40"/>
      <c r="H40" s="40"/>
      <c r="I40" s="40"/>
      <c r="J40" s="40"/>
      <c r="K40" s="40"/>
      <c r="L40" s="40"/>
      <c r="M40" s="40"/>
      <c r="N40" s="40"/>
      <c r="O40" s="40"/>
      <c r="P40" s="40"/>
      <c r="Q40" s="97"/>
    </row>
    <row r="41" spans="1:22">
      <c r="A41" s="40"/>
      <c r="B41" s="113" t="s">
        <v>9</v>
      </c>
      <c r="C41" s="114"/>
      <c r="D41" s="174" t="s">
        <v>10</v>
      </c>
      <c r="E41" s="97"/>
      <c r="F41" s="40"/>
      <c r="G41" s="40"/>
      <c r="H41" s="40"/>
      <c r="I41" s="40"/>
      <c r="J41" s="40"/>
      <c r="K41" s="40"/>
      <c r="L41" s="40"/>
      <c r="M41" s="40"/>
      <c r="N41" s="40"/>
      <c r="O41" s="40"/>
      <c r="P41" s="40"/>
      <c r="Q41" s="97"/>
    </row>
    <row r="42" spans="1:22">
      <c r="A42" s="40"/>
      <c r="B42" s="40"/>
      <c r="C42" s="40"/>
      <c r="D42" s="40"/>
      <c r="E42" s="40"/>
      <c r="F42" s="40"/>
      <c r="G42" s="40"/>
      <c r="H42" s="40"/>
      <c r="I42" s="40"/>
      <c r="J42" s="40"/>
      <c r="K42" s="40"/>
      <c r="L42" s="40"/>
      <c r="M42" s="40"/>
      <c r="N42" s="40"/>
      <c r="O42" s="40"/>
      <c r="P42" s="40"/>
      <c r="Q42" s="97"/>
    </row>
    <row r="43" spans="1:22" ht="50.25" customHeight="1">
      <c r="A43" s="215" t="s">
        <v>11</v>
      </c>
      <c r="B43" s="215"/>
      <c r="C43" s="215"/>
      <c r="D43" s="215"/>
      <c r="E43" s="215"/>
      <c r="F43" s="215"/>
      <c r="G43" s="215"/>
      <c r="H43" s="215"/>
      <c r="I43" s="215"/>
      <c r="J43" s="215"/>
      <c r="K43" s="215"/>
      <c r="L43" s="215"/>
      <c r="M43" s="215"/>
      <c r="N43" s="215"/>
      <c r="O43" s="215"/>
      <c r="P43" s="215"/>
      <c r="Q43" s="215"/>
      <c r="R43" s="68"/>
      <c r="S43" s="68"/>
      <c r="T43" s="68"/>
      <c r="U43" s="68"/>
      <c r="V43" s="68"/>
    </row>
    <row r="44" spans="1:22" ht="29.25" customHeight="1">
      <c r="A44" s="99"/>
      <c r="B44" s="216" t="s">
        <v>12</v>
      </c>
      <c r="C44" s="216"/>
      <c r="D44" s="216"/>
      <c r="E44" s="216"/>
      <c r="F44" s="216"/>
      <c r="G44" s="216"/>
      <c r="H44" s="216"/>
      <c r="I44" s="216"/>
      <c r="J44" s="216"/>
      <c r="K44" s="216"/>
      <c r="L44" s="216"/>
      <c r="M44" s="216"/>
      <c r="N44" s="216"/>
      <c r="O44" s="216"/>
      <c r="P44" s="216"/>
      <c r="Q44" s="216"/>
      <c r="R44" s="68"/>
      <c r="S44" s="68"/>
      <c r="T44" s="68"/>
      <c r="U44" s="68"/>
      <c r="V44" s="68"/>
    </row>
    <row r="45" spans="1:22" ht="7.5" customHeight="1">
      <c r="A45" s="40"/>
      <c r="B45" s="40"/>
      <c r="C45" s="40"/>
      <c r="D45" s="40"/>
      <c r="E45" s="40"/>
      <c r="F45" s="40"/>
      <c r="G45" s="40"/>
      <c r="H45" s="40"/>
      <c r="I45" s="40"/>
      <c r="J45" s="40"/>
      <c r="K45" s="40"/>
      <c r="L45" s="40"/>
      <c r="M45" s="40"/>
      <c r="N45" s="40"/>
      <c r="O45" s="40"/>
      <c r="P45" s="40"/>
      <c r="Q45" s="97"/>
    </row>
    <row r="62" spans="2:2">
      <c r="B62" s="115" t="s">
        <v>13</v>
      </c>
    </row>
    <row r="63" spans="2:2">
      <c r="B63" s="115" t="s">
        <v>14</v>
      </c>
    </row>
    <row r="64" spans="2:2">
      <c r="B64" s="115" t="s">
        <v>15</v>
      </c>
    </row>
    <row r="65" spans="2:2">
      <c r="B65" s="115" t="s">
        <v>16</v>
      </c>
    </row>
    <row r="66" spans="2:2">
      <c r="B66" s="115" t="s">
        <v>17</v>
      </c>
    </row>
    <row r="67" spans="2:2">
      <c r="B67" s="115" t="s">
        <v>10</v>
      </c>
    </row>
    <row r="68" spans="2:2">
      <c r="B68" s="115" t="s">
        <v>18</v>
      </c>
    </row>
    <row r="69" spans="2:2">
      <c r="B69" s="115" t="s">
        <v>19</v>
      </c>
    </row>
    <row r="70" spans="2:2">
      <c r="B70" s="115" t="s">
        <v>20</v>
      </c>
    </row>
    <row r="71" spans="2:2">
      <c r="B71" s="115" t="s">
        <v>21</v>
      </c>
    </row>
    <row r="72" spans="2:2">
      <c r="B72" s="115" t="s">
        <v>22</v>
      </c>
    </row>
    <row r="73" spans="2:2">
      <c r="B73" s="115" t="s">
        <v>23</v>
      </c>
    </row>
  </sheetData>
  <sheetProtection algorithmName="SHA-512" hashValue="nQVXGcAXs8jIlN4tTG806uXfDPw5XDqF9f4PglB4LiAPv5DlmV1tEJJ7uGVzdF/OYzpoZoyoJnUaSk21kERfEw==" saltValue="SQu2b0UJdbujxC5z8EqCrg==" spinCount="100000" sheet="1" objects="1" scenarios="1"/>
  <mergeCells count="12">
    <mergeCell ref="B8:O9"/>
    <mergeCell ref="B10:O11"/>
    <mergeCell ref="A43:Q43"/>
    <mergeCell ref="B44:Q44"/>
    <mergeCell ref="B2:B5"/>
    <mergeCell ref="C2:N2"/>
    <mergeCell ref="O2:Q2"/>
    <mergeCell ref="C3:N3"/>
    <mergeCell ref="O3:Q3"/>
    <mergeCell ref="C4:N5"/>
    <mergeCell ref="O4:Q4"/>
    <mergeCell ref="O5:Q5"/>
  </mergeCells>
  <dataValidations count="1">
    <dataValidation type="list" allowBlank="1" showInputMessage="1" showErrorMessage="1" sqref="D41" xr:uid="{00000000-0002-0000-0000-000000000000}">
      <formula1>$B$62:$B$73</formula1>
    </dataValidation>
  </dataValidations>
  <pageMargins left="0.7" right="0.7" top="0.75" bottom="0.75" header="0.3" footer="0.3"/>
  <pageSetup scale="4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O316"/>
  <sheetViews>
    <sheetView showRowColHeaders="0" view="pageBreakPreview" zoomScale="55" zoomScaleNormal="55" zoomScaleSheetLayoutView="55" workbookViewId="0"/>
  </sheetViews>
  <sheetFormatPr baseColWidth="10" defaultColWidth="11.42578125" defaultRowHeight="15"/>
  <cols>
    <col min="1" max="1" width="11.5703125" style="35" customWidth="1"/>
    <col min="2" max="2" width="20" style="34" customWidth="1"/>
    <col min="3" max="3" width="17.42578125" style="34" customWidth="1"/>
    <col min="4" max="4" width="21.42578125" style="59" customWidth="1"/>
    <col min="5" max="5" width="25.5703125" style="2" customWidth="1"/>
    <col min="6" max="6" width="64.140625" style="41" customWidth="1"/>
    <col min="7" max="7" width="42" style="41" customWidth="1"/>
    <col min="8" max="8" width="44.140625" style="41" customWidth="1"/>
    <col min="9" max="9" width="32.5703125" style="2" customWidth="1"/>
    <col min="10" max="10" width="39.5703125" style="2" customWidth="1"/>
    <col min="11" max="11" width="41.42578125" style="2" customWidth="1"/>
    <col min="12" max="12" width="25.5703125" style="2" customWidth="1"/>
    <col min="13" max="13" width="34.5703125" style="2" customWidth="1"/>
    <col min="14" max="14" width="47.42578125" style="2" customWidth="1"/>
    <col min="15" max="22" width="11.42578125" style="2"/>
    <col min="23" max="24" width="33.42578125" style="2" customWidth="1"/>
    <col min="25" max="25" width="21.42578125" style="2" customWidth="1"/>
    <col min="26" max="26" width="14.5703125" style="2" customWidth="1"/>
    <col min="27" max="27" width="15.5703125" style="2" customWidth="1"/>
    <col min="28" max="28" width="73.5703125" style="2" customWidth="1"/>
    <col min="29" max="29" width="47" style="2" customWidth="1"/>
    <col min="30" max="30" width="16.5703125" style="107" customWidth="1"/>
    <col min="31" max="31" width="28.5703125" style="107" customWidth="1"/>
    <col min="32" max="38" width="11.42578125" style="107"/>
    <col min="39" max="39" width="24.5703125" style="107" customWidth="1"/>
    <col min="40" max="44" width="11.42578125" style="107"/>
    <col min="45" max="46" width="21.5703125" style="107" customWidth="1"/>
    <col min="47" max="47" width="28.5703125" style="42" customWidth="1"/>
    <col min="48" max="48" width="5.42578125" style="2" customWidth="1"/>
    <col min="49" max="49" width="11.42578125" style="2"/>
    <col min="50" max="16384" width="11.42578125" style="1"/>
  </cols>
  <sheetData>
    <row r="1" spans="1:49" ht="31.5" customHeight="1">
      <c r="N1" s="2" t="s">
        <v>134</v>
      </c>
    </row>
    <row r="2" spans="1:49" ht="51" customHeight="1">
      <c r="A2" s="1"/>
      <c r="B2" s="284"/>
      <c r="C2" s="289" t="s">
        <v>0</v>
      </c>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173" t="s">
        <v>1</v>
      </c>
    </row>
    <row r="3" spans="1:49" ht="44.25" customHeight="1">
      <c r="A3" s="1"/>
      <c r="B3" s="284"/>
      <c r="C3" s="289" t="s">
        <v>2</v>
      </c>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173" t="s">
        <v>3</v>
      </c>
    </row>
    <row r="4" spans="1:49" ht="36.75" customHeight="1">
      <c r="A4" s="1"/>
      <c r="B4" s="284"/>
      <c r="C4" s="290" t="s">
        <v>4</v>
      </c>
      <c r="D4" s="290"/>
      <c r="E4" s="290"/>
      <c r="F4" s="290"/>
      <c r="G4" s="290"/>
      <c r="H4" s="290"/>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173" t="s">
        <v>5</v>
      </c>
    </row>
    <row r="5" spans="1:49" ht="46.5" customHeight="1">
      <c r="A5" s="1"/>
      <c r="B5" s="284"/>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173" t="s">
        <v>135</v>
      </c>
    </row>
    <row r="6" spans="1:49" ht="33.75" customHeight="1"/>
    <row r="7" spans="1:49" ht="31.5" customHeight="1">
      <c r="A7" s="1"/>
      <c r="B7" s="62">
        <v>33</v>
      </c>
    </row>
    <row r="8" spans="1:49" ht="32.25" customHeight="1"/>
    <row r="9" spans="1:49" ht="82.35" customHeight="1">
      <c r="A9" s="1"/>
      <c r="B9" s="285" t="s">
        <v>136</v>
      </c>
      <c r="C9" s="285" t="s">
        <v>137</v>
      </c>
      <c r="D9" s="285" t="s">
        <v>138</v>
      </c>
      <c r="E9" s="287" t="s">
        <v>139</v>
      </c>
      <c r="F9" s="287" t="s">
        <v>140</v>
      </c>
      <c r="G9" s="287" t="s">
        <v>141</v>
      </c>
      <c r="H9" s="287" t="s">
        <v>142</v>
      </c>
      <c r="I9" s="274" t="s">
        <v>143</v>
      </c>
      <c r="J9" s="276"/>
      <c r="K9" s="277" t="s">
        <v>144</v>
      </c>
      <c r="L9" s="279" t="s">
        <v>145</v>
      </c>
      <c r="M9" s="280"/>
      <c r="N9" s="281"/>
      <c r="O9" s="274" t="s">
        <v>146</v>
      </c>
      <c r="P9" s="275"/>
      <c r="Q9" s="275"/>
      <c r="R9" s="275"/>
      <c r="S9" s="275"/>
      <c r="T9" s="275"/>
      <c r="U9" s="276"/>
      <c r="V9" s="170" t="s">
        <v>147</v>
      </c>
      <c r="W9" s="275"/>
      <c r="X9" s="276"/>
      <c r="Y9" s="274" t="s">
        <v>148</v>
      </c>
      <c r="Z9" s="275"/>
      <c r="AA9" s="275"/>
      <c r="AB9" s="275"/>
      <c r="AC9" s="276"/>
      <c r="AD9" s="291" t="s">
        <v>149</v>
      </c>
      <c r="AE9" s="291"/>
      <c r="AF9" s="291"/>
      <c r="AG9" s="291"/>
      <c r="AH9" s="291"/>
      <c r="AI9" s="291"/>
      <c r="AJ9" s="291"/>
      <c r="AK9" s="291"/>
      <c r="AL9" s="291"/>
      <c r="AM9" s="170" t="s">
        <v>147</v>
      </c>
      <c r="AN9" s="274" t="s">
        <v>150</v>
      </c>
      <c r="AO9" s="292"/>
      <c r="AP9" s="293" t="s">
        <v>151</v>
      </c>
      <c r="AQ9" s="293"/>
      <c r="AR9" s="293"/>
      <c r="AS9" s="294"/>
      <c r="AT9" s="293"/>
      <c r="AU9" s="282" t="s">
        <v>152</v>
      </c>
      <c r="AV9" s="1"/>
      <c r="AW9" s="1"/>
    </row>
    <row r="10" spans="1:49" ht="116.1" customHeight="1">
      <c r="A10" s="1"/>
      <c r="B10" s="286"/>
      <c r="C10" s="286"/>
      <c r="D10" s="286"/>
      <c r="E10" s="288"/>
      <c r="F10" s="288"/>
      <c r="G10" s="288"/>
      <c r="H10" s="288"/>
      <c r="I10" s="170" t="s">
        <v>153</v>
      </c>
      <c r="J10" s="170" t="s">
        <v>154</v>
      </c>
      <c r="K10" s="278"/>
      <c r="L10" s="169" t="s">
        <v>155</v>
      </c>
      <c r="M10" s="169" t="s">
        <v>156</v>
      </c>
      <c r="N10" s="169" t="s">
        <v>157</v>
      </c>
      <c r="O10" s="175" t="s">
        <v>158</v>
      </c>
      <c r="P10" s="175" t="s">
        <v>159</v>
      </c>
      <c r="Q10" s="175" t="s">
        <v>160</v>
      </c>
      <c r="R10" s="175" t="s">
        <v>161</v>
      </c>
      <c r="S10" s="175" t="s">
        <v>162</v>
      </c>
      <c r="T10" s="175" t="s">
        <v>163</v>
      </c>
      <c r="U10" s="175" t="s">
        <v>164</v>
      </c>
      <c r="V10" s="175" t="s">
        <v>165</v>
      </c>
      <c r="W10" s="170" t="s">
        <v>166</v>
      </c>
      <c r="X10" s="170" t="s">
        <v>167</v>
      </c>
      <c r="Y10" s="170" t="s">
        <v>168</v>
      </c>
      <c r="Z10" s="170" t="s">
        <v>169</v>
      </c>
      <c r="AA10" s="170" t="s">
        <v>170</v>
      </c>
      <c r="AB10" s="170" t="s">
        <v>171</v>
      </c>
      <c r="AC10" s="170" t="s">
        <v>172</v>
      </c>
      <c r="AD10" s="169" t="s">
        <v>173</v>
      </c>
      <c r="AE10" s="169" t="s">
        <v>174</v>
      </c>
      <c r="AF10" s="175" t="s">
        <v>158</v>
      </c>
      <c r="AG10" s="175" t="s">
        <v>159</v>
      </c>
      <c r="AH10" s="175" t="s">
        <v>160</v>
      </c>
      <c r="AI10" s="175" t="s">
        <v>161</v>
      </c>
      <c r="AJ10" s="175" t="s">
        <v>162</v>
      </c>
      <c r="AK10" s="175" t="s">
        <v>163</v>
      </c>
      <c r="AL10" s="175" t="s">
        <v>164</v>
      </c>
      <c r="AM10" s="175" t="s">
        <v>165</v>
      </c>
      <c r="AN10" s="170" t="s">
        <v>166</v>
      </c>
      <c r="AO10" s="170" t="s">
        <v>167</v>
      </c>
      <c r="AP10" s="170" t="s">
        <v>168</v>
      </c>
      <c r="AQ10" s="170" t="s">
        <v>169</v>
      </c>
      <c r="AR10" s="170" t="s">
        <v>170</v>
      </c>
      <c r="AS10" s="170" t="s">
        <v>171</v>
      </c>
      <c r="AT10" s="170" t="s">
        <v>172</v>
      </c>
      <c r="AU10" s="283"/>
      <c r="AV10" s="1"/>
      <c r="AW10" s="1"/>
    </row>
    <row r="11" spans="1:49" s="42" customFormat="1" ht="126" customHeight="1">
      <c r="B11" s="133" t="s">
        <v>175</v>
      </c>
      <c r="C11" s="134" t="s">
        <v>176</v>
      </c>
      <c r="D11" s="134" t="s">
        <v>176</v>
      </c>
      <c r="E11" s="130" t="s">
        <v>177</v>
      </c>
      <c r="F11" s="135" t="s">
        <v>178</v>
      </c>
      <c r="G11" s="130" t="s">
        <v>179</v>
      </c>
      <c r="H11" s="109" t="s">
        <v>180</v>
      </c>
      <c r="I11" s="136" t="s">
        <v>181</v>
      </c>
      <c r="J11" s="136" t="s">
        <v>182</v>
      </c>
      <c r="K11" s="53" t="s">
        <v>183</v>
      </c>
      <c r="L11" s="137" t="s">
        <v>184</v>
      </c>
      <c r="M11" s="53" t="s">
        <v>185</v>
      </c>
      <c r="N11" s="130" t="s">
        <v>186</v>
      </c>
      <c r="O11" s="137">
        <v>2</v>
      </c>
      <c r="P11" s="137">
        <v>1</v>
      </c>
      <c r="Q11" s="137">
        <f>O11*P11</f>
        <v>2</v>
      </c>
      <c r="R11" s="137" t="str">
        <f>IF(Q11&lt;=4,"BAJO",IF(Q11&lt;=8,"MEDIO",IF(Q11&lt;=20,"ALTO","MUY ALTO")))</f>
        <v>BAJO</v>
      </c>
      <c r="S11" s="137">
        <v>10</v>
      </c>
      <c r="T11" s="137">
        <f>Q11*S11</f>
        <v>20</v>
      </c>
      <c r="U11" s="138" t="str">
        <f>IF(T11&lt;=20,"IV",IF(T11&lt;=120,"III",IF(T11&lt;=500,"II",IF(T11&lt;=4000,"I",FALSE))))</f>
        <v>IV</v>
      </c>
      <c r="V11" s="137" t="str">
        <f>IF(U11="IV","Aceptable",IF(U11="III","Mejorable",IF(U11="II","Aceptable con control especifico", IF(U11="I","No Aceptable",FALSE))))</f>
        <v>Aceptable</v>
      </c>
      <c r="W11" s="53" t="s">
        <v>187</v>
      </c>
      <c r="X11" s="137" t="s">
        <v>179</v>
      </c>
      <c r="Y11" s="137" t="s">
        <v>188</v>
      </c>
      <c r="Z11" s="137" t="s">
        <v>188</v>
      </c>
      <c r="AA11" s="137" t="s">
        <v>188</v>
      </c>
      <c r="AB11" s="137" t="s">
        <v>189</v>
      </c>
      <c r="AC11" s="137" t="s">
        <v>188</v>
      </c>
      <c r="AD11" s="167">
        <v>45869</v>
      </c>
      <c r="AE11" s="111" t="s">
        <v>190</v>
      </c>
      <c r="AF11" s="137">
        <v>2</v>
      </c>
      <c r="AG11" s="137">
        <v>1</v>
      </c>
      <c r="AH11" s="137">
        <f>AF11*AG11</f>
        <v>2</v>
      </c>
      <c r="AI11" s="137" t="str">
        <f>IF(AH11&lt;=4,"BAJO",IF(AH11&lt;=8,"MEDIO",IF(AH11&lt;=20,"ALTO","MUY ALTO")))</f>
        <v>BAJO</v>
      </c>
      <c r="AJ11" s="137">
        <v>10</v>
      </c>
      <c r="AK11" s="137">
        <f>AH11*AJ11</f>
        <v>20</v>
      </c>
      <c r="AL11" s="138" t="str">
        <f>IF(AK11&lt;=20,"IV",IF(AK11&lt;=120,"III",IF(AK11&lt;=500,"II",IF(AK11&lt;=4000,"I",FALSE))))</f>
        <v>IV</v>
      </c>
      <c r="AM11" s="137" t="str">
        <f>IF(AL11="IV","Aceptable",IF(AL11="III","Mejorable",IF(AL11="II","Aceptable con control especifico", IF(AL11="I","No Aceptable",FALSE))))</f>
        <v>Aceptable</v>
      </c>
      <c r="AN11" s="53" t="s">
        <v>187</v>
      </c>
      <c r="AO11" s="137" t="s">
        <v>179</v>
      </c>
      <c r="AP11" s="137" t="s">
        <v>188</v>
      </c>
      <c r="AQ11" s="137" t="s">
        <v>188</v>
      </c>
      <c r="AR11" s="137" t="s">
        <v>188</v>
      </c>
      <c r="AS11" s="137" t="s">
        <v>189</v>
      </c>
      <c r="AT11" s="137" t="s">
        <v>188</v>
      </c>
      <c r="AU11" s="109" t="str">
        <f>IF(AND(V11="Aceptable",AM11="Aceptable"),"Se mantiene los controles establecidos",
IF(AND(V11="Aceptable",AM11="Mejorable"),"Disminuyó el riesgo",
IF(AND(V11="Aceptable",AM11="Aceptable con control especifico"),"Disminuyó el riesgo",
IF(AND(V11="Mejorable",AM11="Mejorable"),"Se mantiene los controles establecidos",
IF(AND(V11="Mejorable",AM11="Aceptable"),"Disminuyó el riesgo",
IF(AND(V11="Mejorable",AM11="Aceptable con control específico"),"Disminuyó el riesgo",
IF(AND(V11="Aceptable con control especifico",AM11="Aceptable con control especifico"),"Se mantiene los controles establecidos",
IF(AND(V11="Aceptable con control especifico",AM11="Mejorable"),"Aumentó el riesgo",
IF(AND(V11="Aceptable con control especifico",AM11="Aceptable"),"Aumentó el riesgo",
"Aumentó el riesgo")))))))))</f>
        <v>Se mantiene los controles establecidos</v>
      </c>
    </row>
    <row r="12" spans="1:49" s="42" customFormat="1" ht="152.25" customHeight="1">
      <c r="B12" s="139" t="s">
        <v>175</v>
      </c>
      <c r="C12" s="134" t="s">
        <v>176</v>
      </c>
      <c r="D12" s="134" t="s">
        <v>176</v>
      </c>
      <c r="E12" s="130" t="s">
        <v>177</v>
      </c>
      <c r="F12" s="135" t="s">
        <v>178</v>
      </c>
      <c r="G12" s="109" t="s">
        <v>179</v>
      </c>
      <c r="H12" s="109" t="s">
        <v>180</v>
      </c>
      <c r="I12" s="140" t="s">
        <v>191</v>
      </c>
      <c r="J12" s="140" t="s">
        <v>192</v>
      </c>
      <c r="K12" s="52" t="s">
        <v>193</v>
      </c>
      <c r="L12" s="138" t="s">
        <v>188</v>
      </c>
      <c r="M12" s="52" t="s">
        <v>194</v>
      </c>
      <c r="N12" s="130" t="s">
        <v>188</v>
      </c>
      <c r="O12" s="138">
        <v>2</v>
      </c>
      <c r="P12" s="138">
        <v>3</v>
      </c>
      <c r="Q12" s="138">
        <f t="shared" ref="Q12:Q19" si="0">O12*P12</f>
        <v>6</v>
      </c>
      <c r="R12" s="138" t="str">
        <f t="shared" ref="R12:R19" si="1">IF(Q12&lt;=4,"BAJO",IF(Q12&lt;=8,"MEDIO",IF(Q12&lt;=20,"ALTO","MUY ALTO")))</f>
        <v>MEDIO</v>
      </c>
      <c r="S12" s="138">
        <v>10</v>
      </c>
      <c r="T12" s="138">
        <f t="shared" ref="T12:T19" si="2">Q12*S12</f>
        <v>60</v>
      </c>
      <c r="U12" s="138" t="str">
        <f t="shared" ref="U12:U19" si="3">IF(T12&lt;=20,"IV",IF(T12&lt;=120,"III",IF(T12&lt;=500,"II",IF(T12&lt;=4000,"I",FALSE))))</f>
        <v>III</v>
      </c>
      <c r="V12" s="137" t="str">
        <f t="shared" ref="V12:V19" si="4">IF(U12="IV","Aceptable",IF(U12="III","Mejorable",IF(U12="II","Aceptable con control especifico", IF(U12="I","No Aceptable",FALSE))))</f>
        <v>Mejorable</v>
      </c>
      <c r="W12" s="137" t="s">
        <v>195</v>
      </c>
      <c r="X12" s="138" t="s">
        <v>179</v>
      </c>
      <c r="Y12" s="138" t="s">
        <v>188</v>
      </c>
      <c r="Z12" s="138" t="s">
        <v>188</v>
      </c>
      <c r="AA12" s="138" t="s">
        <v>188</v>
      </c>
      <c r="AB12" s="138" t="s">
        <v>196</v>
      </c>
      <c r="AC12" s="138" t="s">
        <v>188</v>
      </c>
      <c r="AD12" s="167">
        <v>45869</v>
      </c>
      <c r="AE12" s="111" t="s">
        <v>190</v>
      </c>
      <c r="AF12" s="138">
        <v>2</v>
      </c>
      <c r="AG12" s="138">
        <v>3</v>
      </c>
      <c r="AH12" s="138">
        <f t="shared" ref="AH12:AH19" si="5">AF12*AG12</f>
        <v>6</v>
      </c>
      <c r="AI12" s="138" t="str">
        <f t="shared" ref="AI12:AI19" si="6">IF(AH12&lt;=4,"BAJO",IF(AH12&lt;=8,"MEDIO",IF(AH12&lt;=20,"ALTO","MUY ALTO")))</f>
        <v>MEDIO</v>
      </c>
      <c r="AJ12" s="138">
        <v>10</v>
      </c>
      <c r="AK12" s="138">
        <f t="shared" ref="AK12:AK19" si="7">AH12*AJ12</f>
        <v>60</v>
      </c>
      <c r="AL12" s="138" t="str">
        <f t="shared" ref="AL12:AL19" si="8">IF(AK12&lt;=20,"IV",IF(AK12&lt;=120,"III",IF(AK12&lt;=500,"II",IF(AK12&lt;=4000,"I",FALSE))))</f>
        <v>III</v>
      </c>
      <c r="AM12" s="137" t="str">
        <f t="shared" ref="AM12:AM19" si="9">IF(AL12="IV","Aceptable",IF(AL12="III","Mejorable",IF(AL12="II","Aceptable con control especifico", IF(AL12="I","No Aceptable",FALSE))))</f>
        <v>Mejorable</v>
      </c>
      <c r="AN12" s="137" t="s">
        <v>195</v>
      </c>
      <c r="AO12" s="138" t="s">
        <v>179</v>
      </c>
      <c r="AP12" s="138" t="s">
        <v>188</v>
      </c>
      <c r="AQ12" s="138" t="s">
        <v>188</v>
      </c>
      <c r="AR12" s="138" t="s">
        <v>188</v>
      </c>
      <c r="AS12" s="138" t="s">
        <v>196</v>
      </c>
      <c r="AT12" s="138" t="s">
        <v>188</v>
      </c>
      <c r="AU12" s="109" t="str">
        <f t="shared" ref="AU12:AU84" si="10">IF(AND(V12="Aceptable",AM12="Aceptable"),"Se mantiene los controles establecidos",
IF(AND(V12="Aceptable",AM12="Mejorable"),"Disminuyó el riesgo",
IF(AND(V12="Aceptable",AM12="Aceptable con control especifico"),"Disminuyó el riesgo",
IF(AND(V12="Mejorable",AM12="Mejorable"),"Se mantiene los controles establecidos",
IF(AND(V12="Mejorable",AM12="Aceptable"),"Disminuyó el riesgo",
IF(AND(V12="Mejorable",AM12="Aceptable con control específico"),"Disminuyó el riesgo",
IF(AND(V12="Aceptable con control especifico",AM12="Aceptable con control especifico"),"Se mantiene los controles establecidos",
IF(AND(V12="Aceptable con control especifico",AM12="Mejorable"),"Aumentó el riesgo",
IF(AND(V12="Aceptable con control especifico",AM12="Aceptable"),"Aumentó el riesgo",
"Aumentó el riesgo")))))))))</f>
        <v>Se mantiene los controles establecidos</v>
      </c>
    </row>
    <row r="13" spans="1:49" s="42" customFormat="1" ht="174.75" customHeight="1">
      <c r="B13" s="139" t="s">
        <v>175</v>
      </c>
      <c r="C13" s="134" t="s">
        <v>176</v>
      </c>
      <c r="D13" s="134" t="s">
        <v>176</v>
      </c>
      <c r="E13" s="130" t="s">
        <v>177</v>
      </c>
      <c r="F13" s="135" t="s">
        <v>178</v>
      </c>
      <c r="G13" s="109" t="s">
        <v>179</v>
      </c>
      <c r="H13" s="109" t="s">
        <v>180</v>
      </c>
      <c r="I13" s="140" t="s">
        <v>197</v>
      </c>
      <c r="J13" s="140" t="s">
        <v>198</v>
      </c>
      <c r="K13" s="52" t="s">
        <v>199</v>
      </c>
      <c r="L13" s="52" t="s">
        <v>200</v>
      </c>
      <c r="M13" s="52" t="s">
        <v>201</v>
      </c>
      <c r="N13" s="52" t="s">
        <v>202</v>
      </c>
      <c r="O13" s="138">
        <v>2</v>
      </c>
      <c r="P13" s="138">
        <v>3</v>
      </c>
      <c r="Q13" s="138">
        <f t="shared" si="0"/>
        <v>6</v>
      </c>
      <c r="R13" s="138" t="str">
        <f t="shared" si="1"/>
        <v>MEDIO</v>
      </c>
      <c r="S13" s="138">
        <v>10</v>
      </c>
      <c r="T13" s="138">
        <f t="shared" si="2"/>
        <v>60</v>
      </c>
      <c r="U13" s="138" t="str">
        <f t="shared" si="3"/>
        <v>III</v>
      </c>
      <c r="V13" s="137" t="str">
        <f t="shared" si="4"/>
        <v>Mejorable</v>
      </c>
      <c r="W13" s="138" t="s">
        <v>203</v>
      </c>
      <c r="X13" s="137" t="s">
        <v>179</v>
      </c>
      <c r="Y13" s="138" t="s">
        <v>188</v>
      </c>
      <c r="Z13" s="138" t="s">
        <v>188</v>
      </c>
      <c r="AA13" s="138" t="s">
        <v>188</v>
      </c>
      <c r="AB13" s="138" t="s">
        <v>196</v>
      </c>
      <c r="AC13" s="138" t="s">
        <v>188</v>
      </c>
      <c r="AD13" s="167">
        <v>45869</v>
      </c>
      <c r="AE13" s="111" t="s">
        <v>190</v>
      </c>
      <c r="AF13" s="138">
        <v>2</v>
      </c>
      <c r="AG13" s="138">
        <v>3</v>
      </c>
      <c r="AH13" s="138">
        <f t="shared" si="5"/>
        <v>6</v>
      </c>
      <c r="AI13" s="138" t="str">
        <f t="shared" si="6"/>
        <v>MEDIO</v>
      </c>
      <c r="AJ13" s="138">
        <v>10</v>
      </c>
      <c r="AK13" s="138">
        <f t="shared" si="7"/>
        <v>60</v>
      </c>
      <c r="AL13" s="138" t="str">
        <f t="shared" si="8"/>
        <v>III</v>
      </c>
      <c r="AM13" s="137" t="str">
        <f t="shared" si="9"/>
        <v>Mejorable</v>
      </c>
      <c r="AN13" s="138" t="s">
        <v>203</v>
      </c>
      <c r="AO13" s="137" t="s">
        <v>179</v>
      </c>
      <c r="AP13" s="138" t="s">
        <v>188</v>
      </c>
      <c r="AQ13" s="138" t="s">
        <v>188</v>
      </c>
      <c r="AR13" s="138" t="s">
        <v>188</v>
      </c>
      <c r="AS13" s="138" t="s">
        <v>196</v>
      </c>
      <c r="AT13" s="138" t="s">
        <v>188</v>
      </c>
      <c r="AU13" s="109" t="str">
        <f t="shared" si="10"/>
        <v>Se mantiene los controles establecidos</v>
      </c>
    </row>
    <row r="14" spans="1:49" s="42" customFormat="1" ht="142.5" customHeight="1">
      <c r="B14" s="133" t="s">
        <v>175</v>
      </c>
      <c r="C14" s="134" t="s">
        <v>176</v>
      </c>
      <c r="D14" s="134" t="s">
        <v>176</v>
      </c>
      <c r="E14" s="130" t="s">
        <v>177</v>
      </c>
      <c r="F14" s="135" t="s">
        <v>178</v>
      </c>
      <c r="G14" s="130" t="s">
        <v>179</v>
      </c>
      <c r="H14" s="109" t="s">
        <v>180</v>
      </c>
      <c r="I14" s="136" t="s">
        <v>204</v>
      </c>
      <c r="J14" s="136" t="s">
        <v>205</v>
      </c>
      <c r="K14" s="53" t="s">
        <v>206</v>
      </c>
      <c r="L14" s="137" t="s">
        <v>188</v>
      </c>
      <c r="M14" s="53" t="s">
        <v>207</v>
      </c>
      <c r="N14" s="53" t="s">
        <v>208</v>
      </c>
      <c r="O14" s="137">
        <v>2</v>
      </c>
      <c r="P14" s="137">
        <v>3</v>
      </c>
      <c r="Q14" s="137">
        <f t="shared" si="0"/>
        <v>6</v>
      </c>
      <c r="R14" s="137" t="str">
        <f t="shared" si="1"/>
        <v>MEDIO</v>
      </c>
      <c r="S14" s="137">
        <v>10</v>
      </c>
      <c r="T14" s="137">
        <f t="shared" si="2"/>
        <v>60</v>
      </c>
      <c r="U14" s="138" t="str">
        <f t="shared" si="3"/>
        <v>III</v>
      </c>
      <c r="V14" s="137" t="str">
        <f t="shared" si="4"/>
        <v>Mejorable</v>
      </c>
      <c r="W14" s="137" t="s">
        <v>209</v>
      </c>
      <c r="X14" s="137" t="s">
        <v>179</v>
      </c>
      <c r="Y14" s="137" t="s">
        <v>188</v>
      </c>
      <c r="Z14" s="137" t="s">
        <v>188</v>
      </c>
      <c r="AA14" s="137" t="s">
        <v>188</v>
      </c>
      <c r="AB14" s="137" t="s">
        <v>189</v>
      </c>
      <c r="AC14" s="137" t="s">
        <v>188</v>
      </c>
      <c r="AD14" s="167">
        <v>45869</v>
      </c>
      <c r="AE14" s="111" t="s">
        <v>190</v>
      </c>
      <c r="AF14" s="137">
        <v>2</v>
      </c>
      <c r="AG14" s="137">
        <v>3</v>
      </c>
      <c r="AH14" s="137">
        <f t="shared" si="5"/>
        <v>6</v>
      </c>
      <c r="AI14" s="137" t="str">
        <f t="shared" si="6"/>
        <v>MEDIO</v>
      </c>
      <c r="AJ14" s="137">
        <v>10</v>
      </c>
      <c r="AK14" s="137">
        <f t="shared" si="7"/>
        <v>60</v>
      </c>
      <c r="AL14" s="138" t="str">
        <f t="shared" si="8"/>
        <v>III</v>
      </c>
      <c r="AM14" s="137" t="str">
        <f t="shared" si="9"/>
        <v>Mejorable</v>
      </c>
      <c r="AN14" s="137" t="s">
        <v>209</v>
      </c>
      <c r="AO14" s="137" t="s">
        <v>179</v>
      </c>
      <c r="AP14" s="137" t="s">
        <v>188</v>
      </c>
      <c r="AQ14" s="137" t="s">
        <v>188</v>
      </c>
      <c r="AR14" s="137" t="s">
        <v>188</v>
      </c>
      <c r="AS14" s="137" t="s">
        <v>189</v>
      </c>
      <c r="AT14" s="137" t="s">
        <v>188</v>
      </c>
      <c r="AU14" s="109" t="str">
        <f t="shared" si="10"/>
        <v>Se mantiene los controles establecidos</v>
      </c>
    </row>
    <row r="15" spans="1:49" s="42" customFormat="1" ht="174.75" customHeight="1">
      <c r="B15" s="133" t="s">
        <v>175</v>
      </c>
      <c r="C15" s="134" t="s">
        <v>176</v>
      </c>
      <c r="D15" s="134" t="s">
        <v>176</v>
      </c>
      <c r="E15" s="130" t="s">
        <v>177</v>
      </c>
      <c r="F15" s="135" t="s">
        <v>178</v>
      </c>
      <c r="G15" s="130" t="s">
        <v>179</v>
      </c>
      <c r="H15" s="109" t="s">
        <v>180</v>
      </c>
      <c r="I15" s="136" t="s">
        <v>210</v>
      </c>
      <c r="J15" s="136" t="s">
        <v>205</v>
      </c>
      <c r="K15" s="53" t="s">
        <v>211</v>
      </c>
      <c r="L15" s="137" t="s">
        <v>188</v>
      </c>
      <c r="M15" s="53" t="s">
        <v>207</v>
      </c>
      <c r="N15" s="53" t="s">
        <v>208</v>
      </c>
      <c r="O15" s="137">
        <v>2</v>
      </c>
      <c r="P15" s="137">
        <v>3</v>
      </c>
      <c r="Q15" s="137">
        <f t="shared" si="0"/>
        <v>6</v>
      </c>
      <c r="R15" s="137" t="str">
        <f t="shared" si="1"/>
        <v>MEDIO</v>
      </c>
      <c r="S15" s="137">
        <v>10</v>
      </c>
      <c r="T15" s="137">
        <f t="shared" si="2"/>
        <v>60</v>
      </c>
      <c r="U15" s="138" t="str">
        <f t="shared" si="3"/>
        <v>III</v>
      </c>
      <c r="V15" s="137" t="str">
        <f t="shared" si="4"/>
        <v>Mejorable</v>
      </c>
      <c r="W15" s="137" t="s">
        <v>212</v>
      </c>
      <c r="X15" s="137" t="s">
        <v>179</v>
      </c>
      <c r="Y15" s="137" t="s">
        <v>188</v>
      </c>
      <c r="Z15" s="137" t="s">
        <v>188</v>
      </c>
      <c r="AA15" s="137" t="s">
        <v>188</v>
      </c>
      <c r="AB15" s="137" t="s">
        <v>189</v>
      </c>
      <c r="AC15" s="137" t="s">
        <v>188</v>
      </c>
      <c r="AD15" s="167">
        <v>45869</v>
      </c>
      <c r="AE15" s="111" t="s">
        <v>190</v>
      </c>
      <c r="AF15" s="137">
        <v>2</v>
      </c>
      <c r="AG15" s="137">
        <v>3</v>
      </c>
      <c r="AH15" s="137">
        <f t="shared" si="5"/>
        <v>6</v>
      </c>
      <c r="AI15" s="137" t="str">
        <f t="shared" si="6"/>
        <v>MEDIO</v>
      </c>
      <c r="AJ15" s="137">
        <v>10</v>
      </c>
      <c r="AK15" s="137">
        <f t="shared" si="7"/>
        <v>60</v>
      </c>
      <c r="AL15" s="138" t="str">
        <f t="shared" si="8"/>
        <v>III</v>
      </c>
      <c r="AM15" s="137" t="str">
        <f t="shared" si="9"/>
        <v>Mejorable</v>
      </c>
      <c r="AN15" s="137" t="s">
        <v>212</v>
      </c>
      <c r="AO15" s="137" t="s">
        <v>179</v>
      </c>
      <c r="AP15" s="137" t="s">
        <v>188</v>
      </c>
      <c r="AQ15" s="137" t="s">
        <v>188</v>
      </c>
      <c r="AR15" s="137" t="s">
        <v>188</v>
      </c>
      <c r="AS15" s="137" t="s">
        <v>189</v>
      </c>
      <c r="AT15" s="137" t="s">
        <v>188</v>
      </c>
      <c r="AU15" s="109" t="str">
        <f t="shared" si="10"/>
        <v>Se mantiene los controles establecidos</v>
      </c>
    </row>
    <row r="16" spans="1:49" s="42" customFormat="1" ht="174.75" customHeight="1">
      <c r="B16" s="139" t="s">
        <v>175</v>
      </c>
      <c r="C16" s="134" t="s">
        <v>176</v>
      </c>
      <c r="D16" s="134" t="s">
        <v>176</v>
      </c>
      <c r="E16" s="130" t="s">
        <v>177</v>
      </c>
      <c r="F16" s="135" t="s">
        <v>178</v>
      </c>
      <c r="G16" s="109" t="s">
        <v>179</v>
      </c>
      <c r="H16" s="109" t="s">
        <v>180</v>
      </c>
      <c r="I16" s="140" t="s">
        <v>213</v>
      </c>
      <c r="J16" s="140" t="s">
        <v>214</v>
      </c>
      <c r="K16" s="52" t="s">
        <v>215</v>
      </c>
      <c r="L16" s="138" t="s">
        <v>216</v>
      </c>
      <c r="M16" s="52" t="s">
        <v>217</v>
      </c>
      <c r="N16" s="52" t="s">
        <v>218</v>
      </c>
      <c r="O16" s="137">
        <v>2</v>
      </c>
      <c r="P16" s="137">
        <v>2</v>
      </c>
      <c r="Q16" s="137">
        <f t="shared" si="0"/>
        <v>4</v>
      </c>
      <c r="R16" s="138" t="str">
        <f t="shared" si="1"/>
        <v>BAJO</v>
      </c>
      <c r="S16" s="137">
        <v>25</v>
      </c>
      <c r="T16" s="137">
        <f t="shared" si="2"/>
        <v>100</v>
      </c>
      <c r="U16" s="138" t="str">
        <f t="shared" si="3"/>
        <v>III</v>
      </c>
      <c r="V16" s="137" t="str">
        <f t="shared" si="4"/>
        <v>Mejorable</v>
      </c>
      <c r="W16" s="138" t="s">
        <v>219</v>
      </c>
      <c r="X16" s="137" t="s">
        <v>179</v>
      </c>
      <c r="Y16" s="138" t="s">
        <v>188</v>
      </c>
      <c r="Z16" s="138" t="s">
        <v>188</v>
      </c>
      <c r="AA16" s="138" t="s">
        <v>188</v>
      </c>
      <c r="AB16" s="137" t="s">
        <v>189</v>
      </c>
      <c r="AC16" s="138" t="s">
        <v>188</v>
      </c>
      <c r="AD16" s="167">
        <v>45869</v>
      </c>
      <c r="AE16" s="111" t="s">
        <v>190</v>
      </c>
      <c r="AF16" s="137">
        <v>2</v>
      </c>
      <c r="AG16" s="137">
        <v>2</v>
      </c>
      <c r="AH16" s="137">
        <f t="shared" si="5"/>
        <v>4</v>
      </c>
      <c r="AI16" s="138" t="str">
        <f t="shared" si="6"/>
        <v>BAJO</v>
      </c>
      <c r="AJ16" s="137">
        <v>25</v>
      </c>
      <c r="AK16" s="137">
        <f t="shared" si="7"/>
        <v>100</v>
      </c>
      <c r="AL16" s="138" t="str">
        <f t="shared" si="8"/>
        <v>III</v>
      </c>
      <c r="AM16" s="137" t="str">
        <f t="shared" si="9"/>
        <v>Mejorable</v>
      </c>
      <c r="AN16" s="138" t="s">
        <v>219</v>
      </c>
      <c r="AO16" s="137" t="s">
        <v>179</v>
      </c>
      <c r="AP16" s="138" t="s">
        <v>188</v>
      </c>
      <c r="AQ16" s="138" t="s">
        <v>188</v>
      </c>
      <c r="AR16" s="138" t="s">
        <v>188</v>
      </c>
      <c r="AS16" s="137" t="s">
        <v>189</v>
      </c>
      <c r="AT16" s="138" t="s">
        <v>188</v>
      </c>
      <c r="AU16" s="109" t="str">
        <f t="shared" si="10"/>
        <v>Se mantiene los controles establecidos</v>
      </c>
    </row>
    <row r="17" spans="1:47" s="42" customFormat="1" ht="174.75" customHeight="1">
      <c r="B17" s="139" t="s">
        <v>175</v>
      </c>
      <c r="C17" s="134" t="s">
        <v>176</v>
      </c>
      <c r="D17" s="134" t="s">
        <v>176</v>
      </c>
      <c r="E17" s="130" t="s">
        <v>177</v>
      </c>
      <c r="F17" s="135" t="s">
        <v>178</v>
      </c>
      <c r="G17" s="109" t="s">
        <v>179</v>
      </c>
      <c r="H17" s="109" t="s">
        <v>220</v>
      </c>
      <c r="I17" s="140" t="s">
        <v>221</v>
      </c>
      <c r="J17" s="140" t="s">
        <v>222</v>
      </c>
      <c r="K17" s="52" t="s">
        <v>223</v>
      </c>
      <c r="L17" s="138" t="s">
        <v>224</v>
      </c>
      <c r="M17" s="109" t="s">
        <v>225</v>
      </c>
      <c r="N17" s="176" t="s">
        <v>226</v>
      </c>
      <c r="O17" s="137">
        <v>2</v>
      </c>
      <c r="P17" s="137">
        <v>2</v>
      </c>
      <c r="Q17" s="137">
        <f t="shared" si="0"/>
        <v>4</v>
      </c>
      <c r="R17" s="138" t="str">
        <f t="shared" si="1"/>
        <v>BAJO</v>
      </c>
      <c r="S17" s="137">
        <v>25</v>
      </c>
      <c r="T17" s="137">
        <f t="shared" si="2"/>
        <v>100</v>
      </c>
      <c r="U17" s="138" t="str">
        <f t="shared" si="3"/>
        <v>III</v>
      </c>
      <c r="V17" s="137" t="str">
        <f t="shared" si="4"/>
        <v>Mejorable</v>
      </c>
      <c r="W17" s="137" t="s">
        <v>227</v>
      </c>
      <c r="X17" s="137" t="s">
        <v>179</v>
      </c>
      <c r="Y17" s="138" t="s">
        <v>188</v>
      </c>
      <c r="Z17" s="138" t="s">
        <v>188</v>
      </c>
      <c r="AA17" s="138" t="s">
        <v>188</v>
      </c>
      <c r="AB17" s="52" t="s">
        <v>228</v>
      </c>
      <c r="AC17" s="52" t="s">
        <v>229</v>
      </c>
      <c r="AD17" s="167">
        <v>45869</v>
      </c>
      <c r="AE17" s="111" t="s">
        <v>190</v>
      </c>
      <c r="AF17" s="137">
        <v>2</v>
      </c>
      <c r="AG17" s="137">
        <v>2</v>
      </c>
      <c r="AH17" s="137">
        <f t="shared" si="5"/>
        <v>4</v>
      </c>
      <c r="AI17" s="138" t="str">
        <f t="shared" si="6"/>
        <v>BAJO</v>
      </c>
      <c r="AJ17" s="137">
        <v>25</v>
      </c>
      <c r="AK17" s="137">
        <f t="shared" si="7"/>
        <v>100</v>
      </c>
      <c r="AL17" s="138" t="str">
        <f t="shared" si="8"/>
        <v>III</v>
      </c>
      <c r="AM17" s="137" t="str">
        <f t="shared" si="9"/>
        <v>Mejorable</v>
      </c>
      <c r="AN17" s="137" t="s">
        <v>227</v>
      </c>
      <c r="AO17" s="137" t="s">
        <v>179</v>
      </c>
      <c r="AP17" s="138" t="s">
        <v>188</v>
      </c>
      <c r="AQ17" s="138" t="s">
        <v>188</v>
      </c>
      <c r="AR17" s="138" t="s">
        <v>188</v>
      </c>
      <c r="AS17" s="52" t="s">
        <v>228</v>
      </c>
      <c r="AT17" s="52" t="s">
        <v>229</v>
      </c>
      <c r="AU17" s="109" t="str">
        <f t="shared" si="10"/>
        <v>Se mantiene los controles establecidos</v>
      </c>
    </row>
    <row r="18" spans="1:47" s="42" customFormat="1" ht="174.75" customHeight="1">
      <c r="B18" s="139" t="s">
        <v>175</v>
      </c>
      <c r="C18" s="134" t="s">
        <v>176</v>
      </c>
      <c r="D18" s="134" t="s">
        <v>176</v>
      </c>
      <c r="E18" s="130" t="s">
        <v>177</v>
      </c>
      <c r="F18" s="135" t="s">
        <v>178</v>
      </c>
      <c r="G18" s="109" t="s">
        <v>179</v>
      </c>
      <c r="H18" s="109" t="s">
        <v>220</v>
      </c>
      <c r="I18" s="140" t="s">
        <v>230</v>
      </c>
      <c r="J18" s="140" t="s">
        <v>222</v>
      </c>
      <c r="K18" s="52" t="s">
        <v>223</v>
      </c>
      <c r="L18" s="177" t="s">
        <v>231</v>
      </c>
      <c r="M18" s="109" t="s">
        <v>232</v>
      </c>
      <c r="N18" s="176" t="s">
        <v>226</v>
      </c>
      <c r="O18" s="137">
        <v>2</v>
      </c>
      <c r="P18" s="137">
        <v>2</v>
      </c>
      <c r="Q18" s="137">
        <f t="shared" si="0"/>
        <v>4</v>
      </c>
      <c r="R18" s="138" t="str">
        <f t="shared" si="1"/>
        <v>BAJO</v>
      </c>
      <c r="S18" s="137">
        <v>25</v>
      </c>
      <c r="T18" s="137">
        <f t="shared" si="2"/>
        <v>100</v>
      </c>
      <c r="U18" s="138" t="str">
        <f t="shared" si="3"/>
        <v>III</v>
      </c>
      <c r="V18" s="137" t="str">
        <f t="shared" si="4"/>
        <v>Mejorable</v>
      </c>
      <c r="W18" s="137" t="s">
        <v>227</v>
      </c>
      <c r="X18" s="137" t="s">
        <v>179</v>
      </c>
      <c r="Y18" s="138" t="s">
        <v>188</v>
      </c>
      <c r="Z18" s="138" t="s">
        <v>188</v>
      </c>
      <c r="AA18" s="138" t="s">
        <v>188</v>
      </c>
      <c r="AB18" s="52" t="s">
        <v>233</v>
      </c>
      <c r="AC18" s="52" t="s">
        <v>188</v>
      </c>
      <c r="AD18" s="167">
        <v>45869</v>
      </c>
      <c r="AE18" s="111" t="s">
        <v>190</v>
      </c>
      <c r="AF18" s="137">
        <v>2</v>
      </c>
      <c r="AG18" s="137">
        <v>2</v>
      </c>
      <c r="AH18" s="137">
        <f t="shared" si="5"/>
        <v>4</v>
      </c>
      <c r="AI18" s="138" t="str">
        <f t="shared" si="6"/>
        <v>BAJO</v>
      </c>
      <c r="AJ18" s="137">
        <v>25</v>
      </c>
      <c r="AK18" s="137">
        <f t="shared" si="7"/>
        <v>100</v>
      </c>
      <c r="AL18" s="138" t="str">
        <f t="shared" si="8"/>
        <v>III</v>
      </c>
      <c r="AM18" s="137" t="str">
        <f t="shared" si="9"/>
        <v>Mejorable</v>
      </c>
      <c r="AN18" s="137" t="s">
        <v>227</v>
      </c>
      <c r="AO18" s="137" t="s">
        <v>179</v>
      </c>
      <c r="AP18" s="138" t="s">
        <v>188</v>
      </c>
      <c r="AQ18" s="138" t="s">
        <v>188</v>
      </c>
      <c r="AR18" s="138" t="s">
        <v>188</v>
      </c>
      <c r="AS18" s="52" t="s">
        <v>233</v>
      </c>
      <c r="AT18" s="52" t="s">
        <v>188</v>
      </c>
      <c r="AU18" s="109" t="str">
        <f t="shared" si="10"/>
        <v>Se mantiene los controles establecidos</v>
      </c>
    </row>
    <row r="19" spans="1:47" s="42" customFormat="1" ht="174.75" customHeight="1">
      <c r="B19" s="139" t="s">
        <v>175</v>
      </c>
      <c r="C19" s="134" t="s">
        <v>176</v>
      </c>
      <c r="D19" s="134" t="s">
        <v>176</v>
      </c>
      <c r="E19" s="130" t="s">
        <v>177</v>
      </c>
      <c r="F19" s="135" t="s">
        <v>178</v>
      </c>
      <c r="G19" s="109" t="s">
        <v>179</v>
      </c>
      <c r="H19" s="109" t="s">
        <v>220</v>
      </c>
      <c r="I19" s="140" t="s">
        <v>234</v>
      </c>
      <c r="J19" s="140" t="s">
        <v>222</v>
      </c>
      <c r="K19" s="52" t="s">
        <v>235</v>
      </c>
      <c r="L19" s="138" t="s">
        <v>236</v>
      </c>
      <c r="M19" s="109" t="s">
        <v>237</v>
      </c>
      <c r="N19" s="52" t="s">
        <v>238</v>
      </c>
      <c r="O19" s="137">
        <v>2</v>
      </c>
      <c r="P19" s="137">
        <v>2</v>
      </c>
      <c r="Q19" s="137">
        <f t="shared" si="0"/>
        <v>4</v>
      </c>
      <c r="R19" s="138" t="str">
        <f t="shared" si="1"/>
        <v>BAJO</v>
      </c>
      <c r="S19" s="137">
        <v>60</v>
      </c>
      <c r="T19" s="137">
        <f t="shared" si="2"/>
        <v>240</v>
      </c>
      <c r="U19" s="138" t="str">
        <f t="shared" si="3"/>
        <v>II</v>
      </c>
      <c r="V19" s="137" t="str">
        <f t="shared" si="4"/>
        <v>Aceptable con control especifico</v>
      </c>
      <c r="W19" s="137" t="s">
        <v>227</v>
      </c>
      <c r="X19" s="137" t="s">
        <v>179</v>
      </c>
      <c r="Y19" s="138" t="s">
        <v>188</v>
      </c>
      <c r="Z19" s="138" t="s">
        <v>188</v>
      </c>
      <c r="AA19" s="138" t="s">
        <v>188</v>
      </c>
      <c r="AB19" s="52" t="s">
        <v>239</v>
      </c>
      <c r="AC19" s="52" t="s">
        <v>188</v>
      </c>
      <c r="AD19" s="167">
        <v>45869</v>
      </c>
      <c r="AE19" s="111" t="s">
        <v>190</v>
      </c>
      <c r="AF19" s="137">
        <v>2</v>
      </c>
      <c r="AG19" s="137">
        <v>2</v>
      </c>
      <c r="AH19" s="137">
        <f t="shared" si="5"/>
        <v>4</v>
      </c>
      <c r="AI19" s="138" t="str">
        <f t="shared" si="6"/>
        <v>BAJO</v>
      </c>
      <c r="AJ19" s="137">
        <v>60</v>
      </c>
      <c r="AK19" s="137">
        <f t="shared" si="7"/>
        <v>240</v>
      </c>
      <c r="AL19" s="138" t="str">
        <f t="shared" si="8"/>
        <v>II</v>
      </c>
      <c r="AM19" s="137" t="str">
        <f t="shared" si="9"/>
        <v>Aceptable con control especifico</v>
      </c>
      <c r="AN19" s="137" t="s">
        <v>227</v>
      </c>
      <c r="AO19" s="137" t="s">
        <v>179</v>
      </c>
      <c r="AP19" s="138" t="s">
        <v>188</v>
      </c>
      <c r="AQ19" s="138" t="s">
        <v>188</v>
      </c>
      <c r="AR19" s="138" t="s">
        <v>188</v>
      </c>
      <c r="AS19" s="52" t="s">
        <v>239</v>
      </c>
      <c r="AT19" s="52" t="s">
        <v>188</v>
      </c>
      <c r="AU19" s="109" t="str">
        <f t="shared" si="10"/>
        <v>Se mantiene los controles establecidos</v>
      </c>
    </row>
    <row r="20" spans="1:47" s="42" customFormat="1" ht="174.75" customHeight="1">
      <c r="B20" s="133" t="s">
        <v>240</v>
      </c>
      <c r="C20" s="134" t="s">
        <v>241</v>
      </c>
      <c r="D20" s="134" t="s">
        <v>242</v>
      </c>
      <c r="E20" s="130" t="s">
        <v>243</v>
      </c>
      <c r="F20" s="135" t="s">
        <v>244</v>
      </c>
      <c r="G20" s="130" t="s">
        <v>179</v>
      </c>
      <c r="H20" s="109" t="s">
        <v>180</v>
      </c>
      <c r="I20" s="136" t="s">
        <v>181</v>
      </c>
      <c r="J20" s="136" t="s">
        <v>182</v>
      </c>
      <c r="K20" s="53" t="s">
        <v>183</v>
      </c>
      <c r="L20" s="137" t="s">
        <v>184</v>
      </c>
      <c r="M20" s="53" t="s">
        <v>185</v>
      </c>
      <c r="N20" s="130" t="s">
        <v>186</v>
      </c>
      <c r="O20" s="137">
        <v>1</v>
      </c>
      <c r="P20" s="137">
        <v>1</v>
      </c>
      <c r="Q20" s="137">
        <f>O20*P20</f>
        <v>1</v>
      </c>
      <c r="R20" s="137" t="str">
        <f>IF(Q20&lt;=4,"BAJO",IF(Q20&lt;=8,"MEDIO",IF(Q20&lt;=20,"ALTO","MUY ALTO")))</f>
        <v>BAJO</v>
      </c>
      <c r="S20" s="137">
        <v>10</v>
      </c>
      <c r="T20" s="137">
        <f>Q20*S20</f>
        <v>10</v>
      </c>
      <c r="U20" s="138" t="str">
        <f>IF(T20&lt;=20,"IV",IF(T20&lt;=120,"III",IF(T20&lt;=500,"II",IF(T20&lt;=4000,"I",FALSE))))</f>
        <v>IV</v>
      </c>
      <c r="V20" s="137" t="str">
        <f>IF(U20="IV","Aceptable",IF(U20="III","Mejorable",IF(U20="II","Aceptable con control especifico", IF(U20="I","No Aceptable",FALSE))))</f>
        <v>Aceptable</v>
      </c>
      <c r="W20" s="53" t="s">
        <v>187</v>
      </c>
      <c r="X20" s="137" t="s">
        <v>179</v>
      </c>
      <c r="Y20" s="137" t="s">
        <v>188</v>
      </c>
      <c r="Z20" s="137" t="s">
        <v>188</v>
      </c>
      <c r="AA20" s="137" t="s">
        <v>188</v>
      </c>
      <c r="AB20" s="137" t="s">
        <v>189</v>
      </c>
      <c r="AC20" s="137" t="s">
        <v>188</v>
      </c>
      <c r="AD20" s="167">
        <v>45869</v>
      </c>
      <c r="AE20" s="111" t="s">
        <v>190</v>
      </c>
      <c r="AF20" s="137">
        <v>1</v>
      </c>
      <c r="AG20" s="137">
        <v>1</v>
      </c>
      <c r="AH20" s="137">
        <f>AF20*AG20</f>
        <v>1</v>
      </c>
      <c r="AI20" s="137" t="str">
        <f>IF(AH20&lt;=4,"BAJO",IF(AH20&lt;=8,"MEDIO",IF(AH20&lt;=20,"ALTO","MUY ALTO")))</f>
        <v>BAJO</v>
      </c>
      <c r="AJ20" s="137">
        <v>10</v>
      </c>
      <c r="AK20" s="137">
        <f>AH20*AJ20</f>
        <v>10</v>
      </c>
      <c r="AL20" s="138" t="str">
        <f>IF(AK20&lt;=20,"IV",IF(AK20&lt;=120,"III",IF(AK20&lt;=500,"II",IF(AK20&lt;=4000,"I",FALSE))))</f>
        <v>IV</v>
      </c>
      <c r="AM20" s="137" t="str">
        <f>IF(AL20="IV","Aceptable",IF(AL20="III","Mejorable",IF(AL20="II","Aceptable con control especifico", IF(AL20="I","No Aceptable",FALSE))))</f>
        <v>Aceptable</v>
      </c>
      <c r="AN20" s="53" t="s">
        <v>187</v>
      </c>
      <c r="AO20" s="137" t="s">
        <v>179</v>
      </c>
      <c r="AP20" s="137" t="s">
        <v>188</v>
      </c>
      <c r="AQ20" s="137" t="s">
        <v>188</v>
      </c>
      <c r="AR20" s="137" t="s">
        <v>188</v>
      </c>
      <c r="AS20" s="137" t="s">
        <v>189</v>
      </c>
      <c r="AT20" s="137" t="s">
        <v>188</v>
      </c>
      <c r="AU20" s="109" t="str">
        <f t="shared" si="10"/>
        <v>Se mantiene los controles establecidos</v>
      </c>
    </row>
    <row r="21" spans="1:47" s="42" customFormat="1" ht="174.75" customHeight="1">
      <c r="B21" s="133" t="s">
        <v>240</v>
      </c>
      <c r="C21" s="134" t="s">
        <v>241</v>
      </c>
      <c r="D21" s="134" t="s">
        <v>242</v>
      </c>
      <c r="E21" s="130" t="s">
        <v>243</v>
      </c>
      <c r="F21" s="135" t="s">
        <v>244</v>
      </c>
      <c r="G21" s="109" t="s">
        <v>179</v>
      </c>
      <c r="H21" s="109" t="s">
        <v>180</v>
      </c>
      <c r="I21" s="140" t="s">
        <v>191</v>
      </c>
      <c r="J21" s="140" t="s">
        <v>192</v>
      </c>
      <c r="K21" s="52" t="s">
        <v>193</v>
      </c>
      <c r="L21" s="138" t="s">
        <v>188</v>
      </c>
      <c r="M21" s="52" t="s">
        <v>194</v>
      </c>
      <c r="N21" s="130" t="s">
        <v>188</v>
      </c>
      <c r="O21" s="138">
        <v>2</v>
      </c>
      <c r="P21" s="138">
        <v>3</v>
      </c>
      <c r="Q21" s="138">
        <f t="shared" ref="Q21:Q29" si="11">O21*P21</f>
        <v>6</v>
      </c>
      <c r="R21" s="138" t="str">
        <f t="shared" ref="R21:R29" si="12">IF(Q21&lt;=4,"BAJO",IF(Q21&lt;=8,"MEDIO",IF(Q21&lt;=20,"ALTO","MUY ALTO")))</f>
        <v>MEDIO</v>
      </c>
      <c r="S21" s="138">
        <v>10</v>
      </c>
      <c r="T21" s="138">
        <f t="shared" ref="T21:T25" si="13">Q21*S21</f>
        <v>60</v>
      </c>
      <c r="U21" s="138" t="str">
        <f t="shared" ref="U21:U25" si="14">IF(T21&lt;=20,"IV",IF(T21&lt;=120,"III",IF(T21&lt;=500,"II",IF(T21&lt;=4000,"I",FALSE))))</f>
        <v>III</v>
      </c>
      <c r="V21" s="137" t="str">
        <f t="shared" ref="V21:V29" si="15">IF(U21="IV","Aceptable",IF(U21="III","Mejorable",IF(U21="II","Aceptable con control especifico", IF(U21="I","No Aceptable",FALSE))))</f>
        <v>Mejorable</v>
      </c>
      <c r="W21" s="137" t="s">
        <v>195</v>
      </c>
      <c r="X21" s="138" t="s">
        <v>179</v>
      </c>
      <c r="Y21" s="138" t="s">
        <v>188</v>
      </c>
      <c r="Z21" s="138" t="s">
        <v>188</v>
      </c>
      <c r="AA21" s="138" t="s">
        <v>245</v>
      </c>
      <c r="AB21" s="138" t="s">
        <v>196</v>
      </c>
      <c r="AC21" s="138" t="s">
        <v>188</v>
      </c>
      <c r="AD21" s="167">
        <v>45869</v>
      </c>
      <c r="AE21" s="111" t="s">
        <v>190</v>
      </c>
      <c r="AF21" s="138">
        <v>2</v>
      </c>
      <c r="AG21" s="138">
        <v>3</v>
      </c>
      <c r="AH21" s="138">
        <f t="shared" ref="AH21:AH29" si="16">AF21*AG21</f>
        <v>6</v>
      </c>
      <c r="AI21" s="138" t="str">
        <f t="shared" ref="AI21:AI29" si="17">IF(AH21&lt;=4,"BAJO",IF(AH21&lt;=8,"MEDIO",IF(AH21&lt;=20,"ALTO","MUY ALTO")))</f>
        <v>MEDIO</v>
      </c>
      <c r="AJ21" s="138">
        <v>10</v>
      </c>
      <c r="AK21" s="138">
        <f t="shared" ref="AK21:AK25" si="18">AH21*AJ21</f>
        <v>60</v>
      </c>
      <c r="AL21" s="138" t="str">
        <f t="shared" ref="AL21:AL25" si="19">IF(AK21&lt;=20,"IV",IF(AK21&lt;=120,"III",IF(AK21&lt;=500,"II",IF(AK21&lt;=4000,"I",FALSE))))</f>
        <v>III</v>
      </c>
      <c r="AM21" s="137" t="str">
        <f t="shared" ref="AM21:AM29" si="20">IF(AL21="IV","Aceptable",IF(AL21="III","Mejorable",IF(AL21="II","Aceptable con control especifico", IF(AL21="I","No Aceptable",FALSE))))</f>
        <v>Mejorable</v>
      </c>
      <c r="AN21" s="137" t="s">
        <v>195</v>
      </c>
      <c r="AO21" s="138" t="s">
        <v>179</v>
      </c>
      <c r="AP21" s="138" t="s">
        <v>188</v>
      </c>
      <c r="AQ21" s="138" t="s">
        <v>188</v>
      </c>
      <c r="AR21" s="138" t="s">
        <v>245</v>
      </c>
      <c r="AS21" s="138" t="s">
        <v>196</v>
      </c>
      <c r="AT21" s="138" t="s">
        <v>188</v>
      </c>
      <c r="AU21" s="109" t="str">
        <f t="shared" si="10"/>
        <v>Se mantiene los controles establecidos</v>
      </c>
    </row>
    <row r="22" spans="1:47" s="42" customFormat="1" ht="174.75" customHeight="1">
      <c r="B22" s="133" t="s">
        <v>240</v>
      </c>
      <c r="C22" s="134" t="s">
        <v>241</v>
      </c>
      <c r="D22" s="134" t="s">
        <v>242</v>
      </c>
      <c r="E22" s="130" t="s">
        <v>243</v>
      </c>
      <c r="F22" s="135" t="s">
        <v>244</v>
      </c>
      <c r="G22" s="109" t="s">
        <v>179</v>
      </c>
      <c r="H22" s="109" t="s">
        <v>180</v>
      </c>
      <c r="I22" s="140" t="s">
        <v>197</v>
      </c>
      <c r="J22" s="140" t="s">
        <v>198</v>
      </c>
      <c r="K22" s="52" t="s">
        <v>199</v>
      </c>
      <c r="L22" s="52" t="s">
        <v>200</v>
      </c>
      <c r="M22" s="52" t="s">
        <v>201</v>
      </c>
      <c r="N22" s="52" t="s">
        <v>202</v>
      </c>
      <c r="O22" s="138">
        <v>2</v>
      </c>
      <c r="P22" s="138">
        <v>3</v>
      </c>
      <c r="Q22" s="138">
        <f t="shared" si="11"/>
        <v>6</v>
      </c>
      <c r="R22" s="138" t="str">
        <f t="shared" si="12"/>
        <v>MEDIO</v>
      </c>
      <c r="S22" s="138">
        <v>10</v>
      </c>
      <c r="T22" s="138">
        <f t="shared" si="13"/>
        <v>60</v>
      </c>
      <c r="U22" s="138" t="str">
        <f t="shared" si="14"/>
        <v>III</v>
      </c>
      <c r="V22" s="137" t="str">
        <f t="shared" si="15"/>
        <v>Mejorable</v>
      </c>
      <c r="W22" s="138" t="s">
        <v>203</v>
      </c>
      <c r="X22" s="137" t="s">
        <v>179</v>
      </c>
      <c r="Y22" s="138" t="s">
        <v>188</v>
      </c>
      <c r="Z22" s="138" t="s">
        <v>188</v>
      </c>
      <c r="AA22" s="138" t="s">
        <v>188</v>
      </c>
      <c r="AB22" s="138" t="s">
        <v>196</v>
      </c>
      <c r="AC22" s="138" t="s">
        <v>188</v>
      </c>
      <c r="AD22" s="167">
        <v>45869</v>
      </c>
      <c r="AE22" s="111" t="s">
        <v>190</v>
      </c>
      <c r="AF22" s="138">
        <v>2</v>
      </c>
      <c r="AG22" s="138">
        <v>3</v>
      </c>
      <c r="AH22" s="138">
        <f t="shared" si="16"/>
        <v>6</v>
      </c>
      <c r="AI22" s="138" t="str">
        <f t="shared" si="17"/>
        <v>MEDIO</v>
      </c>
      <c r="AJ22" s="138">
        <v>10</v>
      </c>
      <c r="AK22" s="138">
        <f t="shared" si="18"/>
        <v>60</v>
      </c>
      <c r="AL22" s="138" t="str">
        <f t="shared" si="19"/>
        <v>III</v>
      </c>
      <c r="AM22" s="137" t="str">
        <f t="shared" si="20"/>
        <v>Mejorable</v>
      </c>
      <c r="AN22" s="138" t="s">
        <v>203</v>
      </c>
      <c r="AO22" s="137" t="s">
        <v>179</v>
      </c>
      <c r="AP22" s="138" t="s">
        <v>188</v>
      </c>
      <c r="AQ22" s="138" t="s">
        <v>188</v>
      </c>
      <c r="AR22" s="138" t="s">
        <v>188</v>
      </c>
      <c r="AS22" s="138" t="s">
        <v>196</v>
      </c>
      <c r="AT22" s="138" t="s">
        <v>188</v>
      </c>
      <c r="AU22" s="109" t="str">
        <f t="shared" si="10"/>
        <v>Se mantiene los controles establecidos</v>
      </c>
    </row>
    <row r="23" spans="1:47" s="42" customFormat="1" ht="174.75" customHeight="1">
      <c r="B23" s="133" t="s">
        <v>240</v>
      </c>
      <c r="C23" s="134" t="s">
        <v>241</v>
      </c>
      <c r="D23" s="134" t="s">
        <v>242</v>
      </c>
      <c r="E23" s="130" t="s">
        <v>243</v>
      </c>
      <c r="F23" s="135" t="s">
        <v>244</v>
      </c>
      <c r="G23" s="130" t="s">
        <v>179</v>
      </c>
      <c r="H23" s="109" t="s">
        <v>180</v>
      </c>
      <c r="I23" s="136" t="s">
        <v>204</v>
      </c>
      <c r="J23" s="136" t="s">
        <v>205</v>
      </c>
      <c r="K23" s="53" t="s">
        <v>206</v>
      </c>
      <c r="L23" s="137" t="s">
        <v>188</v>
      </c>
      <c r="M23" s="53" t="s">
        <v>207</v>
      </c>
      <c r="N23" s="53" t="s">
        <v>208</v>
      </c>
      <c r="O23" s="137">
        <v>2</v>
      </c>
      <c r="P23" s="137">
        <v>3</v>
      </c>
      <c r="Q23" s="137">
        <f t="shared" si="11"/>
        <v>6</v>
      </c>
      <c r="R23" s="137" t="str">
        <f t="shared" si="12"/>
        <v>MEDIO</v>
      </c>
      <c r="S23" s="137">
        <v>10</v>
      </c>
      <c r="T23" s="137">
        <f t="shared" si="13"/>
        <v>60</v>
      </c>
      <c r="U23" s="138" t="str">
        <f t="shared" si="14"/>
        <v>III</v>
      </c>
      <c r="V23" s="137" t="str">
        <f t="shared" si="15"/>
        <v>Mejorable</v>
      </c>
      <c r="W23" s="137" t="s">
        <v>209</v>
      </c>
      <c r="X23" s="137" t="s">
        <v>179</v>
      </c>
      <c r="Y23" s="137" t="s">
        <v>188</v>
      </c>
      <c r="Z23" s="137" t="s">
        <v>188</v>
      </c>
      <c r="AA23" s="137" t="s">
        <v>188</v>
      </c>
      <c r="AB23" s="137" t="s">
        <v>189</v>
      </c>
      <c r="AC23" s="137" t="s">
        <v>188</v>
      </c>
      <c r="AD23" s="167">
        <v>45869</v>
      </c>
      <c r="AE23" s="111" t="s">
        <v>190</v>
      </c>
      <c r="AF23" s="137">
        <v>2</v>
      </c>
      <c r="AG23" s="137">
        <v>3</v>
      </c>
      <c r="AH23" s="137">
        <f t="shared" si="16"/>
        <v>6</v>
      </c>
      <c r="AI23" s="137" t="str">
        <f t="shared" si="17"/>
        <v>MEDIO</v>
      </c>
      <c r="AJ23" s="137">
        <v>10</v>
      </c>
      <c r="AK23" s="137">
        <f t="shared" si="18"/>
        <v>60</v>
      </c>
      <c r="AL23" s="138" t="str">
        <f t="shared" si="19"/>
        <v>III</v>
      </c>
      <c r="AM23" s="137" t="str">
        <f t="shared" si="20"/>
        <v>Mejorable</v>
      </c>
      <c r="AN23" s="137" t="s">
        <v>209</v>
      </c>
      <c r="AO23" s="137" t="s">
        <v>179</v>
      </c>
      <c r="AP23" s="137" t="s">
        <v>188</v>
      </c>
      <c r="AQ23" s="137" t="s">
        <v>188</v>
      </c>
      <c r="AR23" s="137" t="s">
        <v>188</v>
      </c>
      <c r="AS23" s="137" t="s">
        <v>189</v>
      </c>
      <c r="AT23" s="137" t="s">
        <v>188</v>
      </c>
      <c r="AU23" s="109" t="str">
        <f t="shared" si="10"/>
        <v>Se mantiene los controles establecidos</v>
      </c>
    </row>
    <row r="24" spans="1:47" s="42" customFormat="1" ht="174.75" customHeight="1">
      <c r="B24" s="133" t="s">
        <v>240</v>
      </c>
      <c r="C24" s="134" t="s">
        <v>241</v>
      </c>
      <c r="D24" s="134" t="s">
        <v>242</v>
      </c>
      <c r="E24" s="130" t="s">
        <v>243</v>
      </c>
      <c r="F24" s="135" t="s">
        <v>244</v>
      </c>
      <c r="G24" s="130" t="s">
        <v>179</v>
      </c>
      <c r="H24" s="109" t="s">
        <v>180</v>
      </c>
      <c r="I24" s="136" t="s">
        <v>210</v>
      </c>
      <c r="J24" s="136" t="s">
        <v>205</v>
      </c>
      <c r="K24" s="53" t="s">
        <v>211</v>
      </c>
      <c r="L24" s="137" t="s">
        <v>188</v>
      </c>
      <c r="M24" s="53" t="s">
        <v>207</v>
      </c>
      <c r="N24" s="53" t="s">
        <v>208</v>
      </c>
      <c r="O24" s="137">
        <v>2</v>
      </c>
      <c r="P24" s="137">
        <v>3</v>
      </c>
      <c r="Q24" s="137">
        <f t="shared" si="11"/>
        <v>6</v>
      </c>
      <c r="R24" s="137" t="str">
        <f t="shared" si="12"/>
        <v>MEDIO</v>
      </c>
      <c r="S24" s="137">
        <v>10</v>
      </c>
      <c r="T24" s="137">
        <f t="shared" si="13"/>
        <v>60</v>
      </c>
      <c r="U24" s="138" t="str">
        <f t="shared" si="14"/>
        <v>III</v>
      </c>
      <c r="V24" s="137" t="str">
        <f t="shared" si="15"/>
        <v>Mejorable</v>
      </c>
      <c r="W24" s="137" t="s">
        <v>212</v>
      </c>
      <c r="X24" s="137" t="s">
        <v>179</v>
      </c>
      <c r="Y24" s="137" t="s">
        <v>188</v>
      </c>
      <c r="Z24" s="137" t="s">
        <v>188</v>
      </c>
      <c r="AA24" s="137" t="s">
        <v>188</v>
      </c>
      <c r="AB24" s="137" t="s">
        <v>189</v>
      </c>
      <c r="AC24" s="137" t="s">
        <v>188</v>
      </c>
      <c r="AD24" s="167">
        <v>45869</v>
      </c>
      <c r="AE24" s="111" t="s">
        <v>190</v>
      </c>
      <c r="AF24" s="137">
        <v>2</v>
      </c>
      <c r="AG24" s="137">
        <v>3</v>
      </c>
      <c r="AH24" s="137">
        <f t="shared" si="16"/>
        <v>6</v>
      </c>
      <c r="AI24" s="137" t="str">
        <f t="shared" si="17"/>
        <v>MEDIO</v>
      </c>
      <c r="AJ24" s="137">
        <v>10</v>
      </c>
      <c r="AK24" s="137">
        <f t="shared" si="18"/>
        <v>60</v>
      </c>
      <c r="AL24" s="138" t="str">
        <f t="shared" si="19"/>
        <v>III</v>
      </c>
      <c r="AM24" s="137" t="str">
        <f t="shared" si="20"/>
        <v>Mejorable</v>
      </c>
      <c r="AN24" s="137" t="s">
        <v>212</v>
      </c>
      <c r="AO24" s="137" t="s">
        <v>179</v>
      </c>
      <c r="AP24" s="137" t="s">
        <v>188</v>
      </c>
      <c r="AQ24" s="137" t="s">
        <v>188</v>
      </c>
      <c r="AR24" s="137" t="s">
        <v>188</v>
      </c>
      <c r="AS24" s="137" t="s">
        <v>189</v>
      </c>
      <c r="AT24" s="137" t="s">
        <v>188</v>
      </c>
      <c r="AU24" s="109" t="str">
        <f t="shared" si="10"/>
        <v>Se mantiene los controles establecidos</v>
      </c>
    </row>
    <row r="25" spans="1:47" s="42" customFormat="1" ht="174.75" customHeight="1">
      <c r="B25" s="133" t="s">
        <v>240</v>
      </c>
      <c r="C25" s="134" t="s">
        <v>241</v>
      </c>
      <c r="D25" s="134" t="s">
        <v>242</v>
      </c>
      <c r="E25" s="130" t="s">
        <v>243</v>
      </c>
      <c r="F25" s="135" t="s">
        <v>244</v>
      </c>
      <c r="G25" s="109" t="s">
        <v>179</v>
      </c>
      <c r="H25" s="109" t="s">
        <v>180</v>
      </c>
      <c r="I25" s="140" t="s">
        <v>213</v>
      </c>
      <c r="J25" s="140" t="s">
        <v>214</v>
      </c>
      <c r="K25" s="52" t="s">
        <v>215</v>
      </c>
      <c r="L25" s="138" t="s">
        <v>216</v>
      </c>
      <c r="M25" s="52" t="s">
        <v>217</v>
      </c>
      <c r="N25" s="52" t="s">
        <v>218</v>
      </c>
      <c r="O25" s="137">
        <v>2</v>
      </c>
      <c r="P25" s="137">
        <v>2</v>
      </c>
      <c r="Q25" s="137">
        <f t="shared" si="11"/>
        <v>4</v>
      </c>
      <c r="R25" s="138" t="str">
        <f t="shared" si="12"/>
        <v>BAJO</v>
      </c>
      <c r="S25" s="137">
        <v>25</v>
      </c>
      <c r="T25" s="137">
        <f t="shared" si="13"/>
        <v>100</v>
      </c>
      <c r="U25" s="138" t="str">
        <f t="shared" si="14"/>
        <v>III</v>
      </c>
      <c r="V25" s="137" t="str">
        <f t="shared" si="15"/>
        <v>Mejorable</v>
      </c>
      <c r="W25" s="138" t="s">
        <v>219</v>
      </c>
      <c r="X25" s="137" t="s">
        <v>179</v>
      </c>
      <c r="Y25" s="138" t="s">
        <v>188</v>
      </c>
      <c r="Z25" s="138" t="s">
        <v>188</v>
      </c>
      <c r="AA25" s="138" t="s">
        <v>188</v>
      </c>
      <c r="AB25" s="137" t="s">
        <v>189</v>
      </c>
      <c r="AC25" s="138" t="s">
        <v>188</v>
      </c>
      <c r="AD25" s="167">
        <v>45869</v>
      </c>
      <c r="AE25" s="111" t="s">
        <v>190</v>
      </c>
      <c r="AF25" s="137">
        <v>2</v>
      </c>
      <c r="AG25" s="137">
        <v>2</v>
      </c>
      <c r="AH25" s="137">
        <f t="shared" si="16"/>
        <v>4</v>
      </c>
      <c r="AI25" s="138" t="str">
        <f t="shared" si="17"/>
        <v>BAJO</v>
      </c>
      <c r="AJ25" s="137">
        <v>25</v>
      </c>
      <c r="AK25" s="137">
        <f t="shared" si="18"/>
        <v>100</v>
      </c>
      <c r="AL25" s="138" t="str">
        <f t="shared" si="19"/>
        <v>III</v>
      </c>
      <c r="AM25" s="137" t="str">
        <f t="shared" si="20"/>
        <v>Mejorable</v>
      </c>
      <c r="AN25" s="138" t="s">
        <v>219</v>
      </c>
      <c r="AO25" s="137" t="s">
        <v>179</v>
      </c>
      <c r="AP25" s="138" t="s">
        <v>188</v>
      </c>
      <c r="AQ25" s="138" t="s">
        <v>188</v>
      </c>
      <c r="AR25" s="138" t="s">
        <v>188</v>
      </c>
      <c r="AS25" s="137" t="s">
        <v>189</v>
      </c>
      <c r="AT25" s="138" t="s">
        <v>188</v>
      </c>
      <c r="AU25" s="109" t="str">
        <f t="shared" si="10"/>
        <v>Se mantiene los controles establecidos</v>
      </c>
    </row>
    <row r="26" spans="1:47" s="42" customFormat="1" ht="174.75" customHeight="1">
      <c r="B26" s="133" t="s">
        <v>240</v>
      </c>
      <c r="C26" s="134" t="s">
        <v>241</v>
      </c>
      <c r="D26" s="134" t="s">
        <v>242</v>
      </c>
      <c r="E26" s="130" t="s">
        <v>243</v>
      </c>
      <c r="F26" s="141" t="s">
        <v>246</v>
      </c>
      <c r="G26" s="109" t="s">
        <v>247</v>
      </c>
      <c r="H26" s="109" t="s">
        <v>220</v>
      </c>
      <c r="I26" s="140" t="s">
        <v>248</v>
      </c>
      <c r="J26" s="140" t="s">
        <v>214</v>
      </c>
      <c r="K26" s="52" t="s">
        <v>249</v>
      </c>
      <c r="L26" s="138" t="s">
        <v>250</v>
      </c>
      <c r="M26" s="131" t="s">
        <v>251</v>
      </c>
      <c r="N26" s="178" t="s">
        <v>252</v>
      </c>
      <c r="O26" s="138">
        <v>2</v>
      </c>
      <c r="P26" s="138">
        <v>1</v>
      </c>
      <c r="Q26" s="138">
        <f t="shared" si="11"/>
        <v>2</v>
      </c>
      <c r="R26" s="138" t="str">
        <f t="shared" si="12"/>
        <v>BAJO</v>
      </c>
      <c r="S26" s="138">
        <v>100</v>
      </c>
      <c r="T26" s="138">
        <f>Q26*S26</f>
        <v>200</v>
      </c>
      <c r="U26" s="138" t="str">
        <f>IF(T26&lt;=20,"IV",IF(T26&lt;=120,"III",IF(T26&lt;=500,"II",IF(T26&lt;=4000,"I",FALSE))))</f>
        <v>II</v>
      </c>
      <c r="V26" s="137" t="str">
        <f t="shared" si="15"/>
        <v>Aceptable con control especifico</v>
      </c>
      <c r="W26" s="138" t="s">
        <v>253</v>
      </c>
      <c r="X26" s="138" t="s">
        <v>179</v>
      </c>
      <c r="Y26" s="138" t="s">
        <v>188</v>
      </c>
      <c r="Z26" s="138" t="s">
        <v>188</v>
      </c>
      <c r="AA26" s="138" t="s">
        <v>188</v>
      </c>
      <c r="AB26" s="52" t="s">
        <v>254</v>
      </c>
      <c r="AC26" s="138" t="s">
        <v>255</v>
      </c>
      <c r="AD26" s="167">
        <v>45869</v>
      </c>
      <c r="AE26" s="111" t="s">
        <v>190</v>
      </c>
      <c r="AF26" s="138">
        <v>2</v>
      </c>
      <c r="AG26" s="138">
        <v>1</v>
      </c>
      <c r="AH26" s="138">
        <f t="shared" si="16"/>
        <v>2</v>
      </c>
      <c r="AI26" s="138" t="str">
        <f t="shared" si="17"/>
        <v>BAJO</v>
      </c>
      <c r="AJ26" s="138">
        <v>100</v>
      </c>
      <c r="AK26" s="138">
        <f>AH26*AJ26</f>
        <v>200</v>
      </c>
      <c r="AL26" s="138" t="str">
        <f>IF(AK26&lt;=20,"IV",IF(AK26&lt;=120,"III",IF(AK26&lt;=500,"II",IF(AK26&lt;=4000,"I",FALSE))))</f>
        <v>II</v>
      </c>
      <c r="AM26" s="137" t="str">
        <f t="shared" si="20"/>
        <v>Aceptable con control especifico</v>
      </c>
      <c r="AN26" s="138" t="s">
        <v>253</v>
      </c>
      <c r="AO26" s="138" t="s">
        <v>179</v>
      </c>
      <c r="AP26" s="138" t="s">
        <v>188</v>
      </c>
      <c r="AQ26" s="138" t="s">
        <v>188</v>
      </c>
      <c r="AR26" s="138" t="s">
        <v>188</v>
      </c>
      <c r="AS26" s="52" t="s">
        <v>254</v>
      </c>
      <c r="AT26" s="138" t="s">
        <v>255</v>
      </c>
      <c r="AU26" s="109" t="str">
        <f t="shared" si="10"/>
        <v>Se mantiene los controles establecidos</v>
      </c>
    </row>
    <row r="27" spans="1:47" s="42" customFormat="1" ht="219.75" customHeight="1">
      <c r="B27" s="133" t="s">
        <v>240</v>
      </c>
      <c r="C27" s="134" t="s">
        <v>241</v>
      </c>
      <c r="D27" s="134" t="s">
        <v>242</v>
      </c>
      <c r="E27" s="130" t="s">
        <v>243</v>
      </c>
      <c r="F27" s="130" t="s">
        <v>244</v>
      </c>
      <c r="G27" s="109" t="s">
        <v>179</v>
      </c>
      <c r="H27" s="109" t="s">
        <v>220</v>
      </c>
      <c r="I27" s="140" t="s">
        <v>221</v>
      </c>
      <c r="J27" s="140" t="s">
        <v>222</v>
      </c>
      <c r="K27" s="52" t="s">
        <v>223</v>
      </c>
      <c r="L27" s="138" t="s">
        <v>224</v>
      </c>
      <c r="M27" s="109" t="s">
        <v>225</v>
      </c>
      <c r="N27" s="176" t="s">
        <v>226</v>
      </c>
      <c r="O27" s="137">
        <v>2</v>
      </c>
      <c r="P27" s="137">
        <v>2</v>
      </c>
      <c r="Q27" s="137">
        <f t="shared" si="11"/>
        <v>4</v>
      </c>
      <c r="R27" s="138" t="str">
        <f t="shared" si="12"/>
        <v>BAJO</v>
      </c>
      <c r="S27" s="137">
        <v>25</v>
      </c>
      <c r="T27" s="137">
        <f t="shared" ref="T27:T29" si="21">Q27*S27</f>
        <v>100</v>
      </c>
      <c r="U27" s="138" t="str">
        <f t="shared" ref="U27:U29" si="22">IF(T27&lt;=20,"IV",IF(T27&lt;=120,"III",IF(T27&lt;=500,"II",IF(T27&lt;=4000,"I",FALSE))))</f>
        <v>III</v>
      </c>
      <c r="V27" s="137" t="str">
        <f t="shared" si="15"/>
        <v>Mejorable</v>
      </c>
      <c r="W27" s="137" t="s">
        <v>227</v>
      </c>
      <c r="X27" s="137" t="s">
        <v>179</v>
      </c>
      <c r="Y27" s="138" t="s">
        <v>188</v>
      </c>
      <c r="Z27" s="138" t="s">
        <v>188</v>
      </c>
      <c r="AA27" s="138" t="s">
        <v>188</v>
      </c>
      <c r="AB27" s="52" t="s">
        <v>228</v>
      </c>
      <c r="AC27" s="52" t="s">
        <v>229</v>
      </c>
      <c r="AD27" s="167">
        <v>45869</v>
      </c>
      <c r="AE27" s="111" t="s">
        <v>190</v>
      </c>
      <c r="AF27" s="137">
        <v>2</v>
      </c>
      <c r="AG27" s="137">
        <v>2</v>
      </c>
      <c r="AH27" s="137">
        <f t="shared" si="16"/>
        <v>4</v>
      </c>
      <c r="AI27" s="138" t="str">
        <f t="shared" si="17"/>
        <v>BAJO</v>
      </c>
      <c r="AJ27" s="137">
        <v>25</v>
      </c>
      <c r="AK27" s="137">
        <f t="shared" ref="AK27:AK29" si="23">AH27*AJ27</f>
        <v>100</v>
      </c>
      <c r="AL27" s="138" t="str">
        <f t="shared" ref="AL27:AL29" si="24">IF(AK27&lt;=20,"IV",IF(AK27&lt;=120,"III",IF(AK27&lt;=500,"II",IF(AK27&lt;=4000,"I",FALSE))))</f>
        <v>III</v>
      </c>
      <c r="AM27" s="137" t="str">
        <f t="shared" si="20"/>
        <v>Mejorable</v>
      </c>
      <c r="AN27" s="137" t="s">
        <v>227</v>
      </c>
      <c r="AO27" s="137" t="s">
        <v>179</v>
      </c>
      <c r="AP27" s="138" t="s">
        <v>188</v>
      </c>
      <c r="AQ27" s="138" t="s">
        <v>188</v>
      </c>
      <c r="AR27" s="138" t="s">
        <v>188</v>
      </c>
      <c r="AS27" s="52" t="s">
        <v>228</v>
      </c>
      <c r="AT27" s="52" t="s">
        <v>229</v>
      </c>
      <c r="AU27" s="109" t="str">
        <f t="shared" si="10"/>
        <v>Se mantiene los controles establecidos</v>
      </c>
    </row>
    <row r="28" spans="1:47" s="42" customFormat="1" ht="222.75" customHeight="1">
      <c r="B28" s="133" t="s">
        <v>240</v>
      </c>
      <c r="C28" s="134" t="s">
        <v>241</v>
      </c>
      <c r="D28" s="134" t="s">
        <v>242</v>
      </c>
      <c r="E28" s="130" t="s">
        <v>243</v>
      </c>
      <c r="F28" s="130" t="s">
        <v>244</v>
      </c>
      <c r="G28" s="109" t="s">
        <v>179</v>
      </c>
      <c r="H28" s="109" t="s">
        <v>220</v>
      </c>
      <c r="I28" s="140" t="s">
        <v>230</v>
      </c>
      <c r="J28" s="140" t="s">
        <v>222</v>
      </c>
      <c r="K28" s="52" t="s">
        <v>223</v>
      </c>
      <c r="L28" s="177" t="s">
        <v>231</v>
      </c>
      <c r="M28" s="109" t="s">
        <v>232</v>
      </c>
      <c r="N28" s="176" t="s">
        <v>226</v>
      </c>
      <c r="O28" s="137">
        <v>2</v>
      </c>
      <c r="P28" s="137">
        <v>2</v>
      </c>
      <c r="Q28" s="137">
        <f t="shared" si="11"/>
        <v>4</v>
      </c>
      <c r="R28" s="138" t="str">
        <f t="shared" si="12"/>
        <v>BAJO</v>
      </c>
      <c r="S28" s="137">
        <v>25</v>
      </c>
      <c r="T28" s="137">
        <f t="shared" si="21"/>
        <v>100</v>
      </c>
      <c r="U28" s="138" t="str">
        <f t="shared" si="22"/>
        <v>III</v>
      </c>
      <c r="V28" s="137" t="str">
        <f t="shared" si="15"/>
        <v>Mejorable</v>
      </c>
      <c r="W28" s="137" t="s">
        <v>227</v>
      </c>
      <c r="X28" s="137" t="s">
        <v>179</v>
      </c>
      <c r="Y28" s="138" t="s">
        <v>188</v>
      </c>
      <c r="Z28" s="138" t="s">
        <v>188</v>
      </c>
      <c r="AA28" s="138" t="s">
        <v>188</v>
      </c>
      <c r="AB28" s="52" t="s">
        <v>233</v>
      </c>
      <c r="AC28" s="52" t="s">
        <v>188</v>
      </c>
      <c r="AD28" s="167">
        <v>45869</v>
      </c>
      <c r="AE28" s="111" t="s">
        <v>190</v>
      </c>
      <c r="AF28" s="137">
        <v>2</v>
      </c>
      <c r="AG28" s="137">
        <v>2</v>
      </c>
      <c r="AH28" s="137">
        <f t="shared" si="16"/>
        <v>4</v>
      </c>
      <c r="AI28" s="138" t="str">
        <f t="shared" si="17"/>
        <v>BAJO</v>
      </c>
      <c r="AJ28" s="137">
        <v>25</v>
      </c>
      <c r="AK28" s="137">
        <f t="shared" si="23"/>
        <v>100</v>
      </c>
      <c r="AL28" s="138" t="str">
        <f t="shared" si="24"/>
        <v>III</v>
      </c>
      <c r="AM28" s="137" t="str">
        <f t="shared" si="20"/>
        <v>Mejorable</v>
      </c>
      <c r="AN28" s="137" t="s">
        <v>227</v>
      </c>
      <c r="AO28" s="137" t="s">
        <v>179</v>
      </c>
      <c r="AP28" s="138" t="s">
        <v>188</v>
      </c>
      <c r="AQ28" s="138" t="s">
        <v>188</v>
      </c>
      <c r="AR28" s="138" t="s">
        <v>188</v>
      </c>
      <c r="AS28" s="52" t="s">
        <v>233</v>
      </c>
      <c r="AT28" s="52" t="s">
        <v>188</v>
      </c>
      <c r="AU28" s="109" t="str">
        <f t="shared" si="10"/>
        <v>Se mantiene los controles establecidos</v>
      </c>
    </row>
    <row r="29" spans="1:47" s="42" customFormat="1" ht="277.5" customHeight="1">
      <c r="B29" s="133" t="s">
        <v>240</v>
      </c>
      <c r="C29" s="134" t="s">
        <v>241</v>
      </c>
      <c r="D29" s="134" t="s">
        <v>242</v>
      </c>
      <c r="E29" s="130" t="s">
        <v>243</v>
      </c>
      <c r="F29" s="130" t="s">
        <v>244</v>
      </c>
      <c r="G29" s="109" t="s">
        <v>179</v>
      </c>
      <c r="H29" s="109" t="s">
        <v>220</v>
      </c>
      <c r="I29" s="140" t="s">
        <v>234</v>
      </c>
      <c r="J29" s="140" t="s">
        <v>222</v>
      </c>
      <c r="K29" s="52" t="s">
        <v>235</v>
      </c>
      <c r="L29" s="138" t="s">
        <v>236</v>
      </c>
      <c r="M29" s="109" t="s">
        <v>237</v>
      </c>
      <c r="N29" s="52" t="s">
        <v>238</v>
      </c>
      <c r="O29" s="137">
        <v>2</v>
      </c>
      <c r="P29" s="137">
        <v>2</v>
      </c>
      <c r="Q29" s="137">
        <f t="shared" si="11"/>
        <v>4</v>
      </c>
      <c r="R29" s="138" t="str">
        <f t="shared" si="12"/>
        <v>BAJO</v>
      </c>
      <c r="S29" s="137">
        <v>60</v>
      </c>
      <c r="T29" s="137">
        <f t="shared" si="21"/>
        <v>240</v>
      </c>
      <c r="U29" s="138" t="str">
        <f t="shared" si="22"/>
        <v>II</v>
      </c>
      <c r="V29" s="137" t="str">
        <f t="shared" si="15"/>
        <v>Aceptable con control especifico</v>
      </c>
      <c r="W29" s="137" t="s">
        <v>227</v>
      </c>
      <c r="X29" s="137" t="s">
        <v>179</v>
      </c>
      <c r="Y29" s="138" t="s">
        <v>188</v>
      </c>
      <c r="Z29" s="138" t="s">
        <v>188</v>
      </c>
      <c r="AA29" s="138" t="s">
        <v>188</v>
      </c>
      <c r="AB29" s="52" t="s">
        <v>239</v>
      </c>
      <c r="AC29" s="52" t="s">
        <v>188</v>
      </c>
      <c r="AD29" s="167">
        <v>45869</v>
      </c>
      <c r="AE29" s="111" t="s">
        <v>190</v>
      </c>
      <c r="AF29" s="137">
        <v>2</v>
      </c>
      <c r="AG29" s="137">
        <v>2</v>
      </c>
      <c r="AH29" s="137">
        <f t="shared" si="16"/>
        <v>4</v>
      </c>
      <c r="AI29" s="138" t="str">
        <f t="shared" si="17"/>
        <v>BAJO</v>
      </c>
      <c r="AJ29" s="137">
        <v>60</v>
      </c>
      <c r="AK29" s="137">
        <f t="shared" si="23"/>
        <v>240</v>
      </c>
      <c r="AL29" s="138" t="str">
        <f t="shared" si="24"/>
        <v>II</v>
      </c>
      <c r="AM29" s="137" t="str">
        <f t="shared" si="20"/>
        <v>Aceptable con control especifico</v>
      </c>
      <c r="AN29" s="137" t="s">
        <v>227</v>
      </c>
      <c r="AO29" s="137" t="s">
        <v>179</v>
      </c>
      <c r="AP29" s="138" t="s">
        <v>188</v>
      </c>
      <c r="AQ29" s="138" t="s">
        <v>188</v>
      </c>
      <c r="AR29" s="138" t="s">
        <v>188</v>
      </c>
      <c r="AS29" s="52" t="s">
        <v>239</v>
      </c>
      <c r="AT29" s="52" t="s">
        <v>188</v>
      </c>
      <c r="AU29" s="109" t="str">
        <f t="shared" si="10"/>
        <v>Se mantiene los controles establecidos</v>
      </c>
    </row>
    <row r="30" spans="1:47" s="42" customFormat="1" ht="277.5" customHeight="1">
      <c r="A30" s="51"/>
      <c r="B30" s="133" t="s">
        <v>240</v>
      </c>
      <c r="C30" s="134" t="s">
        <v>241</v>
      </c>
      <c r="D30" s="202" t="s">
        <v>256</v>
      </c>
      <c r="E30" s="130" t="s">
        <v>243</v>
      </c>
      <c r="F30" s="135" t="s">
        <v>257</v>
      </c>
      <c r="G30" s="130" t="s">
        <v>179</v>
      </c>
      <c r="H30" s="109" t="s">
        <v>180</v>
      </c>
      <c r="I30" s="136" t="s">
        <v>181</v>
      </c>
      <c r="J30" s="136" t="s">
        <v>182</v>
      </c>
      <c r="K30" s="53" t="s">
        <v>183</v>
      </c>
      <c r="L30" s="137" t="s">
        <v>184</v>
      </c>
      <c r="M30" s="53" t="s">
        <v>185</v>
      </c>
      <c r="N30" s="130" t="s">
        <v>186</v>
      </c>
      <c r="O30" s="137">
        <v>1</v>
      </c>
      <c r="P30" s="137">
        <v>1</v>
      </c>
      <c r="Q30" s="137">
        <f>O30*P30</f>
        <v>1</v>
      </c>
      <c r="R30" s="137" t="str">
        <f>IF(Q30&lt;=4,"BAJO",IF(Q30&lt;=8,"MEDIO",IF(Q30&lt;=20,"ALTO","MUY ALTO")))</f>
        <v>BAJO</v>
      </c>
      <c r="S30" s="137">
        <v>10</v>
      </c>
      <c r="T30" s="137">
        <f>Q30*S30</f>
        <v>10</v>
      </c>
      <c r="U30" s="138" t="str">
        <f>IF(T30&lt;=20,"IV",IF(T30&lt;=120,"III",IF(T30&lt;=500,"II",IF(T30&lt;=4000,"I",FALSE))))</f>
        <v>IV</v>
      </c>
      <c r="V30" s="137" t="str">
        <f>IF(U30="IV","Aceptable",IF(U30="III","Mejorable",IF(U30="II","Aceptable con control especifico", IF(U30="I","No Aceptable",FALSE))))</f>
        <v>Aceptable</v>
      </c>
      <c r="W30" s="53" t="s">
        <v>187</v>
      </c>
      <c r="X30" s="137" t="s">
        <v>179</v>
      </c>
      <c r="Y30" s="137" t="s">
        <v>188</v>
      </c>
      <c r="Z30" s="137" t="s">
        <v>188</v>
      </c>
      <c r="AA30" s="137" t="s">
        <v>188</v>
      </c>
      <c r="AB30" s="137" t="s">
        <v>189</v>
      </c>
      <c r="AC30" s="137" t="s">
        <v>188</v>
      </c>
      <c r="AD30" s="167">
        <v>45910</v>
      </c>
      <c r="AE30" s="111" t="s">
        <v>190</v>
      </c>
      <c r="AF30" s="137">
        <v>1</v>
      </c>
      <c r="AG30" s="137">
        <v>1</v>
      </c>
      <c r="AH30" s="137">
        <f>AF30*AG30</f>
        <v>1</v>
      </c>
      <c r="AI30" s="137" t="str">
        <f>IF(AH30&lt;=4,"BAJO",IF(AH30&lt;=8,"MEDIO",IF(AH30&lt;=20,"ALTO","MUY ALTO")))</f>
        <v>BAJO</v>
      </c>
      <c r="AJ30" s="137">
        <v>10</v>
      </c>
      <c r="AK30" s="137">
        <f>AH30*AJ30</f>
        <v>10</v>
      </c>
      <c r="AL30" s="138" t="str">
        <f>IF(AK30&lt;=20,"IV",IF(AK30&lt;=120,"III",IF(AK30&lt;=500,"II",IF(AK30&lt;=4000,"I",FALSE))))</f>
        <v>IV</v>
      </c>
      <c r="AM30" s="137" t="str">
        <f>IF(AL30="IV","Aceptable",IF(AL30="III","Mejorable",IF(AL30="II","Aceptable con control especifico", IF(AL30="I","No Aceptable",FALSE))))</f>
        <v>Aceptable</v>
      </c>
      <c r="AN30" s="53" t="s">
        <v>187</v>
      </c>
      <c r="AO30" s="137" t="s">
        <v>179</v>
      </c>
      <c r="AP30" s="137" t="s">
        <v>188</v>
      </c>
      <c r="AQ30" s="137" t="s">
        <v>188</v>
      </c>
      <c r="AR30" s="137" t="s">
        <v>188</v>
      </c>
      <c r="AS30" s="137" t="s">
        <v>189</v>
      </c>
      <c r="AT30" s="137" t="s">
        <v>188</v>
      </c>
      <c r="AU30" s="109" t="str">
        <f t="shared" ref="AU30:AU38" si="25">IF(AND(V30="Aceptable",AM30="Aceptable"),"Se mantiene los controles establecidos",
IF(AND(V30="Aceptable",AM30="Mejorable"),"Disminuyó el riesgo",
IF(AND(V30="Aceptable",AM30="Aceptable con control especifico"),"Disminuyó el riesgo",
IF(AND(V30="Mejorable",AM30="Mejorable"),"Se mantiene los controles establecidos",
IF(AND(V30="Mejorable",AM30="Aceptable"),"Disminuyó el riesgo",
IF(AND(V30="Mejorable",AM30="Aceptable con control específico"),"Disminuyó el riesgo",
IF(AND(V30="Aceptable con control especifico",AM30="Aceptable con control especifico"),"Se mantiene los controles establecidos",
IF(AND(V30="Aceptable con control especifico",AM30="Mejorable"),"Aumentó el riesgo",
IF(AND(V30="Aceptable con control especifico",AM30="Aceptable"),"Aumentó el riesgo",
"Aumentó el riesgo")))))))))</f>
        <v>Se mantiene los controles establecidos</v>
      </c>
    </row>
    <row r="31" spans="1:47" s="42" customFormat="1" ht="277.5" customHeight="1">
      <c r="A31" s="51"/>
      <c r="B31" s="133" t="s">
        <v>240</v>
      </c>
      <c r="C31" s="134" t="s">
        <v>241</v>
      </c>
      <c r="D31" s="202" t="s">
        <v>256</v>
      </c>
      <c r="E31" s="130" t="s">
        <v>243</v>
      </c>
      <c r="F31" s="135" t="s">
        <v>257</v>
      </c>
      <c r="G31" s="109" t="s">
        <v>179</v>
      </c>
      <c r="H31" s="109" t="s">
        <v>180</v>
      </c>
      <c r="I31" s="140" t="s">
        <v>191</v>
      </c>
      <c r="J31" s="140" t="s">
        <v>192</v>
      </c>
      <c r="K31" s="52" t="s">
        <v>193</v>
      </c>
      <c r="L31" s="138" t="s">
        <v>188</v>
      </c>
      <c r="M31" s="52" t="s">
        <v>194</v>
      </c>
      <c r="N31" s="130" t="s">
        <v>188</v>
      </c>
      <c r="O31" s="138">
        <v>2</v>
      </c>
      <c r="P31" s="138">
        <v>3</v>
      </c>
      <c r="Q31" s="138">
        <f t="shared" ref="Q31:Q38" si="26">O31*P31</f>
        <v>6</v>
      </c>
      <c r="R31" s="138" t="str">
        <f t="shared" ref="R31:R38" si="27">IF(Q31&lt;=4,"BAJO",IF(Q31&lt;=8,"MEDIO",IF(Q31&lt;=20,"ALTO","MUY ALTO")))</f>
        <v>MEDIO</v>
      </c>
      <c r="S31" s="138">
        <v>10</v>
      </c>
      <c r="T31" s="138">
        <f t="shared" ref="T31:T34" si="28">Q31*S31</f>
        <v>60</v>
      </c>
      <c r="U31" s="138" t="str">
        <f t="shared" ref="U31:U34" si="29">IF(T31&lt;=20,"IV",IF(T31&lt;=120,"III",IF(T31&lt;=500,"II",IF(T31&lt;=4000,"I",FALSE))))</f>
        <v>III</v>
      </c>
      <c r="V31" s="137" t="str">
        <f t="shared" ref="V31:V38" si="30">IF(U31="IV","Aceptable",IF(U31="III","Mejorable",IF(U31="II","Aceptable con control especifico", IF(U31="I","No Aceptable",FALSE))))</f>
        <v>Mejorable</v>
      </c>
      <c r="W31" s="137" t="s">
        <v>195</v>
      </c>
      <c r="X31" s="138" t="s">
        <v>179</v>
      </c>
      <c r="Y31" s="138" t="s">
        <v>188</v>
      </c>
      <c r="Z31" s="138" t="s">
        <v>188</v>
      </c>
      <c r="AA31" s="138" t="s">
        <v>245</v>
      </c>
      <c r="AB31" s="138" t="s">
        <v>196</v>
      </c>
      <c r="AC31" s="138" t="s">
        <v>188</v>
      </c>
      <c r="AD31" s="167">
        <v>45910</v>
      </c>
      <c r="AE31" s="111" t="s">
        <v>190</v>
      </c>
      <c r="AF31" s="138">
        <v>2</v>
      </c>
      <c r="AG31" s="138">
        <v>3</v>
      </c>
      <c r="AH31" s="138">
        <f t="shared" ref="AH31:AH38" si="31">AF31*AG31</f>
        <v>6</v>
      </c>
      <c r="AI31" s="138" t="str">
        <f t="shared" ref="AI31:AI38" si="32">IF(AH31&lt;=4,"BAJO",IF(AH31&lt;=8,"MEDIO",IF(AH31&lt;=20,"ALTO","MUY ALTO")))</f>
        <v>MEDIO</v>
      </c>
      <c r="AJ31" s="138">
        <v>10</v>
      </c>
      <c r="AK31" s="138">
        <f t="shared" ref="AK31:AK34" si="33">AH31*AJ31</f>
        <v>60</v>
      </c>
      <c r="AL31" s="138" t="str">
        <f t="shared" ref="AL31:AL34" si="34">IF(AK31&lt;=20,"IV",IF(AK31&lt;=120,"III",IF(AK31&lt;=500,"II",IF(AK31&lt;=4000,"I",FALSE))))</f>
        <v>III</v>
      </c>
      <c r="AM31" s="137" t="str">
        <f t="shared" ref="AM31:AM38" si="35">IF(AL31="IV","Aceptable",IF(AL31="III","Mejorable",IF(AL31="II","Aceptable con control especifico", IF(AL31="I","No Aceptable",FALSE))))</f>
        <v>Mejorable</v>
      </c>
      <c r="AN31" s="137" t="s">
        <v>195</v>
      </c>
      <c r="AO31" s="138" t="s">
        <v>179</v>
      </c>
      <c r="AP31" s="138" t="s">
        <v>188</v>
      </c>
      <c r="AQ31" s="138" t="s">
        <v>188</v>
      </c>
      <c r="AR31" s="138" t="s">
        <v>245</v>
      </c>
      <c r="AS31" s="138" t="s">
        <v>196</v>
      </c>
      <c r="AT31" s="138" t="s">
        <v>188</v>
      </c>
      <c r="AU31" s="109" t="str">
        <f t="shared" si="25"/>
        <v>Se mantiene los controles establecidos</v>
      </c>
    </row>
    <row r="32" spans="1:47" s="42" customFormat="1" ht="277.5" customHeight="1">
      <c r="A32" s="51"/>
      <c r="B32" s="133" t="s">
        <v>240</v>
      </c>
      <c r="C32" s="134" t="s">
        <v>241</v>
      </c>
      <c r="D32" s="202" t="s">
        <v>256</v>
      </c>
      <c r="E32" s="130" t="s">
        <v>243</v>
      </c>
      <c r="F32" s="135" t="s">
        <v>257</v>
      </c>
      <c r="G32" s="109" t="s">
        <v>179</v>
      </c>
      <c r="H32" s="109" t="s">
        <v>180</v>
      </c>
      <c r="I32" s="140" t="s">
        <v>197</v>
      </c>
      <c r="J32" s="140" t="s">
        <v>198</v>
      </c>
      <c r="K32" s="52" t="s">
        <v>199</v>
      </c>
      <c r="L32" s="52" t="s">
        <v>200</v>
      </c>
      <c r="M32" s="52" t="s">
        <v>201</v>
      </c>
      <c r="N32" s="52" t="s">
        <v>202</v>
      </c>
      <c r="O32" s="138">
        <v>2</v>
      </c>
      <c r="P32" s="138">
        <v>3</v>
      </c>
      <c r="Q32" s="138">
        <f t="shared" si="26"/>
        <v>6</v>
      </c>
      <c r="R32" s="138" t="str">
        <f t="shared" si="27"/>
        <v>MEDIO</v>
      </c>
      <c r="S32" s="138">
        <v>10</v>
      </c>
      <c r="T32" s="138">
        <f t="shared" si="28"/>
        <v>60</v>
      </c>
      <c r="U32" s="138" t="str">
        <f t="shared" si="29"/>
        <v>III</v>
      </c>
      <c r="V32" s="137" t="str">
        <f t="shared" si="30"/>
        <v>Mejorable</v>
      </c>
      <c r="W32" s="138" t="s">
        <v>203</v>
      </c>
      <c r="X32" s="137" t="s">
        <v>179</v>
      </c>
      <c r="Y32" s="138" t="s">
        <v>188</v>
      </c>
      <c r="Z32" s="138" t="s">
        <v>188</v>
      </c>
      <c r="AA32" s="138" t="s">
        <v>188</v>
      </c>
      <c r="AB32" s="138" t="s">
        <v>196</v>
      </c>
      <c r="AC32" s="138" t="s">
        <v>188</v>
      </c>
      <c r="AD32" s="167">
        <v>45910</v>
      </c>
      <c r="AE32" s="111" t="s">
        <v>190</v>
      </c>
      <c r="AF32" s="138">
        <v>2</v>
      </c>
      <c r="AG32" s="138">
        <v>3</v>
      </c>
      <c r="AH32" s="138">
        <f t="shared" si="31"/>
        <v>6</v>
      </c>
      <c r="AI32" s="138" t="str">
        <f t="shared" si="32"/>
        <v>MEDIO</v>
      </c>
      <c r="AJ32" s="138">
        <v>10</v>
      </c>
      <c r="AK32" s="138">
        <f t="shared" si="33"/>
        <v>60</v>
      </c>
      <c r="AL32" s="138" t="str">
        <f t="shared" si="34"/>
        <v>III</v>
      </c>
      <c r="AM32" s="137" t="str">
        <f t="shared" si="35"/>
        <v>Mejorable</v>
      </c>
      <c r="AN32" s="138" t="s">
        <v>203</v>
      </c>
      <c r="AO32" s="137" t="s">
        <v>179</v>
      </c>
      <c r="AP32" s="138" t="s">
        <v>188</v>
      </c>
      <c r="AQ32" s="138" t="s">
        <v>188</v>
      </c>
      <c r="AR32" s="138" t="s">
        <v>188</v>
      </c>
      <c r="AS32" s="138" t="s">
        <v>196</v>
      </c>
      <c r="AT32" s="138" t="s">
        <v>188</v>
      </c>
      <c r="AU32" s="109" t="str">
        <f t="shared" si="25"/>
        <v>Se mantiene los controles establecidos</v>
      </c>
    </row>
    <row r="33" spans="1:47" s="42" customFormat="1" ht="277.5" customHeight="1">
      <c r="A33" s="51"/>
      <c r="B33" s="133" t="s">
        <v>240</v>
      </c>
      <c r="C33" s="134" t="s">
        <v>241</v>
      </c>
      <c r="D33" s="202" t="s">
        <v>256</v>
      </c>
      <c r="E33" s="130" t="s">
        <v>243</v>
      </c>
      <c r="F33" s="135" t="s">
        <v>257</v>
      </c>
      <c r="G33" s="130" t="s">
        <v>179</v>
      </c>
      <c r="H33" s="109" t="s">
        <v>180</v>
      </c>
      <c r="I33" s="136" t="s">
        <v>204</v>
      </c>
      <c r="J33" s="136" t="s">
        <v>205</v>
      </c>
      <c r="K33" s="53" t="s">
        <v>206</v>
      </c>
      <c r="L33" s="137" t="s">
        <v>188</v>
      </c>
      <c r="M33" s="53" t="s">
        <v>207</v>
      </c>
      <c r="N33" s="53" t="s">
        <v>208</v>
      </c>
      <c r="O33" s="137">
        <v>2</v>
      </c>
      <c r="P33" s="137">
        <v>3</v>
      </c>
      <c r="Q33" s="137">
        <f t="shared" si="26"/>
        <v>6</v>
      </c>
      <c r="R33" s="137" t="str">
        <f t="shared" si="27"/>
        <v>MEDIO</v>
      </c>
      <c r="S33" s="137">
        <v>10</v>
      </c>
      <c r="T33" s="137">
        <f t="shared" si="28"/>
        <v>60</v>
      </c>
      <c r="U33" s="138" t="str">
        <f t="shared" si="29"/>
        <v>III</v>
      </c>
      <c r="V33" s="137" t="str">
        <f t="shared" si="30"/>
        <v>Mejorable</v>
      </c>
      <c r="W33" s="137" t="s">
        <v>209</v>
      </c>
      <c r="X33" s="137" t="s">
        <v>179</v>
      </c>
      <c r="Y33" s="137" t="s">
        <v>188</v>
      </c>
      <c r="Z33" s="137" t="s">
        <v>188</v>
      </c>
      <c r="AA33" s="137" t="s">
        <v>188</v>
      </c>
      <c r="AB33" s="137" t="s">
        <v>189</v>
      </c>
      <c r="AC33" s="137" t="s">
        <v>188</v>
      </c>
      <c r="AD33" s="167">
        <v>45869</v>
      </c>
      <c r="AE33" s="111" t="s">
        <v>190</v>
      </c>
      <c r="AF33" s="137">
        <v>2</v>
      </c>
      <c r="AG33" s="137">
        <v>3</v>
      </c>
      <c r="AH33" s="137">
        <f t="shared" si="31"/>
        <v>6</v>
      </c>
      <c r="AI33" s="137" t="str">
        <f t="shared" si="32"/>
        <v>MEDIO</v>
      </c>
      <c r="AJ33" s="137">
        <v>10</v>
      </c>
      <c r="AK33" s="137">
        <f t="shared" si="33"/>
        <v>60</v>
      </c>
      <c r="AL33" s="138" t="str">
        <f t="shared" si="34"/>
        <v>III</v>
      </c>
      <c r="AM33" s="137" t="str">
        <f t="shared" si="35"/>
        <v>Mejorable</v>
      </c>
      <c r="AN33" s="137" t="s">
        <v>209</v>
      </c>
      <c r="AO33" s="137" t="s">
        <v>179</v>
      </c>
      <c r="AP33" s="137" t="s">
        <v>188</v>
      </c>
      <c r="AQ33" s="137" t="s">
        <v>188</v>
      </c>
      <c r="AR33" s="137" t="s">
        <v>188</v>
      </c>
      <c r="AS33" s="137" t="s">
        <v>189</v>
      </c>
      <c r="AT33" s="137" t="s">
        <v>188</v>
      </c>
      <c r="AU33" s="109" t="str">
        <f t="shared" si="25"/>
        <v>Se mantiene los controles establecidos</v>
      </c>
    </row>
    <row r="34" spans="1:47" s="42" customFormat="1" ht="277.5" customHeight="1">
      <c r="A34" s="51"/>
      <c r="B34" s="133" t="s">
        <v>240</v>
      </c>
      <c r="C34" s="134" t="s">
        <v>241</v>
      </c>
      <c r="D34" s="202" t="s">
        <v>256</v>
      </c>
      <c r="E34" s="130" t="s">
        <v>243</v>
      </c>
      <c r="F34" s="135" t="s">
        <v>257</v>
      </c>
      <c r="G34" s="130" t="s">
        <v>179</v>
      </c>
      <c r="H34" s="109" t="s">
        <v>180</v>
      </c>
      <c r="I34" s="136" t="s">
        <v>210</v>
      </c>
      <c r="J34" s="136" t="s">
        <v>205</v>
      </c>
      <c r="K34" s="53" t="s">
        <v>211</v>
      </c>
      <c r="L34" s="137" t="s">
        <v>188</v>
      </c>
      <c r="M34" s="53" t="s">
        <v>207</v>
      </c>
      <c r="N34" s="53" t="s">
        <v>208</v>
      </c>
      <c r="O34" s="137">
        <v>2</v>
      </c>
      <c r="P34" s="137">
        <v>3</v>
      </c>
      <c r="Q34" s="137">
        <f t="shared" si="26"/>
        <v>6</v>
      </c>
      <c r="R34" s="137" t="str">
        <f t="shared" si="27"/>
        <v>MEDIO</v>
      </c>
      <c r="S34" s="137">
        <v>10</v>
      </c>
      <c r="T34" s="137">
        <f t="shared" si="28"/>
        <v>60</v>
      </c>
      <c r="U34" s="138" t="str">
        <f t="shared" si="29"/>
        <v>III</v>
      </c>
      <c r="V34" s="137" t="str">
        <f t="shared" si="30"/>
        <v>Mejorable</v>
      </c>
      <c r="W34" s="137" t="s">
        <v>212</v>
      </c>
      <c r="X34" s="137" t="s">
        <v>179</v>
      </c>
      <c r="Y34" s="137" t="s">
        <v>188</v>
      </c>
      <c r="Z34" s="137" t="s">
        <v>188</v>
      </c>
      <c r="AA34" s="137" t="s">
        <v>188</v>
      </c>
      <c r="AB34" s="137" t="s">
        <v>189</v>
      </c>
      <c r="AC34" s="137" t="s">
        <v>188</v>
      </c>
      <c r="AD34" s="167">
        <v>45869</v>
      </c>
      <c r="AE34" s="111" t="s">
        <v>190</v>
      </c>
      <c r="AF34" s="137">
        <v>2</v>
      </c>
      <c r="AG34" s="137">
        <v>3</v>
      </c>
      <c r="AH34" s="137">
        <f t="shared" si="31"/>
        <v>6</v>
      </c>
      <c r="AI34" s="137" t="str">
        <f t="shared" si="32"/>
        <v>MEDIO</v>
      </c>
      <c r="AJ34" s="137">
        <v>10</v>
      </c>
      <c r="AK34" s="137">
        <f t="shared" si="33"/>
        <v>60</v>
      </c>
      <c r="AL34" s="138" t="str">
        <f t="shared" si="34"/>
        <v>III</v>
      </c>
      <c r="AM34" s="137" t="str">
        <f t="shared" si="35"/>
        <v>Mejorable</v>
      </c>
      <c r="AN34" s="137" t="s">
        <v>212</v>
      </c>
      <c r="AO34" s="137" t="s">
        <v>179</v>
      </c>
      <c r="AP34" s="137" t="s">
        <v>188</v>
      </c>
      <c r="AQ34" s="137" t="s">
        <v>188</v>
      </c>
      <c r="AR34" s="137" t="s">
        <v>188</v>
      </c>
      <c r="AS34" s="137" t="s">
        <v>189</v>
      </c>
      <c r="AT34" s="137" t="s">
        <v>188</v>
      </c>
      <c r="AU34" s="109" t="str">
        <f t="shared" si="25"/>
        <v>Se mantiene los controles establecidos</v>
      </c>
    </row>
    <row r="35" spans="1:47" s="42" customFormat="1" ht="277.5" customHeight="1">
      <c r="A35" s="51"/>
      <c r="B35" s="133" t="s">
        <v>240</v>
      </c>
      <c r="C35" s="134" t="s">
        <v>241</v>
      </c>
      <c r="D35" s="202" t="s">
        <v>256</v>
      </c>
      <c r="E35" s="130" t="s">
        <v>243</v>
      </c>
      <c r="F35" s="135" t="s">
        <v>257</v>
      </c>
      <c r="G35" s="109" t="s">
        <v>247</v>
      </c>
      <c r="H35" s="109" t="s">
        <v>220</v>
      </c>
      <c r="I35" s="140" t="s">
        <v>248</v>
      </c>
      <c r="J35" s="140" t="s">
        <v>214</v>
      </c>
      <c r="K35" s="52" t="s">
        <v>249</v>
      </c>
      <c r="L35" s="138" t="s">
        <v>250</v>
      </c>
      <c r="M35" s="131" t="s">
        <v>251</v>
      </c>
      <c r="N35" s="178" t="s">
        <v>252</v>
      </c>
      <c r="O35" s="138">
        <v>2</v>
      </c>
      <c r="P35" s="138">
        <v>1</v>
      </c>
      <c r="Q35" s="138">
        <f t="shared" si="26"/>
        <v>2</v>
      </c>
      <c r="R35" s="138" t="str">
        <f t="shared" si="27"/>
        <v>BAJO</v>
      </c>
      <c r="S35" s="138">
        <v>100</v>
      </c>
      <c r="T35" s="138">
        <f>Q35*S35</f>
        <v>200</v>
      </c>
      <c r="U35" s="138" t="str">
        <f>IF(T35&lt;=20,"IV",IF(T35&lt;=120,"III",IF(T35&lt;=500,"II",IF(T35&lt;=4000,"I",FALSE))))</f>
        <v>II</v>
      </c>
      <c r="V35" s="137" t="str">
        <f t="shared" si="30"/>
        <v>Aceptable con control especifico</v>
      </c>
      <c r="W35" s="138" t="s">
        <v>253</v>
      </c>
      <c r="X35" s="138" t="s">
        <v>179</v>
      </c>
      <c r="Y35" s="138" t="s">
        <v>188</v>
      </c>
      <c r="Z35" s="138" t="s">
        <v>188</v>
      </c>
      <c r="AA35" s="138" t="s">
        <v>188</v>
      </c>
      <c r="AB35" s="52" t="s">
        <v>254</v>
      </c>
      <c r="AC35" s="138" t="s">
        <v>255</v>
      </c>
      <c r="AD35" s="167">
        <v>45910</v>
      </c>
      <c r="AE35" s="111" t="s">
        <v>190</v>
      </c>
      <c r="AF35" s="138">
        <v>2</v>
      </c>
      <c r="AG35" s="138">
        <v>1</v>
      </c>
      <c r="AH35" s="138">
        <f t="shared" si="31"/>
        <v>2</v>
      </c>
      <c r="AI35" s="138" t="str">
        <f t="shared" si="32"/>
        <v>BAJO</v>
      </c>
      <c r="AJ35" s="138">
        <v>100</v>
      </c>
      <c r="AK35" s="138">
        <f>AH35*AJ35</f>
        <v>200</v>
      </c>
      <c r="AL35" s="138" t="str">
        <f>IF(AK35&lt;=20,"IV",IF(AK35&lt;=120,"III",IF(AK35&lt;=500,"II",IF(AK35&lt;=4000,"I",FALSE))))</f>
        <v>II</v>
      </c>
      <c r="AM35" s="137" t="str">
        <f t="shared" si="35"/>
        <v>Aceptable con control especifico</v>
      </c>
      <c r="AN35" s="138" t="s">
        <v>253</v>
      </c>
      <c r="AO35" s="138" t="s">
        <v>179</v>
      </c>
      <c r="AP35" s="138" t="s">
        <v>188</v>
      </c>
      <c r="AQ35" s="138" t="s">
        <v>188</v>
      </c>
      <c r="AR35" s="138" t="s">
        <v>188</v>
      </c>
      <c r="AS35" s="52" t="s">
        <v>254</v>
      </c>
      <c r="AT35" s="138" t="s">
        <v>255</v>
      </c>
      <c r="AU35" s="109" t="str">
        <f t="shared" si="25"/>
        <v>Se mantiene los controles establecidos</v>
      </c>
    </row>
    <row r="36" spans="1:47" s="42" customFormat="1" ht="277.5" customHeight="1">
      <c r="A36" s="51"/>
      <c r="B36" s="133" t="s">
        <v>240</v>
      </c>
      <c r="C36" s="134" t="s">
        <v>241</v>
      </c>
      <c r="D36" s="202" t="s">
        <v>256</v>
      </c>
      <c r="E36" s="130" t="s">
        <v>243</v>
      </c>
      <c r="F36" s="135" t="s">
        <v>257</v>
      </c>
      <c r="G36" s="109" t="s">
        <v>179</v>
      </c>
      <c r="H36" s="109" t="s">
        <v>220</v>
      </c>
      <c r="I36" s="140" t="s">
        <v>221</v>
      </c>
      <c r="J36" s="140" t="s">
        <v>222</v>
      </c>
      <c r="K36" s="52" t="s">
        <v>223</v>
      </c>
      <c r="L36" s="138" t="s">
        <v>224</v>
      </c>
      <c r="M36" s="109" t="s">
        <v>225</v>
      </c>
      <c r="N36" s="176" t="s">
        <v>226</v>
      </c>
      <c r="O36" s="137">
        <v>2</v>
      </c>
      <c r="P36" s="137">
        <v>2</v>
      </c>
      <c r="Q36" s="137">
        <f t="shared" si="26"/>
        <v>4</v>
      </c>
      <c r="R36" s="138" t="str">
        <f t="shared" si="27"/>
        <v>BAJO</v>
      </c>
      <c r="S36" s="137">
        <v>25</v>
      </c>
      <c r="T36" s="137">
        <f t="shared" ref="T36:T38" si="36">Q36*S36</f>
        <v>100</v>
      </c>
      <c r="U36" s="138" t="str">
        <f t="shared" ref="U36:U38" si="37">IF(T36&lt;=20,"IV",IF(T36&lt;=120,"III",IF(T36&lt;=500,"II",IF(T36&lt;=4000,"I",FALSE))))</f>
        <v>III</v>
      </c>
      <c r="V36" s="137" t="str">
        <f t="shared" si="30"/>
        <v>Mejorable</v>
      </c>
      <c r="W36" s="137" t="s">
        <v>227</v>
      </c>
      <c r="X36" s="137" t="s">
        <v>179</v>
      </c>
      <c r="Y36" s="138" t="s">
        <v>188</v>
      </c>
      <c r="Z36" s="138" t="s">
        <v>188</v>
      </c>
      <c r="AA36" s="138" t="s">
        <v>188</v>
      </c>
      <c r="AB36" s="52" t="s">
        <v>228</v>
      </c>
      <c r="AC36" s="52" t="s">
        <v>229</v>
      </c>
      <c r="AD36" s="167">
        <v>45910</v>
      </c>
      <c r="AE36" s="111" t="s">
        <v>190</v>
      </c>
      <c r="AF36" s="137">
        <v>2</v>
      </c>
      <c r="AG36" s="137">
        <v>2</v>
      </c>
      <c r="AH36" s="137">
        <f t="shared" si="31"/>
        <v>4</v>
      </c>
      <c r="AI36" s="138" t="str">
        <f t="shared" si="32"/>
        <v>BAJO</v>
      </c>
      <c r="AJ36" s="137">
        <v>25</v>
      </c>
      <c r="AK36" s="137">
        <f t="shared" ref="AK36:AK38" si="38">AH36*AJ36</f>
        <v>100</v>
      </c>
      <c r="AL36" s="138" t="str">
        <f t="shared" ref="AL36:AL38" si="39">IF(AK36&lt;=20,"IV",IF(AK36&lt;=120,"III",IF(AK36&lt;=500,"II",IF(AK36&lt;=4000,"I",FALSE))))</f>
        <v>III</v>
      </c>
      <c r="AM36" s="137" t="str">
        <f t="shared" si="35"/>
        <v>Mejorable</v>
      </c>
      <c r="AN36" s="137" t="s">
        <v>227</v>
      </c>
      <c r="AO36" s="137" t="s">
        <v>179</v>
      </c>
      <c r="AP36" s="138" t="s">
        <v>188</v>
      </c>
      <c r="AQ36" s="138" t="s">
        <v>188</v>
      </c>
      <c r="AR36" s="138" t="s">
        <v>188</v>
      </c>
      <c r="AS36" s="52" t="s">
        <v>228</v>
      </c>
      <c r="AT36" s="52" t="s">
        <v>229</v>
      </c>
      <c r="AU36" s="109" t="str">
        <f t="shared" si="25"/>
        <v>Se mantiene los controles establecidos</v>
      </c>
    </row>
    <row r="37" spans="1:47" s="42" customFormat="1" ht="277.5" customHeight="1">
      <c r="A37" s="51"/>
      <c r="B37" s="133" t="s">
        <v>240</v>
      </c>
      <c r="C37" s="134" t="s">
        <v>241</v>
      </c>
      <c r="D37" s="202" t="s">
        <v>256</v>
      </c>
      <c r="E37" s="130" t="s">
        <v>243</v>
      </c>
      <c r="F37" s="135" t="s">
        <v>257</v>
      </c>
      <c r="G37" s="109" t="s">
        <v>179</v>
      </c>
      <c r="H37" s="109" t="s">
        <v>220</v>
      </c>
      <c r="I37" s="140" t="s">
        <v>230</v>
      </c>
      <c r="J37" s="140" t="s">
        <v>222</v>
      </c>
      <c r="K37" s="52" t="s">
        <v>223</v>
      </c>
      <c r="L37" s="177" t="s">
        <v>231</v>
      </c>
      <c r="M37" s="109" t="s">
        <v>232</v>
      </c>
      <c r="N37" s="176" t="s">
        <v>226</v>
      </c>
      <c r="O37" s="137">
        <v>2</v>
      </c>
      <c r="P37" s="137">
        <v>2</v>
      </c>
      <c r="Q37" s="137">
        <f t="shared" si="26"/>
        <v>4</v>
      </c>
      <c r="R37" s="138" t="str">
        <f t="shared" si="27"/>
        <v>BAJO</v>
      </c>
      <c r="S37" s="137">
        <v>25</v>
      </c>
      <c r="T37" s="137">
        <f t="shared" si="36"/>
        <v>100</v>
      </c>
      <c r="U37" s="138" t="str">
        <f t="shared" si="37"/>
        <v>III</v>
      </c>
      <c r="V37" s="137" t="str">
        <f t="shared" si="30"/>
        <v>Mejorable</v>
      </c>
      <c r="W37" s="137" t="s">
        <v>227</v>
      </c>
      <c r="X37" s="137" t="s">
        <v>179</v>
      </c>
      <c r="Y37" s="138" t="s">
        <v>188</v>
      </c>
      <c r="Z37" s="138" t="s">
        <v>188</v>
      </c>
      <c r="AA37" s="138" t="s">
        <v>188</v>
      </c>
      <c r="AB37" s="52" t="s">
        <v>233</v>
      </c>
      <c r="AC37" s="52" t="s">
        <v>188</v>
      </c>
      <c r="AD37" s="167">
        <v>45910</v>
      </c>
      <c r="AE37" s="111" t="s">
        <v>190</v>
      </c>
      <c r="AF37" s="137">
        <v>2</v>
      </c>
      <c r="AG37" s="137">
        <v>2</v>
      </c>
      <c r="AH37" s="137">
        <f t="shared" si="31"/>
        <v>4</v>
      </c>
      <c r="AI37" s="138" t="str">
        <f t="shared" si="32"/>
        <v>BAJO</v>
      </c>
      <c r="AJ37" s="137">
        <v>25</v>
      </c>
      <c r="AK37" s="137">
        <f t="shared" si="38"/>
        <v>100</v>
      </c>
      <c r="AL37" s="138" t="str">
        <f t="shared" si="39"/>
        <v>III</v>
      </c>
      <c r="AM37" s="137" t="str">
        <f t="shared" si="35"/>
        <v>Mejorable</v>
      </c>
      <c r="AN37" s="137" t="s">
        <v>227</v>
      </c>
      <c r="AO37" s="137" t="s">
        <v>179</v>
      </c>
      <c r="AP37" s="138" t="s">
        <v>188</v>
      </c>
      <c r="AQ37" s="138" t="s">
        <v>188</v>
      </c>
      <c r="AR37" s="138" t="s">
        <v>188</v>
      </c>
      <c r="AS37" s="52" t="s">
        <v>233</v>
      </c>
      <c r="AT37" s="52" t="s">
        <v>188</v>
      </c>
      <c r="AU37" s="109" t="str">
        <f t="shared" si="25"/>
        <v>Se mantiene los controles establecidos</v>
      </c>
    </row>
    <row r="38" spans="1:47" s="42" customFormat="1" ht="277.5" customHeight="1">
      <c r="A38" s="51"/>
      <c r="B38" s="133" t="s">
        <v>240</v>
      </c>
      <c r="C38" s="134" t="s">
        <v>241</v>
      </c>
      <c r="D38" s="202" t="s">
        <v>256</v>
      </c>
      <c r="E38" s="130" t="s">
        <v>243</v>
      </c>
      <c r="F38" s="135" t="s">
        <v>257</v>
      </c>
      <c r="G38" s="109" t="s">
        <v>179</v>
      </c>
      <c r="H38" s="109" t="s">
        <v>220</v>
      </c>
      <c r="I38" s="140" t="s">
        <v>234</v>
      </c>
      <c r="J38" s="140" t="s">
        <v>222</v>
      </c>
      <c r="K38" s="52" t="s">
        <v>235</v>
      </c>
      <c r="L38" s="138" t="s">
        <v>236</v>
      </c>
      <c r="M38" s="109" t="s">
        <v>237</v>
      </c>
      <c r="N38" s="52" t="s">
        <v>238</v>
      </c>
      <c r="O38" s="137">
        <v>2</v>
      </c>
      <c r="P38" s="137">
        <v>2</v>
      </c>
      <c r="Q38" s="137">
        <f t="shared" si="26"/>
        <v>4</v>
      </c>
      <c r="R38" s="138" t="str">
        <f t="shared" si="27"/>
        <v>BAJO</v>
      </c>
      <c r="S38" s="137">
        <v>60</v>
      </c>
      <c r="T38" s="137">
        <f t="shared" si="36"/>
        <v>240</v>
      </c>
      <c r="U38" s="138" t="str">
        <f t="shared" si="37"/>
        <v>II</v>
      </c>
      <c r="V38" s="137" t="str">
        <f t="shared" si="30"/>
        <v>Aceptable con control especifico</v>
      </c>
      <c r="W38" s="137" t="s">
        <v>227</v>
      </c>
      <c r="X38" s="137" t="s">
        <v>179</v>
      </c>
      <c r="Y38" s="138" t="s">
        <v>188</v>
      </c>
      <c r="Z38" s="138" t="s">
        <v>188</v>
      </c>
      <c r="AA38" s="138" t="s">
        <v>188</v>
      </c>
      <c r="AB38" s="52" t="s">
        <v>239</v>
      </c>
      <c r="AC38" s="52" t="s">
        <v>188</v>
      </c>
      <c r="AD38" s="167">
        <v>45910</v>
      </c>
      <c r="AE38" s="111" t="s">
        <v>190</v>
      </c>
      <c r="AF38" s="137">
        <v>2</v>
      </c>
      <c r="AG38" s="137">
        <v>2</v>
      </c>
      <c r="AH38" s="137">
        <f t="shared" si="31"/>
        <v>4</v>
      </c>
      <c r="AI38" s="138" t="str">
        <f t="shared" si="32"/>
        <v>BAJO</v>
      </c>
      <c r="AJ38" s="137">
        <v>60</v>
      </c>
      <c r="AK38" s="137">
        <f t="shared" si="38"/>
        <v>240</v>
      </c>
      <c r="AL38" s="138" t="str">
        <f t="shared" si="39"/>
        <v>II</v>
      </c>
      <c r="AM38" s="137" t="str">
        <f t="shared" si="35"/>
        <v>Aceptable con control especifico</v>
      </c>
      <c r="AN38" s="137" t="s">
        <v>227</v>
      </c>
      <c r="AO38" s="137" t="s">
        <v>179</v>
      </c>
      <c r="AP38" s="138" t="s">
        <v>188</v>
      </c>
      <c r="AQ38" s="138" t="s">
        <v>188</v>
      </c>
      <c r="AR38" s="138" t="s">
        <v>188</v>
      </c>
      <c r="AS38" s="52" t="s">
        <v>239</v>
      </c>
      <c r="AT38" s="52" t="s">
        <v>188</v>
      </c>
      <c r="AU38" s="109" t="str">
        <f t="shared" si="25"/>
        <v>Se mantiene los controles establecidos</v>
      </c>
    </row>
    <row r="39" spans="1:47" s="42" customFormat="1" ht="220.5" customHeight="1">
      <c r="A39" s="51"/>
      <c r="B39" s="133" t="s">
        <v>258</v>
      </c>
      <c r="C39" s="142" t="s">
        <v>259</v>
      </c>
      <c r="D39" s="142" t="s">
        <v>259</v>
      </c>
      <c r="E39" s="130" t="s">
        <v>260</v>
      </c>
      <c r="F39" s="130" t="s">
        <v>261</v>
      </c>
      <c r="G39" s="131" t="s">
        <v>179</v>
      </c>
      <c r="H39" s="109" t="s">
        <v>180</v>
      </c>
      <c r="I39" s="136" t="s">
        <v>181</v>
      </c>
      <c r="J39" s="136" t="s">
        <v>182</v>
      </c>
      <c r="K39" s="53" t="s">
        <v>183</v>
      </c>
      <c r="L39" s="137" t="s">
        <v>184</v>
      </c>
      <c r="M39" s="53" t="s">
        <v>185</v>
      </c>
      <c r="N39" s="130" t="s">
        <v>186</v>
      </c>
      <c r="O39" s="137">
        <v>1</v>
      </c>
      <c r="P39" s="137">
        <v>1</v>
      </c>
      <c r="Q39" s="137">
        <f>O39*P39</f>
        <v>1</v>
      </c>
      <c r="R39" s="137" t="str">
        <f>IF(Q39&lt;=4,"BAJO",IF(Q39&lt;=8,"MEDIO",IF(Q39&lt;=20,"ALTO","MUY ALTO")))</f>
        <v>BAJO</v>
      </c>
      <c r="S39" s="137">
        <v>10</v>
      </c>
      <c r="T39" s="137">
        <f>Q39*S39</f>
        <v>10</v>
      </c>
      <c r="U39" s="138" t="str">
        <f>IF(T39&lt;=20,"IV",IF(T39&lt;=120,"III",IF(T39&lt;=500,"II",IF(T39&lt;=4000,"I",FALSE))))</f>
        <v>IV</v>
      </c>
      <c r="V39" s="137" t="str">
        <f>IF(U39="IV","Aceptable",IF(U39="III","Mejorable",IF(U39="II","Aceptable con control especifico", IF(U39="I","No Aceptable",FALSE))))</f>
        <v>Aceptable</v>
      </c>
      <c r="W39" s="53" t="s">
        <v>187</v>
      </c>
      <c r="X39" s="137" t="s">
        <v>179</v>
      </c>
      <c r="Y39" s="137" t="s">
        <v>188</v>
      </c>
      <c r="Z39" s="137" t="s">
        <v>188</v>
      </c>
      <c r="AA39" s="137" t="s">
        <v>188</v>
      </c>
      <c r="AB39" s="137" t="s">
        <v>189</v>
      </c>
      <c r="AC39" s="137" t="s">
        <v>188</v>
      </c>
      <c r="AD39" s="167">
        <v>45869</v>
      </c>
      <c r="AE39" s="111" t="s">
        <v>190</v>
      </c>
      <c r="AF39" s="137">
        <v>1</v>
      </c>
      <c r="AG39" s="137">
        <v>1</v>
      </c>
      <c r="AH39" s="137">
        <f>AF39*AG39</f>
        <v>1</v>
      </c>
      <c r="AI39" s="137" t="str">
        <f>IF(AH39&lt;=4,"BAJO",IF(AH39&lt;=8,"MEDIO",IF(AH39&lt;=20,"ALTO","MUY ALTO")))</f>
        <v>BAJO</v>
      </c>
      <c r="AJ39" s="137">
        <v>10</v>
      </c>
      <c r="AK39" s="137">
        <f>AH39*AJ39</f>
        <v>10</v>
      </c>
      <c r="AL39" s="138" t="str">
        <f>IF(AK39&lt;=20,"IV",IF(AK39&lt;=120,"III",IF(AK39&lt;=500,"II",IF(AK39&lt;=4000,"I",FALSE))))</f>
        <v>IV</v>
      </c>
      <c r="AM39" s="137" t="str">
        <f>IF(AL39="IV","Aceptable",IF(AL39="III","Mejorable",IF(AL39="II","Aceptable con control especifico", IF(AL39="I","No Aceptable",FALSE))))</f>
        <v>Aceptable</v>
      </c>
      <c r="AN39" s="53" t="s">
        <v>187</v>
      </c>
      <c r="AO39" s="137" t="s">
        <v>179</v>
      </c>
      <c r="AP39" s="137" t="s">
        <v>188</v>
      </c>
      <c r="AQ39" s="137" t="s">
        <v>188</v>
      </c>
      <c r="AR39" s="137" t="s">
        <v>188</v>
      </c>
      <c r="AS39" s="137" t="s">
        <v>189</v>
      </c>
      <c r="AT39" s="137" t="s">
        <v>188</v>
      </c>
      <c r="AU39" s="109" t="str">
        <f t="shared" si="10"/>
        <v>Se mantiene los controles establecidos</v>
      </c>
    </row>
    <row r="40" spans="1:47" s="42" customFormat="1" ht="174.75" customHeight="1">
      <c r="B40" s="133" t="s">
        <v>258</v>
      </c>
      <c r="C40" s="142" t="s">
        <v>259</v>
      </c>
      <c r="D40" s="142" t="s">
        <v>259</v>
      </c>
      <c r="E40" s="130" t="s">
        <v>260</v>
      </c>
      <c r="F40" s="109" t="s">
        <v>261</v>
      </c>
      <c r="G40" s="131" t="s">
        <v>179</v>
      </c>
      <c r="H40" s="109" t="s">
        <v>180</v>
      </c>
      <c r="I40" s="140" t="s">
        <v>191</v>
      </c>
      <c r="J40" s="140" t="s">
        <v>192</v>
      </c>
      <c r="K40" s="52" t="s">
        <v>193</v>
      </c>
      <c r="L40" s="138" t="s">
        <v>188</v>
      </c>
      <c r="M40" s="52" t="s">
        <v>194</v>
      </c>
      <c r="N40" s="130" t="s">
        <v>188</v>
      </c>
      <c r="O40" s="138">
        <v>2</v>
      </c>
      <c r="P40" s="138">
        <v>3</v>
      </c>
      <c r="Q40" s="138">
        <f t="shared" ref="Q40:Q56" si="40">O40*P40</f>
        <v>6</v>
      </c>
      <c r="R40" s="138" t="str">
        <f t="shared" ref="R40:R56" si="41">IF(Q40&lt;=4,"BAJO",IF(Q40&lt;=8,"MEDIO",IF(Q40&lt;=20,"ALTO","MUY ALTO")))</f>
        <v>MEDIO</v>
      </c>
      <c r="S40" s="138">
        <v>10</v>
      </c>
      <c r="T40" s="138">
        <f t="shared" ref="T40:T52" si="42">Q40*S40</f>
        <v>60</v>
      </c>
      <c r="U40" s="138" t="str">
        <f t="shared" ref="U40:U52" si="43">IF(T40&lt;=20,"IV",IF(T40&lt;=120,"III",IF(T40&lt;=500,"II",IF(T40&lt;=4000,"I",FALSE))))</f>
        <v>III</v>
      </c>
      <c r="V40" s="137" t="str">
        <f t="shared" ref="V40:V56" si="44">IF(U40="IV","Aceptable",IF(U40="III","Mejorable",IF(U40="II","Aceptable con control especifico", IF(U40="I","No Aceptable",FALSE))))</f>
        <v>Mejorable</v>
      </c>
      <c r="W40" s="137" t="s">
        <v>195</v>
      </c>
      <c r="X40" s="138" t="s">
        <v>179</v>
      </c>
      <c r="Y40" s="138" t="s">
        <v>188</v>
      </c>
      <c r="Z40" s="138" t="s">
        <v>188</v>
      </c>
      <c r="AA40" s="138" t="s">
        <v>245</v>
      </c>
      <c r="AB40" s="138" t="s">
        <v>196</v>
      </c>
      <c r="AC40" s="138" t="s">
        <v>188</v>
      </c>
      <c r="AD40" s="167">
        <v>45869</v>
      </c>
      <c r="AE40" s="111" t="s">
        <v>190</v>
      </c>
      <c r="AF40" s="138">
        <v>2</v>
      </c>
      <c r="AG40" s="138">
        <v>3</v>
      </c>
      <c r="AH40" s="138">
        <f t="shared" ref="AH40:AH56" si="45">AF40*AG40</f>
        <v>6</v>
      </c>
      <c r="AI40" s="138" t="str">
        <f t="shared" ref="AI40:AI56" si="46">IF(AH40&lt;=4,"BAJO",IF(AH40&lt;=8,"MEDIO",IF(AH40&lt;=20,"ALTO","MUY ALTO")))</f>
        <v>MEDIO</v>
      </c>
      <c r="AJ40" s="138">
        <v>10</v>
      </c>
      <c r="AK40" s="138">
        <f t="shared" ref="AK40:AK52" si="47">AH40*AJ40</f>
        <v>60</v>
      </c>
      <c r="AL40" s="138" t="str">
        <f t="shared" ref="AL40:AL52" si="48">IF(AK40&lt;=20,"IV",IF(AK40&lt;=120,"III",IF(AK40&lt;=500,"II",IF(AK40&lt;=4000,"I",FALSE))))</f>
        <v>III</v>
      </c>
      <c r="AM40" s="137" t="str">
        <f t="shared" ref="AM40:AM56" si="49">IF(AL40="IV","Aceptable",IF(AL40="III","Mejorable",IF(AL40="II","Aceptable con control especifico", IF(AL40="I","No Aceptable",FALSE))))</f>
        <v>Mejorable</v>
      </c>
      <c r="AN40" s="137" t="s">
        <v>195</v>
      </c>
      <c r="AO40" s="138" t="s">
        <v>179</v>
      </c>
      <c r="AP40" s="138" t="s">
        <v>188</v>
      </c>
      <c r="AQ40" s="138" t="s">
        <v>188</v>
      </c>
      <c r="AR40" s="138" t="s">
        <v>245</v>
      </c>
      <c r="AS40" s="138" t="s">
        <v>196</v>
      </c>
      <c r="AT40" s="138" t="s">
        <v>188</v>
      </c>
      <c r="AU40" s="109" t="str">
        <f t="shared" si="10"/>
        <v>Se mantiene los controles establecidos</v>
      </c>
    </row>
    <row r="41" spans="1:47" s="42" customFormat="1" ht="174.75" customHeight="1">
      <c r="B41" s="133" t="s">
        <v>258</v>
      </c>
      <c r="C41" s="142" t="s">
        <v>259</v>
      </c>
      <c r="D41" s="142" t="s">
        <v>259</v>
      </c>
      <c r="E41" s="130" t="s">
        <v>260</v>
      </c>
      <c r="F41" s="109" t="s">
        <v>261</v>
      </c>
      <c r="G41" s="131" t="s">
        <v>179</v>
      </c>
      <c r="H41" s="109" t="s">
        <v>180</v>
      </c>
      <c r="I41" s="140" t="s">
        <v>262</v>
      </c>
      <c r="J41" s="140" t="s">
        <v>192</v>
      </c>
      <c r="K41" s="52" t="s">
        <v>263</v>
      </c>
      <c r="L41" s="138" t="s">
        <v>264</v>
      </c>
      <c r="M41" s="52" t="s">
        <v>265</v>
      </c>
      <c r="N41" s="52" t="s">
        <v>266</v>
      </c>
      <c r="O41" s="138">
        <v>2</v>
      </c>
      <c r="P41" s="138">
        <v>3</v>
      </c>
      <c r="Q41" s="138">
        <f t="shared" si="40"/>
        <v>6</v>
      </c>
      <c r="R41" s="138" t="str">
        <f t="shared" si="41"/>
        <v>MEDIO</v>
      </c>
      <c r="S41" s="138">
        <v>10</v>
      </c>
      <c r="T41" s="138">
        <f t="shared" si="42"/>
        <v>60</v>
      </c>
      <c r="U41" s="138" t="str">
        <f t="shared" si="43"/>
        <v>III</v>
      </c>
      <c r="V41" s="137" t="str">
        <f t="shared" si="44"/>
        <v>Mejorable</v>
      </c>
      <c r="W41" s="138" t="s">
        <v>267</v>
      </c>
      <c r="X41" s="138" t="s">
        <v>179</v>
      </c>
      <c r="Y41" s="138" t="s">
        <v>188</v>
      </c>
      <c r="Z41" s="138" t="s">
        <v>188</v>
      </c>
      <c r="AA41" s="138" t="s">
        <v>188</v>
      </c>
      <c r="AB41" s="138" t="s">
        <v>268</v>
      </c>
      <c r="AC41" s="138" t="s">
        <v>269</v>
      </c>
      <c r="AD41" s="167">
        <v>45869</v>
      </c>
      <c r="AE41" s="111" t="s">
        <v>190</v>
      </c>
      <c r="AF41" s="138">
        <v>2</v>
      </c>
      <c r="AG41" s="138">
        <v>3</v>
      </c>
      <c r="AH41" s="138">
        <f t="shared" si="45"/>
        <v>6</v>
      </c>
      <c r="AI41" s="138" t="str">
        <f t="shared" si="46"/>
        <v>MEDIO</v>
      </c>
      <c r="AJ41" s="138">
        <v>10</v>
      </c>
      <c r="AK41" s="138">
        <f t="shared" si="47"/>
        <v>60</v>
      </c>
      <c r="AL41" s="138" t="str">
        <f t="shared" si="48"/>
        <v>III</v>
      </c>
      <c r="AM41" s="137" t="str">
        <f t="shared" si="49"/>
        <v>Mejorable</v>
      </c>
      <c r="AN41" s="138" t="s">
        <v>267</v>
      </c>
      <c r="AO41" s="138" t="s">
        <v>179</v>
      </c>
      <c r="AP41" s="138" t="s">
        <v>188</v>
      </c>
      <c r="AQ41" s="138" t="s">
        <v>188</v>
      </c>
      <c r="AR41" s="138" t="s">
        <v>188</v>
      </c>
      <c r="AS41" s="138" t="s">
        <v>268</v>
      </c>
      <c r="AT41" s="138" t="s">
        <v>269</v>
      </c>
      <c r="AU41" s="109" t="str">
        <f t="shared" si="10"/>
        <v>Se mantiene los controles establecidos</v>
      </c>
    </row>
    <row r="42" spans="1:47" s="42" customFormat="1" ht="174.75" customHeight="1">
      <c r="B42" s="133" t="s">
        <v>258</v>
      </c>
      <c r="C42" s="142" t="s">
        <v>259</v>
      </c>
      <c r="D42" s="142" t="s">
        <v>259</v>
      </c>
      <c r="E42" s="130" t="s">
        <v>260</v>
      </c>
      <c r="F42" s="109" t="s">
        <v>261</v>
      </c>
      <c r="G42" s="131" t="s">
        <v>179</v>
      </c>
      <c r="H42" s="109" t="s">
        <v>180</v>
      </c>
      <c r="I42" s="140" t="s">
        <v>197</v>
      </c>
      <c r="J42" s="140" t="s">
        <v>198</v>
      </c>
      <c r="K42" s="52" t="s">
        <v>199</v>
      </c>
      <c r="L42" s="52" t="s">
        <v>200</v>
      </c>
      <c r="M42" s="52" t="s">
        <v>201</v>
      </c>
      <c r="N42" s="52" t="s">
        <v>202</v>
      </c>
      <c r="O42" s="138">
        <v>2</v>
      </c>
      <c r="P42" s="138">
        <v>3</v>
      </c>
      <c r="Q42" s="138">
        <f t="shared" si="40"/>
        <v>6</v>
      </c>
      <c r="R42" s="138" t="str">
        <f t="shared" si="41"/>
        <v>MEDIO</v>
      </c>
      <c r="S42" s="138">
        <v>10</v>
      </c>
      <c r="T42" s="138">
        <f t="shared" si="42"/>
        <v>60</v>
      </c>
      <c r="U42" s="138" t="str">
        <f t="shared" si="43"/>
        <v>III</v>
      </c>
      <c r="V42" s="137" t="str">
        <f t="shared" si="44"/>
        <v>Mejorable</v>
      </c>
      <c r="W42" s="138" t="s">
        <v>203</v>
      </c>
      <c r="X42" s="137" t="s">
        <v>179</v>
      </c>
      <c r="Y42" s="138" t="s">
        <v>188</v>
      </c>
      <c r="Z42" s="138" t="s">
        <v>188</v>
      </c>
      <c r="AA42" s="138" t="s">
        <v>188</v>
      </c>
      <c r="AB42" s="138" t="s">
        <v>196</v>
      </c>
      <c r="AC42" s="138" t="s">
        <v>188</v>
      </c>
      <c r="AD42" s="167">
        <v>45869</v>
      </c>
      <c r="AE42" s="111" t="s">
        <v>190</v>
      </c>
      <c r="AF42" s="138">
        <v>2</v>
      </c>
      <c r="AG42" s="138">
        <v>3</v>
      </c>
      <c r="AH42" s="138">
        <f t="shared" si="45"/>
        <v>6</v>
      </c>
      <c r="AI42" s="138" t="str">
        <f t="shared" si="46"/>
        <v>MEDIO</v>
      </c>
      <c r="AJ42" s="138">
        <v>10</v>
      </c>
      <c r="AK42" s="138">
        <f t="shared" si="47"/>
        <v>60</v>
      </c>
      <c r="AL42" s="138" t="str">
        <f t="shared" si="48"/>
        <v>III</v>
      </c>
      <c r="AM42" s="137" t="str">
        <f t="shared" si="49"/>
        <v>Mejorable</v>
      </c>
      <c r="AN42" s="138" t="s">
        <v>203</v>
      </c>
      <c r="AO42" s="137" t="s">
        <v>179</v>
      </c>
      <c r="AP42" s="138" t="s">
        <v>188</v>
      </c>
      <c r="AQ42" s="138" t="s">
        <v>188</v>
      </c>
      <c r="AR42" s="138" t="s">
        <v>188</v>
      </c>
      <c r="AS42" s="138" t="s">
        <v>196</v>
      </c>
      <c r="AT42" s="138" t="s">
        <v>188</v>
      </c>
      <c r="AU42" s="109" t="str">
        <f t="shared" si="10"/>
        <v>Se mantiene los controles establecidos</v>
      </c>
    </row>
    <row r="43" spans="1:47" s="42" customFormat="1" ht="174.75" customHeight="1">
      <c r="B43" s="133" t="s">
        <v>258</v>
      </c>
      <c r="C43" s="142" t="s">
        <v>259</v>
      </c>
      <c r="D43" s="142" t="s">
        <v>259</v>
      </c>
      <c r="E43" s="130" t="s">
        <v>260</v>
      </c>
      <c r="F43" s="109" t="s">
        <v>261</v>
      </c>
      <c r="G43" s="131" t="s">
        <v>179</v>
      </c>
      <c r="H43" s="109" t="s">
        <v>180</v>
      </c>
      <c r="I43" s="140" t="s">
        <v>270</v>
      </c>
      <c r="J43" s="140" t="s">
        <v>198</v>
      </c>
      <c r="K43" s="52" t="s">
        <v>199</v>
      </c>
      <c r="L43" s="52" t="s">
        <v>200</v>
      </c>
      <c r="M43" s="52" t="s">
        <v>271</v>
      </c>
      <c r="N43" s="52" t="s">
        <v>272</v>
      </c>
      <c r="O43" s="138">
        <v>2</v>
      </c>
      <c r="P43" s="138">
        <v>3</v>
      </c>
      <c r="Q43" s="138">
        <f t="shared" si="40"/>
        <v>6</v>
      </c>
      <c r="R43" s="138" t="str">
        <f t="shared" si="41"/>
        <v>MEDIO</v>
      </c>
      <c r="S43" s="138">
        <v>10</v>
      </c>
      <c r="T43" s="138">
        <f t="shared" si="42"/>
        <v>60</v>
      </c>
      <c r="U43" s="138" t="str">
        <f t="shared" si="43"/>
        <v>III</v>
      </c>
      <c r="V43" s="137" t="str">
        <f t="shared" si="44"/>
        <v>Mejorable</v>
      </c>
      <c r="W43" s="138" t="s">
        <v>203</v>
      </c>
      <c r="X43" s="137" t="s">
        <v>179</v>
      </c>
      <c r="Y43" s="138" t="s">
        <v>188</v>
      </c>
      <c r="Z43" s="138" t="s">
        <v>188</v>
      </c>
      <c r="AA43" s="138" t="s">
        <v>188</v>
      </c>
      <c r="AB43" s="138" t="s">
        <v>273</v>
      </c>
      <c r="AC43" s="138" t="s">
        <v>274</v>
      </c>
      <c r="AD43" s="167">
        <v>45869</v>
      </c>
      <c r="AE43" s="111" t="s">
        <v>190</v>
      </c>
      <c r="AF43" s="138">
        <v>2</v>
      </c>
      <c r="AG43" s="138">
        <v>3</v>
      </c>
      <c r="AH43" s="138">
        <f t="shared" si="45"/>
        <v>6</v>
      </c>
      <c r="AI43" s="138" t="str">
        <f t="shared" si="46"/>
        <v>MEDIO</v>
      </c>
      <c r="AJ43" s="138">
        <v>10</v>
      </c>
      <c r="AK43" s="138">
        <f t="shared" si="47"/>
        <v>60</v>
      </c>
      <c r="AL43" s="138" t="str">
        <f t="shared" si="48"/>
        <v>III</v>
      </c>
      <c r="AM43" s="137" t="str">
        <f t="shared" si="49"/>
        <v>Mejorable</v>
      </c>
      <c r="AN43" s="138" t="s">
        <v>203</v>
      </c>
      <c r="AO43" s="137" t="s">
        <v>179</v>
      </c>
      <c r="AP43" s="138" t="s">
        <v>188</v>
      </c>
      <c r="AQ43" s="138" t="s">
        <v>188</v>
      </c>
      <c r="AR43" s="138" t="s">
        <v>188</v>
      </c>
      <c r="AS43" s="138" t="s">
        <v>273</v>
      </c>
      <c r="AT43" s="138" t="s">
        <v>274</v>
      </c>
      <c r="AU43" s="109" t="str">
        <f t="shared" si="10"/>
        <v>Se mantiene los controles establecidos</v>
      </c>
    </row>
    <row r="44" spans="1:47" s="42" customFormat="1" ht="174.75" customHeight="1">
      <c r="B44" s="133" t="s">
        <v>258</v>
      </c>
      <c r="C44" s="142" t="s">
        <v>259</v>
      </c>
      <c r="D44" s="142" t="s">
        <v>259</v>
      </c>
      <c r="E44" s="130" t="s">
        <v>260</v>
      </c>
      <c r="F44" s="130" t="s">
        <v>261</v>
      </c>
      <c r="G44" s="131" t="s">
        <v>179</v>
      </c>
      <c r="H44" s="109" t="s">
        <v>180</v>
      </c>
      <c r="I44" s="136" t="s">
        <v>204</v>
      </c>
      <c r="J44" s="136" t="s">
        <v>205</v>
      </c>
      <c r="K44" s="53" t="s">
        <v>206</v>
      </c>
      <c r="L44" s="137" t="s">
        <v>188</v>
      </c>
      <c r="M44" s="53" t="s">
        <v>207</v>
      </c>
      <c r="N44" s="53" t="s">
        <v>208</v>
      </c>
      <c r="O44" s="137">
        <v>2</v>
      </c>
      <c r="P44" s="137">
        <v>3</v>
      </c>
      <c r="Q44" s="137">
        <f t="shared" si="40"/>
        <v>6</v>
      </c>
      <c r="R44" s="137" t="str">
        <f t="shared" si="41"/>
        <v>MEDIO</v>
      </c>
      <c r="S44" s="137">
        <v>10</v>
      </c>
      <c r="T44" s="137">
        <f t="shared" si="42"/>
        <v>60</v>
      </c>
      <c r="U44" s="138" t="str">
        <f t="shared" si="43"/>
        <v>III</v>
      </c>
      <c r="V44" s="137" t="str">
        <f t="shared" si="44"/>
        <v>Mejorable</v>
      </c>
      <c r="W44" s="137" t="s">
        <v>209</v>
      </c>
      <c r="X44" s="137" t="s">
        <v>179</v>
      </c>
      <c r="Y44" s="137" t="s">
        <v>188</v>
      </c>
      <c r="Z44" s="137" t="s">
        <v>188</v>
      </c>
      <c r="AA44" s="137" t="s">
        <v>188</v>
      </c>
      <c r="AB44" s="137" t="s">
        <v>189</v>
      </c>
      <c r="AC44" s="137" t="s">
        <v>188</v>
      </c>
      <c r="AD44" s="167">
        <v>45869</v>
      </c>
      <c r="AE44" s="111" t="s">
        <v>190</v>
      </c>
      <c r="AF44" s="137">
        <v>2</v>
      </c>
      <c r="AG44" s="137">
        <v>3</v>
      </c>
      <c r="AH44" s="137">
        <f t="shared" si="45"/>
        <v>6</v>
      </c>
      <c r="AI44" s="137" t="str">
        <f t="shared" si="46"/>
        <v>MEDIO</v>
      </c>
      <c r="AJ44" s="137">
        <v>10</v>
      </c>
      <c r="AK44" s="137">
        <f t="shared" si="47"/>
        <v>60</v>
      </c>
      <c r="AL44" s="138" t="str">
        <f t="shared" si="48"/>
        <v>III</v>
      </c>
      <c r="AM44" s="137" t="str">
        <f t="shared" si="49"/>
        <v>Mejorable</v>
      </c>
      <c r="AN44" s="137" t="s">
        <v>209</v>
      </c>
      <c r="AO44" s="137" t="s">
        <v>179</v>
      </c>
      <c r="AP44" s="137" t="s">
        <v>188</v>
      </c>
      <c r="AQ44" s="137" t="s">
        <v>188</v>
      </c>
      <c r="AR44" s="137" t="s">
        <v>188</v>
      </c>
      <c r="AS44" s="137" t="s">
        <v>189</v>
      </c>
      <c r="AT44" s="137" t="s">
        <v>188</v>
      </c>
      <c r="AU44" s="109" t="str">
        <f t="shared" si="10"/>
        <v>Se mantiene los controles establecidos</v>
      </c>
    </row>
    <row r="45" spans="1:47" s="42" customFormat="1" ht="174.75" customHeight="1">
      <c r="B45" s="133" t="s">
        <v>258</v>
      </c>
      <c r="C45" s="142" t="s">
        <v>259</v>
      </c>
      <c r="D45" s="142" t="s">
        <v>259</v>
      </c>
      <c r="E45" s="130" t="s">
        <v>260</v>
      </c>
      <c r="F45" s="130" t="s">
        <v>261</v>
      </c>
      <c r="G45" s="131" t="s">
        <v>179</v>
      </c>
      <c r="H45" s="109" t="s">
        <v>180</v>
      </c>
      <c r="I45" s="136" t="s">
        <v>210</v>
      </c>
      <c r="J45" s="136" t="s">
        <v>205</v>
      </c>
      <c r="K45" s="53" t="s">
        <v>211</v>
      </c>
      <c r="L45" s="137" t="s">
        <v>188</v>
      </c>
      <c r="M45" s="53" t="s">
        <v>207</v>
      </c>
      <c r="N45" s="53" t="s">
        <v>208</v>
      </c>
      <c r="O45" s="137">
        <v>2</v>
      </c>
      <c r="P45" s="137">
        <v>3</v>
      </c>
      <c r="Q45" s="137">
        <f t="shared" si="40"/>
        <v>6</v>
      </c>
      <c r="R45" s="137" t="str">
        <f t="shared" si="41"/>
        <v>MEDIO</v>
      </c>
      <c r="S45" s="137">
        <v>10</v>
      </c>
      <c r="T45" s="137">
        <f t="shared" si="42"/>
        <v>60</v>
      </c>
      <c r="U45" s="138" t="str">
        <f t="shared" si="43"/>
        <v>III</v>
      </c>
      <c r="V45" s="137" t="str">
        <f t="shared" si="44"/>
        <v>Mejorable</v>
      </c>
      <c r="W45" s="137" t="s">
        <v>212</v>
      </c>
      <c r="X45" s="137" t="s">
        <v>179</v>
      </c>
      <c r="Y45" s="137" t="s">
        <v>188</v>
      </c>
      <c r="Z45" s="137" t="s">
        <v>188</v>
      </c>
      <c r="AA45" s="137" t="s">
        <v>188</v>
      </c>
      <c r="AB45" s="137" t="s">
        <v>189</v>
      </c>
      <c r="AC45" s="137" t="s">
        <v>188</v>
      </c>
      <c r="AD45" s="167">
        <v>45869</v>
      </c>
      <c r="AE45" s="111" t="s">
        <v>190</v>
      </c>
      <c r="AF45" s="137">
        <v>2</v>
      </c>
      <c r="AG45" s="137">
        <v>3</v>
      </c>
      <c r="AH45" s="137">
        <f t="shared" si="45"/>
        <v>6</v>
      </c>
      <c r="AI45" s="137" t="str">
        <f t="shared" si="46"/>
        <v>MEDIO</v>
      </c>
      <c r="AJ45" s="137">
        <v>10</v>
      </c>
      <c r="AK45" s="137">
        <f t="shared" si="47"/>
        <v>60</v>
      </c>
      <c r="AL45" s="138" t="str">
        <f t="shared" si="48"/>
        <v>III</v>
      </c>
      <c r="AM45" s="137" t="str">
        <f t="shared" si="49"/>
        <v>Mejorable</v>
      </c>
      <c r="AN45" s="137" t="s">
        <v>212</v>
      </c>
      <c r="AO45" s="137" t="s">
        <v>179</v>
      </c>
      <c r="AP45" s="137" t="s">
        <v>188</v>
      </c>
      <c r="AQ45" s="137" t="s">
        <v>188</v>
      </c>
      <c r="AR45" s="137" t="s">
        <v>188</v>
      </c>
      <c r="AS45" s="137" t="s">
        <v>189</v>
      </c>
      <c r="AT45" s="137" t="s">
        <v>188</v>
      </c>
      <c r="AU45" s="109" t="str">
        <f t="shared" si="10"/>
        <v>Se mantiene los controles establecidos</v>
      </c>
    </row>
    <row r="46" spans="1:47" s="42" customFormat="1" ht="174.75" customHeight="1">
      <c r="B46" s="133" t="s">
        <v>258</v>
      </c>
      <c r="C46" s="142" t="s">
        <v>259</v>
      </c>
      <c r="D46" s="142" t="s">
        <v>259</v>
      </c>
      <c r="E46" s="130" t="s">
        <v>260</v>
      </c>
      <c r="F46" s="109" t="s">
        <v>261</v>
      </c>
      <c r="G46" s="131" t="s">
        <v>179</v>
      </c>
      <c r="H46" s="109" t="s">
        <v>180</v>
      </c>
      <c r="I46" s="140" t="s">
        <v>275</v>
      </c>
      <c r="J46" s="140" t="s">
        <v>214</v>
      </c>
      <c r="K46" s="52" t="s">
        <v>276</v>
      </c>
      <c r="L46" s="138" t="s">
        <v>277</v>
      </c>
      <c r="M46" s="53" t="s">
        <v>278</v>
      </c>
      <c r="N46" s="53" t="s">
        <v>279</v>
      </c>
      <c r="O46" s="137"/>
      <c r="P46" s="137">
        <v>3</v>
      </c>
      <c r="Q46" s="137">
        <f t="shared" si="40"/>
        <v>0</v>
      </c>
      <c r="R46" s="138" t="str">
        <f t="shared" si="41"/>
        <v>BAJO</v>
      </c>
      <c r="S46" s="137">
        <v>10</v>
      </c>
      <c r="T46" s="137">
        <f t="shared" si="42"/>
        <v>0</v>
      </c>
      <c r="U46" s="138" t="str">
        <f t="shared" si="43"/>
        <v>IV</v>
      </c>
      <c r="V46" s="137" t="str">
        <f t="shared" si="44"/>
        <v>Aceptable</v>
      </c>
      <c r="W46" s="138" t="s">
        <v>280</v>
      </c>
      <c r="X46" s="137" t="s">
        <v>179</v>
      </c>
      <c r="Y46" s="138" t="s">
        <v>281</v>
      </c>
      <c r="Z46" s="137" t="s">
        <v>188</v>
      </c>
      <c r="AA46" s="138" t="s">
        <v>188</v>
      </c>
      <c r="AB46" s="138" t="s">
        <v>282</v>
      </c>
      <c r="AC46" s="138" t="s">
        <v>283</v>
      </c>
      <c r="AD46" s="167">
        <v>45869</v>
      </c>
      <c r="AE46" s="111" t="s">
        <v>190</v>
      </c>
      <c r="AF46" s="137"/>
      <c r="AG46" s="137">
        <v>3</v>
      </c>
      <c r="AH46" s="137">
        <f t="shared" si="45"/>
        <v>0</v>
      </c>
      <c r="AI46" s="138" t="str">
        <f t="shared" si="46"/>
        <v>BAJO</v>
      </c>
      <c r="AJ46" s="137">
        <v>10</v>
      </c>
      <c r="AK46" s="137">
        <f t="shared" si="47"/>
        <v>0</v>
      </c>
      <c r="AL46" s="138" t="str">
        <f t="shared" si="48"/>
        <v>IV</v>
      </c>
      <c r="AM46" s="137" t="str">
        <f t="shared" si="49"/>
        <v>Aceptable</v>
      </c>
      <c r="AN46" s="138" t="s">
        <v>280</v>
      </c>
      <c r="AO46" s="137" t="s">
        <v>179</v>
      </c>
      <c r="AP46" s="138" t="s">
        <v>281</v>
      </c>
      <c r="AQ46" s="137" t="s">
        <v>188</v>
      </c>
      <c r="AR46" s="138" t="s">
        <v>188</v>
      </c>
      <c r="AS46" s="138" t="s">
        <v>282</v>
      </c>
      <c r="AT46" s="138" t="s">
        <v>283</v>
      </c>
      <c r="AU46" s="109" t="str">
        <f t="shared" si="10"/>
        <v>Se mantiene los controles establecidos</v>
      </c>
    </row>
    <row r="47" spans="1:47" s="42" customFormat="1" ht="174.75" customHeight="1">
      <c r="B47" s="133" t="s">
        <v>258</v>
      </c>
      <c r="C47" s="142" t="s">
        <v>259</v>
      </c>
      <c r="D47" s="142" t="s">
        <v>259</v>
      </c>
      <c r="E47" s="130" t="s">
        <v>260</v>
      </c>
      <c r="F47" s="109" t="s">
        <v>261</v>
      </c>
      <c r="G47" s="131" t="s">
        <v>179</v>
      </c>
      <c r="H47" s="109" t="s">
        <v>180</v>
      </c>
      <c r="I47" s="140" t="s">
        <v>213</v>
      </c>
      <c r="J47" s="140" t="s">
        <v>214</v>
      </c>
      <c r="K47" s="52" t="s">
        <v>215</v>
      </c>
      <c r="L47" s="138" t="s">
        <v>216</v>
      </c>
      <c r="M47" s="52" t="s">
        <v>217</v>
      </c>
      <c r="N47" s="52" t="s">
        <v>218</v>
      </c>
      <c r="O47" s="137">
        <v>2</v>
      </c>
      <c r="P47" s="137">
        <v>2</v>
      </c>
      <c r="Q47" s="137">
        <f t="shared" si="40"/>
        <v>4</v>
      </c>
      <c r="R47" s="138" t="str">
        <f t="shared" si="41"/>
        <v>BAJO</v>
      </c>
      <c r="S47" s="137">
        <v>25</v>
      </c>
      <c r="T47" s="137">
        <f t="shared" si="42"/>
        <v>100</v>
      </c>
      <c r="U47" s="138" t="str">
        <f t="shared" si="43"/>
        <v>III</v>
      </c>
      <c r="V47" s="137" t="str">
        <f t="shared" si="44"/>
        <v>Mejorable</v>
      </c>
      <c r="W47" s="138" t="s">
        <v>219</v>
      </c>
      <c r="X47" s="137" t="s">
        <v>179</v>
      </c>
      <c r="Y47" s="138" t="s">
        <v>188</v>
      </c>
      <c r="Z47" s="138" t="s">
        <v>188</v>
      </c>
      <c r="AA47" s="138" t="s">
        <v>188</v>
      </c>
      <c r="AB47" s="137" t="s">
        <v>189</v>
      </c>
      <c r="AC47" s="138" t="s">
        <v>188</v>
      </c>
      <c r="AD47" s="167">
        <v>45869</v>
      </c>
      <c r="AE47" s="111" t="s">
        <v>190</v>
      </c>
      <c r="AF47" s="137">
        <v>2</v>
      </c>
      <c r="AG47" s="137">
        <v>2</v>
      </c>
      <c r="AH47" s="137">
        <f t="shared" si="45"/>
        <v>4</v>
      </c>
      <c r="AI47" s="138" t="str">
        <f t="shared" si="46"/>
        <v>BAJO</v>
      </c>
      <c r="AJ47" s="137">
        <v>25</v>
      </c>
      <c r="AK47" s="137">
        <f t="shared" si="47"/>
        <v>100</v>
      </c>
      <c r="AL47" s="138" t="str">
        <f t="shared" si="48"/>
        <v>III</v>
      </c>
      <c r="AM47" s="137" t="str">
        <f t="shared" si="49"/>
        <v>Mejorable</v>
      </c>
      <c r="AN47" s="138" t="s">
        <v>219</v>
      </c>
      <c r="AO47" s="137" t="s">
        <v>179</v>
      </c>
      <c r="AP47" s="138" t="s">
        <v>188</v>
      </c>
      <c r="AQ47" s="138" t="s">
        <v>188</v>
      </c>
      <c r="AR47" s="138" t="s">
        <v>188</v>
      </c>
      <c r="AS47" s="137" t="s">
        <v>189</v>
      </c>
      <c r="AT47" s="138" t="s">
        <v>188</v>
      </c>
      <c r="AU47" s="109" t="str">
        <f t="shared" si="10"/>
        <v>Se mantiene los controles establecidos</v>
      </c>
    </row>
    <row r="48" spans="1:47" s="42" customFormat="1" ht="174.75" customHeight="1">
      <c r="B48" s="133" t="s">
        <v>258</v>
      </c>
      <c r="C48" s="142" t="s">
        <v>259</v>
      </c>
      <c r="D48" s="142" t="s">
        <v>259</v>
      </c>
      <c r="E48" s="130" t="s">
        <v>260</v>
      </c>
      <c r="F48" s="109" t="s">
        <v>261</v>
      </c>
      <c r="G48" s="131" t="s">
        <v>179</v>
      </c>
      <c r="H48" s="109" t="s">
        <v>180</v>
      </c>
      <c r="I48" s="140" t="s">
        <v>284</v>
      </c>
      <c r="J48" s="140" t="s">
        <v>214</v>
      </c>
      <c r="K48" s="52" t="s">
        <v>285</v>
      </c>
      <c r="L48" s="138" t="s">
        <v>286</v>
      </c>
      <c r="M48" s="52" t="s">
        <v>287</v>
      </c>
      <c r="N48" s="52" t="s">
        <v>188</v>
      </c>
      <c r="O48" s="137">
        <v>1</v>
      </c>
      <c r="P48" s="137">
        <v>2</v>
      </c>
      <c r="Q48" s="137">
        <f t="shared" si="40"/>
        <v>2</v>
      </c>
      <c r="R48" s="138" t="str">
        <f t="shared" si="41"/>
        <v>BAJO</v>
      </c>
      <c r="S48" s="137">
        <v>10</v>
      </c>
      <c r="T48" s="137">
        <f t="shared" si="42"/>
        <v>20</v>
      </c>
      <c r="U48" s="138" t="str">
        <f t="shared" si="43"/>
        <v>IV</v>
      </c>
      <c r="V48" s="137" t="str">
        <f t="shared" si="44"/>
        <v>Aceptable</v>
      </c>
      <c r="W48" s="138" t="s">
        <v>288</v>
      </c>
      <c r="X48" s="137" t="s">
        <v>179</v>
      </c>
      <c r="Y48" s="138" t="s">
        <v>188</v>
      </c>
      <c r="Z48" s="138" t="s">
        <v>188</v>
      </c>
      <c r="AA48" s="138" t="s">
        <v>188</v>
      </c>
      <c r="AB48" s="138" t="s">
        <v>289</v>
      </c>
      <c r="AC48" s="138" t="s">
        <v>274</v>
      </c>
      <c r="AD48" s="167">
        <v>45869</v>
      </c>
      <c r="AE48" s="111" t="s">
        <v>190</v>
      </c>
      <c r="AF48" s="137">
        <v>1</v>
      </c>
      <c r="AG48" s="137">
        <v>2</v>
      </c>
      <c r="AH48" s="137">
        <f t="shared" si="45"/>
        <v>2</v>
      </c>
      <c r="AI48" s="138" t="str">
        <f t="shared" si="46"/>
        <v>BAJO</v>
      </c>
      <c r="AJ48" s="137">
        <v>10</v>
      </c>
      <c r="AK48" s="137">
        <f t="shared" si="47"/>
        <v>20</v>
      </c>
      <c r="AL48" s="138" t="str">
        <f t="shared" si="48"/>
        <v>IV</v>
      </c>
      <c r="AM48" s="137" t="str">
        <f t="shared" si="49"/>
        <v>Aceptable</v>
      </c>
      <c r="AN48" s="138" t="s">
        <v>288</v>
      </c>
      <c r="AO48" s="137" t="s">
        <v>179</v>
      </c>
      <c r="AP48" s="138" t="s">
        <v>188</v>
      </c>
      <c r="AQ48" s="138" t="s">
        <v>188</v>
      </c>
      <c r="AR48" s="138" t="s">
        <v>188</v>
      </c>
      <c r="AS48" s="138" t="s">
        <v>289</v>
      </c>
      <c r="AT48" s="138" t="s">
        <v>274</v>
      </c>
      <c r="AU48" s="109" t="str">
        <f t="shared" si="10"/>
        <v>Se mantiene los controles establecidos</v>
      </c>
    </row>
    <row r="49" spans="2:47" s="42" customFormat="1" ht="174.75" customHeight="1">
      <c r="B49" s="133" t="s">
        <v>258</v>
      </c>
      <c r="C49" s="142" t="s">
        <v>259</v>
      </c>
      <c r="D49" s="142" t="s">
        <v>259</v>
      </c>
      <c r="E49" s="130" t="s">
        <v>260</v>
      </c>
      <c r="F49" s="109" t="s">
        <v>261</v>
      </c>
      <c r="G49" s="131" t="s">
        <v>179</v>
      </c>
      <c r="H49" s="109" t="s">
        <v>180</v>
      </c>
      <c r="I49" s="140" t="s">
        <v>290</v>
      </c>
      <c r="J49" s="140" t="s">
        <v>214</v>
      </c>
      <c r="K49" s="52" t="s">
        <v>223</v>
      </c>
      <c r="L49" s="138" t="s">
        <v>291</v>
      </c>
      <c r="M49" s="52" t="s">
        <v>292</v>
      </c>
      <c r="N49" s="52" t="s">
        <v>293</v>
      </c>
      <c r="O49" s="137">
        <v>1</v>
      </c>
      <c r="P49" s="137">
        <v>3</v>
      </c>
      <c r="Q49" s="137">
        <f t="shared" si="40"/>
        <v>3</v>
      </c>
      <c r="R49" s="138" t="str">
        <f t="shared" si="41"/>
        <v>BAJO</v>
      </c>
      <c r="S49" s="137">
        <v>25</v>
      </c>
      <c r="T49" s="137">
        <f t="shared" si="42"/>
        <v>75</v>
      </c>
      <c r="U49" s="138" t="str">
        <f t="shared" si="43"/>
        <v>III</v>
      </c>
      <c r="V49" s="137" t="str">
        <f t="shared" si="44"/>
        <v>Mejorable</v>
      </c>
      <c r="W49" s="138" t="s">
        <v>288</v>
      </c>
      <c r="X49" s="137" t="s">
        <v>179</v>
      </c>
      <c r="Y49" s="138" t="s">
        <v>188</v>
      </c>
      <c r="Z49" s="138" t="s">
        <v>188</v>
      </c>
      <c r="AA49" s="138" t="s">
        <v>188</v>
      </c>
      <c r="AB49" s="138" t="s">
        <v>294</v>
      </c>
      <c r="AC49" s="138" t="s">
        <v>295</v>
      </c>
      <c r="AD49" s="167">
        <v>45869</v>
      </c>
      <c r="AE49" s="111" t="s">
        <v>190</v>
      </c>
      <c r="AF49" s="137">
        <v>1</v>
      </c>
      <c r="AG49" s="137">
        <v>3</v>
      </c>
      <c r="AH49" s="137">
        <f t="shared" si="45"/>
        <v>3</v>
      </c>
      <c r="AI49" s="138" t="str">
        <f t="shared" si="46"/>
        <v>BAJO</v>
      </c>
      <c r="AJ49" s="137">
        <v>25</v>
      </c>
      <c r="AK49" s="137">
        <f t="shared" si="47"/>
        <v>75</v>
      </c>
      <c r="AL49" s="138" t="str">
        <f t="shared" si="48"/>
        <v>III</v>
      </c>
      <c r="AM49" s="137" t="str">
        <f t="shared" si="49"/>
        <v>Mejorable</v>
      </c>
      <c r="AN49" s="138" t="s">
        <v>288</v>
      </c>
      <c r="AO49" s="137" t="s">
        <v>179</v>
      </c>
      <c r="AP49" s="138" t="s">
        <v>188</v>
      </c>
      <c r="AQ49" s="138" t="s">
        <v>188</v>
      </c>
      <c r="AR49" s="138" t="s">
        <v>188</v>
      </c>
      <c r="AS49" s="138" t="s">
        <v>294</v>
      </c>
      <c r="AT49" s="138" t="s">
        <v>295</v>
      </c>
      <c r="AU49" s="109" t="str">
        <f t="shared" si="10"/>
        <v>Se mantiene los controles establecidos</v>
      </c>
    </row>
    <row r="50" spans="2:47" s="42" customFormat="1" ht="174.75" customHeight="1">
      <c r="B50" s="133" t="s">
        <v>258</v>
      </c>
      <c r="C50" s="142" t="s">
        <v>259</v>
      </c>
      <c r="D50" s="142" t="s">
        <v>259</v>
      </c>
      <c r="E50" s="130" t="s">
        <v>260</v>
      </c>
      <c r="F50" s="109" t="s">
        <v>261</v>
      </c>
      <c r="G50" s="131" t="s">
        <v>179</v>
      </c>
      <c r="H50" s="109" t="s">
        <v>180</v>
      </c>
      <c r="I50" s="140" t="s">
        <v>296</v>
      </c>
      <c r="J50" s="140" t="s">
        <v>214</v>
      </c>
      <c r="K50" s="52" t="s">
        <v>297</v>
      </c>
      <c r="L50" s="56" t="s">
        <v>298</v>
      </c>
      <c r="M50" s="57" t="s">
        <v>299</v>
      </c>
      <c r="N50" s="56" t="s">
        <v>188</v>
      </c>
      <c r="O50" s="137">
        <v>1</v>
      </c>
      <c r="P50" s="137">
        <v>2</v>
      </c>
      <c r="Q50" s="137">
        <f t="shared" si="40"/>
        <v>2</v>
      </c>
      <c r="R50" s="138" t="str">
        <f t="shared" si="41"/>
        <v>BAJO</v>
      </c>
      <c r="S50" s="137">
        <v>10</v>
      </c>
      <c r="T50" s="137">
        <f t="shared" si="42"/>
        <v>20</v>
      </c>
      <c r="U50" s="138" t="str">
        <f t="shared" si="43"/>
        <v>IV</v>
      </c>
      <c r="V50" s="137" t="str">
        <f t="shared" si="44"/>
        <v>Aceptable</v>
      </c>
      <c r="W50" s="138" t="s">
        <v>288</v>
      </c>
      <c r="X50" s="137" t="s">
        <v>179</v>
      </c>
      <c r="Y50" s="138" t="s">
        <v>188</v>
      </c>
      <c r="Z50" s="138" t="s">
        <v>188</v>
      </c>
      <c r="AA50" s="138" t="s">
        <v>188</v>
      </c>
      <c r="AB50" s="138" t="s">
        <v>300</v>
      </c>
      <c r="AC50" s="138" t="s">
        <v>301</v>
      </c>
      <c r="AD50" s="167">
        <v>45869</v>
      </c>
      <c r="AE50" s="111" t="s">
        <v>190</v>
      </c>
      <c r="AF50" s="137">
        <v>1</v>
      </c>
      <c r="AG50" s="137">
        <v>2</v>
      </c>
      <c r="AH50" s="137">
        <f t="shared" si="45"/>
        <v>2</v>
      </c>
      <c r="AI50" s="138" t="str">
        <f t="shared" si="46"/>
        <v>BAJO</v>
      </c>
      <c r="AJ50" s="137">
        <v>10</v>
      </c>
      <c r="AK50" s="137">
        <f t="shared" si="47"/>
        <v>20</v>
      </c>
      <c r="AL50" s="138" t="str">
        <f t="shared" si="48"/>
        <v>IV</v>
      </c>
      <c r="AM50" s="137" t="str">
        <f t="shared" si="49"/>
        <v>Aceptable</v>
      </c>
      <c r="AN50" s="138" t="s">
        <v>288</v>
      </c>
      <c r="AO50" s="137" t="s">
        <v>179</v>
      </c>
      <c r="AP50" s="138" t="s">
        <v>188</v>
      </c>
      <c r="AQ50" s="138" t="s">
        <v>188</v>
      </c>
      <c r="AR50" s="138" t="s">
        <v>188</v>
      </c>
      <c r="AS50" s="138" t="s">
        <v>300</v>
      </c>
      <c r="AT50" s="138" t="s">
        <v>301</v>
      </c>
      <c r="AU50" s="109" t="str">
        <f t="shared" si="10"/>
        <v>Se mantiene los controles establecidos</v>
      </c>
    </row>
    <row r="51" spans="2:47" s="42" customFormat="1" ht="174.75" customHeight="1">
      <c r="B51" s="133" t="s">
        <v>258</v>
      </c>
      <c r="C51" s="142" t="s">
        <v>259</v>
      </c>
      <c r="D51" s="142" t="s">
        <v>259</v>
      </c>
      <c r="E51" s="130" t="s">
        <v>260</v>
      </c>
      <c r="F51" s="109" t="s">
        <v>261</v>
      </c>
      <c r="G51" s="131" t="s">
        <v>179</v>
      </c>
      <c r="H51" s="109" t="s">
        <v>180</v>
      </c>
      <c r="I51" s="140" t="s">
        <v>302</v>
      </c>
      <c r="J51" s="140" t="s">
        <v>214</v>
      </c>
      <c r="K51" s="52" t="s">
        <v>285</v>
      </c>
      <c r="L51" s="138" t="s">
        <v>303</v>
      </c>
      <c r="M51" s="53" t="s">
        <v>304</v>
      </c>
      <c r="N51" s="53" t="s">
        <v>305</v>
      </c>
      <c r="O51" s="137">
        <v>1</v>
      </c>
      <c r="P51" s="137">
        <v>2</v>
      </c>
      <c r="Q51" s="137">
        <f t="shared" si="40"/>
        <v>2</v>
      </c>
      <c r="R51" s="138" t="str">
        <f t="shared" si="41"/>
        <v>BAJO</v>
      </c>
      <c r="S51" s="137">
        <v>10</v>
      </c>
      <c r="T51" s="137">
        <f t="shared" si="42"/>
        <v>20</v>
      </c>
      <c r="U51" s="138" t="str">
        <f t="shared" si="43"/>
        <v>IV</v>
      </c>
      <c r="V51" s="137" t="str">
        <f t="shared" si="44"/>
        <v>Aceptable</v>
      </c>
      <c r="W51" s="138" t="s">
        <v>288</v>
      </c>
      <c r="X51" s="137" t="s">
        <v>179</v>
      </c>
      <c r="Y51" s="138" t="s">
        <v>188</v>
      </c>
      <c r="Z51" s="138" t="s">
        <v>188</v>
      </c>
      <c r="AA51" s="138" t="s">
        <v>188</v>
      </c>
      <c r="AB51" s="138" t="s">
        <v>306</v>
      </c>
      <c r="AC51" s="138" t="s">
        <v>307</v>
      </c>
      <c r="AD51" s="167">
        <v>45869</v>
      </c>
      <c r="AE51" s="111" t="s">
        <v>190</v>
      </c>
      <c r="AF51" s="137">
        <v>1</v>
      </c>
      <c r="AG51" s="137">
        <v>2</v>
      </c>
      <c r="AH51" s="137">
        <f t="shared" si="45"/>
        <v>2</v>
      </c>
      <c r="AI51" s="138" t="str">
        <f t="shared" si="46"/>
        <v>BAJO</v>
      </c>
      <c r="AJ51" s="137">
        <v>10</v>
      </c>
      <c r="AK51" s="137">
        <f t="shared" si="47"/>
        <v>20</v>
      </c>
      <c r="AL51" s="138" t="str">
        <f t="shared" si="48"/>
        <v>IV</v>
      </c>
      <c r="AM51" s="137" t="str">
        <f t="shared" si="49"/>
        <v>Aceptable</v>
      </c>
      <c r="AN51" s="138" t="s">
        <v>288</v>
      </c>
      <c r="AO51" s="137" t="s">
        <v>179</v>
      </c>
      <c r="AP51" s="138" t="s">
        <v>188</v>
      </c>
      <c r="AQ51" s="138" t="s">
        <v>188</v>
      </c>
      <c r="AR51" s="138" t="s">
        <v>188</v>
      </c>
      <c r="AS51" s="138" t="s">
        <v>306</v>
      </c>
      <c r="AT51" s="138" t="s">
        <v>307</v>
      </c>
      <c r="AU51" s="109" t="str">
        <f t="shared" si="10"/>
        <v>Se mantiene los controles establecidos</v>
      </c>
    </row>
    <row r="52" spans="2:47" s="42" customFormat="1" ht="174.75" customHeight="1">
      <c r="B52" s="133" t="s">
        <v>258</v>
      </c>
      <c r="C52" s="139" t="s">
        <v>259</v>
      </c>
      <c r="D52" s="142" t="s">
        <v>259</v>
      </c>
      <c r="E52" s="130" t="s">
        <v>260</v>
      </c>
      <c r="F52" s="143" t="s">
        <v>261</v>
      </c>
      <c r="G52" s="144" t="s">
        <v>179</v>
      </c>
      <c r="H52" s="109" t="s">
        <v>180</v>
      </c>
      <c r="I52" s="145" t="s">
        <v>308</v>
      </c>
      <c r="J52" s="145" t="s">
        <v>214</v>
      </c>
      <c r="K52" s="58" t="s">
        <v>309</v>
      </c>
      <c r="L52" s="58" t="s">
        <v>310</v>
      </c>
      <c r="M52" s="143" t="s">
        <v>311</v>
      </c>
      <c r="N52" s="58" t="s">
        <v>312</v>
      </c>
      <c r="O52" s="146">
        <v>1</v>
      </c>
      <c r="P52" s="146">
        <v>1</v>
      </c>
      <c r="Q52" s="146">
        <f t="shared" si="40"/>
        <v>1</v>
      </c>
      <c r="R52" s="146" t="str">
        <f t="shared" si="41"/>
        <v>BAJO</v>
      </c>
      <c r="S52" s="146">
        <v>25</v>
      </c>
      <c r="T52" s="146">
        <f t="shared" si="42"/>
        <v>25</v>
      </c>
      <c r="U52" s="138" t="str">
        <f t="shared" si="43"/>
        <v>III</v>
      </c>
      <c r="V52" s="137" t="str">
        <f t="shared" si="44"/>
        <v>Mejorable</v>
      </c>
      <c r="W52" s="146" t="s">
        <v>313</v>
      </c>
      <c r="X52" s="146" t="s">
        <v>179</v>
      </c>
      <c r="Y52" s="146" t="s">
        <v>188</v>
      </c>
      <c r="Z52" s="146" t="s">
        <v>188</v>
      </c>
      <c r="AA52" s="146" t="s">
        <v>188</v>
      </c>
      <c r="AB52" s="146" t="s">
        <v>314</v>
      </c>
      <c r="AC52" s="146" t="s">
        <v>315</v>
      </c>
      <c r="AD52" s="167">
        <v>45869</v>
      </c>
      <c r="AE52" s="111" t="s">
        <v>190</v>
      </c>
      <c r="AF52" s="146">
        <v>1</v>
      </c>
      <c r="AG52" s="146">
        <v>1</v>
      </c>
      <c r="AH52" s="146">
        <f t="shared" si="45"/>
        <v>1</v>
      </c>
      <c r="AI52" s="146" t="str">
        <f t="shared" si="46"/>
        <v>BAJO</v>
      </c>
      <c r="AJ52" s="146">
        <v>25</v>
      </c>
      <c r="AK52" s="146">
        <f t="shared" si="47"/>
        <v>25</v>
      </c>
      <c r="AL52" s="138" t="str">
        <f t="shared" si="48"/>
        <v>III</v>
      </c>
      <c r="AM52" s="137" t="str">
        <f t="shared" si="49"/>
        <v>Mejorable</v>
      </c>
      <c r="AN52" s="146" t="s">
        <v>313</v>
      </c>
      <c r="AO52" s="146" t="s">
        <v>179</v>
      </c>
      <c r="AP52" s="146" t="s">
        <v>188</v>
      </c>
      <c r="AQ52" s="146" t="s">
        <v>188</v>
      </c>
      <c r="AR52" s="146" t="s">
        <v>188</v>
      </c>
      <c r="AS52" s="146" t="s">
        <v>314</v>
      </c>
      <c r="AT52" s="146" t="s">
        <v>315</v>
      </c>
      <c r="AU52" s="109" t="str">
        <f t="shared" si="10"/>
        <v>Se mantiene los controles establecidos</v>
      </c>
    </row>
    <row r="53" spans="2:47" s="42" customFormat="1" ht="174.75" customHeight="1">
      <c r="B53" s="133" t="s">
        <v>258</v>
      </c>
      <c r="C53" s="147" t="s">
        <v>259</v>
      </c>
      <c r="D53" s="142" t="s">
        <v>259</v>
      </c>
      <c r="E53" s="130" t="s">
        <v>260</v>
      </c>
      <c r="F53" s="109" t="s">
        <v>246</v>
      </c>
      <c r="G53" s="109" t="s">
        <v>247</v>
      </c>
      <c r="H53" s="109" t="s">
        <v>220</v>
      </c>
      <c r="I53" s="140" t="s">
        <v>248</v>
      </c>
      <c r="J53" s="140" t="s">
        <v>214</v>
      </c>
      <c r="K53" s="52" t="s">
        <v>249</v>
      </c>
      <c r="L53" s="138" t="s">
        <v>250</v>
      </c>
      <c r="M53" s="131" t="s">
        <v>251</v>
      </c>
      <c r="N53" s="178" t="s">
        <v>252</v>
      </c>
      <c r="O53" s="138">
        <v>2</v>
      </c>
      <c r="P53" s="138">
        <v>1</v>
      </c>
      <c r="Q53" s="138">
        <f t="shared" si="40"/>
        <v>2</v>
      </c>
      <c r="R53" s="138" t="str">
        <f t="shared" si="41"/>
        <v>BAJO</v>
      </c>
      <c r="S53" s="138">
        <v>100</v>
      </c>
      <c r="T53" s="138">
        <f>Q53*S53</f>
        <v>200</v>
      </c>
      <c r="U53" s="138" t="str">
        <f>IF(T53&lt;=20,"IV",IF(T53&lt;=120,"III",IF(T53&lt;=500,"II",IF(T53&lt;=4000,"I",FALSE))))</f>
        <v>II</v>
      </c>
      <c r="V53" s="137" t="str">
        <f t="shared" si="44"/>
        <v>Aceptable con control especifico</v>
      </c>
      <c r="W53" s="138" t="s">
        <v>253</v>
      </c>
      <c r="X53" s="138" t="s">
        <v>179</v>
      </c>
      <c r="Y53" s="138" t="s">
        <v>188</v>
      </c>
      <c r="Z53" s="138" t="s">
        <v>188</v>
      </c>
      <c r="AA53" s="138" t="s">
        <v>188</v>
      </c>
      <c r="AB53" s="52" t="s">
        <v>254</v>
      </c>
      <c r="AC53" s="138" t="s">
        <v>255</v>
      </c>
      <c r="AD53" s="167">
        <v>45869</v>
      </c>
      <c r="AE53" s="111" t="s">
        <v>190</v>
      </c>
      <c r="AF53" s="138">
        <v>2</v>
      </c>
      <c r="AG53" s="138">
        <v>1</v>
      </c>
      <c r="AH53" s="138">
        <f t="shared" si="45"/>
        <v>2</v>
      </c>
      <c r="AI53" s="138" t="str">
        <f t="shared" si="46"/>
        <v>BAJO</v>
      </c>
      <c r="AJ53" s="138">
        <v>100</v>
      </c>
      <c r="AK53" s="138">
        <f>AH53*AJ53</f>
        <v>200</v>
      </c>
      <c r="AL53" s="138" t="str">
        <f>IF(AK53&lt;=20,"IV",IF(AK53&lt;=120,"III",IF(AK53&lt;=500,"II",IF(AK53&lt;=4000,"I",FALSE))))</f>
        <v>II</v>
      </c>
      <c r="AM53" s="137" t="str">
        <f t="shared" si="49"/>
        <v>Aceptable con control especifico</v>
      </c>
      <c r="AN53" s="138" t="s">
        <v>253</v>
      </c>
      <c r="AO53" s="138" t="s">
        <v>179</v>
      </c>
      <c r="AP53" s="138" t="s">
        <v>188</v>
      </c>
      <c r="AQ53" s="138" t="s">
        <v>188</v>
      </c>
      <c r="AR53" s="138" t="s">
        <v>188</v>
      </c>
      <c r="AS53" s="52" t="s">
        <v>254</v>
      </c>
      <c r="AT53" s="138" t="s">
        <v>255</v>
      </c>
      <c r="AU53" s="109" t="str">
        <f t="shared" si="10"/>
        <v>Se mantiene los controles establecidos</v>
      </c>
    </row>
    <row r="54" spans="2:47" s="42" customFormat="1" ht="174.75" customHeight="1">
      <c r="B54" s="133" t="s">
        <v>258</v>
      </c>
      <c r="C54" s="142" t="s">
        <v>259</v>
      </c>
      <c r="D54" s="142" t="s">
        <v>259</v>
      </c>
      <c r="E54" s="130" t="s">
        <v>260</v>
      </c>
      <c r="F54" s="109" t="s">
        <v>261</v>
      </c>
      <c r="G54" s="131" t="s">
        <v>179</v>
      </c>
      <c r="H54" s="109" t="s">
        <v>220</v>
      </c>
      <c r="I54" s="140" t="s">
        <v>221</v>
      </c>
      <c r="J54" s="140" t="s">
        <v>222</v>
      </c>
      <c r="K54" s="52" t="s">
        <v>223</v>
      </c>
      <c r="L54" s="138" t="s">
        <v>224</v>
      </c>
      <c r="M54" s="109" t="s">
        <v>225</v>
      </c>
      <c r="N54" s="176" t="s">
        <v>226</v>
      </c>
      <c r="O54" s="137">
        <v>2</v>
      </c>
      <c r="P54" s="137">
        <v>2</v>
      </c>
      <c r="Q54" s="137">
        <f t="shared" si="40"/>
        <v>4</v>
      </c>
      <c r="R54" s="138" t="str">
        <f t="shared" si="41"/>
        <v>BAJO</v>
      </c>
      <c r="S54" s="137">
        <v>25</v>
      </c>
      <c r="T54" s="137">
        <f t="shared" ref="T54:T56" si="50">Q54*S54</f>
        <v>100</v>
      </c>
      <c r="U54" s="138" t="str">
        <f t="shared" ref="U54:U56" si="51">IF(T54&lt;=20,"IV",IF(T54&lt;=120,"III",IF(T54&lt;=500,"II",IF(T54&lt;=4000,"I",FALSE))))</f>
        <v>III</v>
      </c>
      <c r="V54" s="137" t="str">
        <f t="shared" si="44"/>
        <v>Mejorable</v>
      </c>
      <c r="W54" s="137" t="s">
        <v>227</v>
      </c>
      <c r="X54" s="137" t="s">
        <v>179</v>
      </c>
      <c r="Y54" s="138" t="s">
        <v>188</v>
      </c>
      <c r="Z54" s="138" t="s">
        <v>188</v>
      </c>
      <c r="AA54" s="138" t="s">
        <v>188</v>
      </c>
      <c r="AB54" s="52" t="s">
        <v>228</v>
      </c>
      <c r="AC54" s="52" t="s">
        <v>229</v>
      </c>
      <c r="AD54" s="167">
        <v>45869</v>
      </c>
      <c r="AE54" s="111" t="s">
        <v>190</v>
      </c>
      <c r="AF54" s="137">
        <v>2</v>
      </c>
      <c r="AG54" s="137">
        <v>2</v>
      </c>
      <c r="AH54" s="137">
        <f t="shared" si="45"/>
        <v>4</v>
      </c>
      <c r="AI54" s="138" t="str">
        <f t="shared" si="46"/>
        <v>BAJO</v>
      </c>
      <c r="AJ54" s="137">
        <v>25</v>
      </c>
      <c r="AK54" s="137">
        <f t="shared" ref="AK54:AK56" si="52">AH54*AJ54</f>
        <v>100</v>
      </c>
      <c r="AL54" s="138" t="str">
        <f t="shared" ref="AL54:AL56" si="53">IF(AK54&lt;=20,"IV",IF(AK54&lt;=120,"III",IF(AK54&lt;=500,"II",IF(AK54&lt;=4000,"I",FALSE))))</f>
        <v>III</v>
      </c>
      <c r="AM54" s="137" t="str">
        <f t="shared" si="49"/>
        <v>Mejorable</v>
      </c>
      <c r="AN54" s="137" t="s">
        <v>227</v>
      </c>
      <c r="AO54" s="137" t="s">
        <v>179</v>
      </c>
      <c r="AP54" s="138" t="s">
        <v>188</v>
      </c>
      <c r="AQ54" s="138" t="s">
        <v>188</v>
      </c>
      <c r="AR54" s="138" t="s">
        <v>188</v>
      </c>
      <c r="AS54" s="52" t="s">
        <v>228</v>
      </c>
      <c r="AT54" s="52" t="s">
        <v>229</v>
      </c>
      <c r="AU54" s="109" t="str">
        <f t="shared" si="10"/>
        <v>Se mantiene los controles establecidos</v>
      </c>
    </row>
    <row r="55" spans="2:47" s="42" customFormat="1" ht="174.75" customHeight="1">
      <c r="B55" s="133" t="s">
        <v>258</v>
      </c>
      <c r="C55" s="142" t="s">
        <v>259</v>
      </c>
      <c r="D55" s="142" t="s">
        <v>259</v>
      </c>
      <c r="E55" s="130" t="s">
        <v>260</v>
      </c>
      <c r="F55" s="109" t="s">
        <v>261</v>
      </c>
      <c r="G55" s="131" t="s">
        <v>179</v>
      </c>
      <c r="H55" s="109" t="s">
        <v>220</v>
      </c>
      <c r="I55" s="140" t="s">
        <v>230</v>
      </c>
      <c r="J55" s="140" t="s">
        <v>222</v>
      </c>
      <c r="K55" s="52" t="s">
        <v>223</v>
      </c>
      <c r="L55" s="177" t="s">
        <v>231</v>
      </c>
      <c r="M55" s="109" t="s">
        <v>232</v>
      </c>
      <c r="N55" s="176" t="s">
        <v>226</v>
      </c>
      <c r="O55" s="137">
        <v>2</v>
      </c>
      <c r="P55" s="137">
        <v>2</v>
      </c>
      <c r="Q55" s="137">
        <f t="shared" si="40"/>
        <v>4</v>
      </c>
      <c r="R55" s="138" t="str">
        <f t="shared" si="41"/>
        <v>BAJO</v>
      </c>
      <c r="S55" s="137">
        <v>25</v>
      </c>
      <c r="T55" s="137">
        <f t="shared" si="50"/>
        <v>100</v>
      </c>
      <c r="U55" s="138" t="str">
        <f t="shared" si="51"/>
        <v>III</v>
      </c>
      <c r="V55" s="137" t="str">
        <f t="shared" si="44"/>
        <v>Mejorable</v>
      </c>
      <c r="W55" s="137" t="s">
        <v>227</v>
      </c>
      <c r="X55" s="137" t="s">
        <v>179</v>
      </c>
      <c r="Y55" s="138" t="s">
        <v>188</v>
      </c>
      <c r="Z55" s="138" t="s">
        <v>188</v>
      </c>
      <c r="AA55" s="138" t="s">
        <v>188</v>
      </c>
      <c r="AB55" s="52" t="s">
        <v>233</v>
      </c>
      <c r="AC55" s="52" t="s">
        <v>188</v>
      </c>
      <c r="AD55" s="167">
        <v>45869</v>
      </c>
      <c r="AE55" s="111" t="s">
        <v>190</v>
      </c>
      <c r="AF55" s="137">
        <v>2</v>
      </c>
      <c r="AG55" s="137">
        <v>2</v>
      </c>
      <c r="AH55" s="137">
        <f t="shared" si="45"/>
        <v>4</v>
      </c>
      <c r="AI55" s="138" t="str">
        <f t="shared" si="46"/>
        <v>BAJO</v>
      </c>
      <c r="AJ55" s="137">
        <v>25</v>
      </c>
      <c r="AK55" s="137">
        <f t="shared" si="52"/>
        <v>100</v>
      </c>
      <c r="AL55" s="138" t="str">
        <f t="shared" si="53"/>
        <v>III</v>
      </c>
      <c r="AM55" s="137" t="str">
        <f t="shared" si="49"/>
        <v>Mejorable</v>
      </c>
      <c r="AN55" s="137" t="s">
        <v>227</v>
      </c>
      <c r="AO55" s="137" t="s">
        <v>179</v>
      </c>
      <c r="AP55" s="138" t="s">
        <v>188</v>
      </c>
      <c r="AQ55" s="138" t="s">
        <v>188</v>
      </c>
      <c r="AR55" s="138" t="s">
        <v>188</v>
      </c>
      <c r="AS55" s="52" t="s">
        <v>233</v>
      </c>
      <c r="AT55" s="52" t="s">
        <v>188</v>
      </c>
      <c r="AU55" s="109" t="str">
        <f t="shared" si="10"/>
        <v>Se mantiene los controles establecidos</v>
      </c>
    </row>
    <row r="56" spans="2:47" s="42" customFormat="1" ht="174.75" customHeight="1">
      <c r="B56" s="133" t="s">
        <v>258</v>
      </c>
      <c r="C56" s="142" t="s">
        <v>259</v>
      </c>
      <c r="D56" s="142" t="s">
        <v>259</v>
      </c>
      <c r="E56" s="130" t="s">
        <v>260</v>
      </c>
      <c r="F56" s="109" t="s">
        <v>261</v>
      </c>
      <c r="G56" s="131" t="s">
        <v>179</v>
      </c>
      <c r="H56" s="109" t="s">
        <v>220</v>
      </c>
      <c r="I56" s="140" t="s">
        <v>234</v>
      </c>
      <c r="J56" s="140" t="s">
        <v>222</v>
      </c>
      <c r="K56" s="52" t="s">
        <v>235</v>
      </c>
      <c r="L56" s="138" t="s">
        <v>236</v>
      </c>
      <c r="M56" s="109" t="s">
        <v>237</v>
      </c>
      <c r="N56" s="52" t="s">
        <v>238</v>
      </c>
      <c r="O56" s="137">
        <v>2</v>
      </c>
      <c r="P56" s="137">
        <v>2</v>
      </c>
      <c r="Q56" s="137">
        <f t="shared" si="40"/>
        <v>4</v>
      </c>
      <c r="R56" s="138" t="str">
        <f t="shared" si="41"/>
        <v>BAJO</v>
      </c>
      <c r="S56" s="137">
        <v>60</v>
      </c>
      <c r="T56" s="137">
        <f t="shared" si="50"/>
        <v>240</v>
      </c>
      <c r="U56" s="138" t="str">
        <f t="shared" si="51"/>
        <v>II</v>
      </c>
      <c r="V56" s="137" t="str">
        <f t="shared" si="44"/>
        <v>Aceptable con control especifico</v>
      </c>
      <c r="W56" s="137" t="s">
        <v>227</v>
      </c>
      <c r="X56" s="137" t="s">
        <v>179</v>
      </c>
      <c r="Y56" s="138" t="s">
        <v>188</v>
      </c>
      <c r="Z56" s="138" t="s">
        <v>188</v>
      </c>
      <c r="AA56" s="138" t="s">
        <v>188</v>
      </c>
      <c r="AB56" s="52" t="s">
        <v>239</v>
      </c>
      <c r="AC56" s="52" t="s">
        <v>188</v>
      </c>
      <c r="AD56" s="167">
        <v>45869</v>
      </c>
      <c r="AE56" s="111" t="s">
        <v>190</v>
      </c>
      <c r="AF56" s="137">
        <v>2</v>
      </c>
      <c r="AG56" s="137">
        <v>2</v>
      </c>
      <c r="AH56" s="137">
        <f t="shared" si="45"/>
        <v>4</v>
      </c>
      <c r="AI56" s="138" t="str">
        <f t="shared" si="46"/>
        <v>BAJO</v>
      </c>
      <c r="AJ56" s="137">
        <v>60</v>
      </c>
      <c r="AK56" s="137">
        <f t="shared" si="52"/>
        <v>240</v>
      </c>
      <c r="AL56" s="138" t="str">
        <f t="shared" si="53"/>
        <v>II</v>
      </c>
      <c r="AM56" s="137" t="str">
        <f t="shared" si="49"/>
        <v>Aceptable con control especifico</v>
      </c>
      <c r="AN56" s="137" t="s">
        <v>227</v>
      </c>
      <c r="AO56" s="137" t="s">
        <v>179</v>
      </c>
      <c r="AP56" s="138" t="s">
        <v>188</v>
      </c>
      <c r="AQ56" s="138" t="s">
        <v>188</v>
      </c>
      <c r="AR56" s="138" t="s">
        <v>188</v>
      </c>
      <c r="AS56" s="52" t="s">
        <v>239</v>
      </c>
      <c r="AT56" s="52" t="s">
        <v>188</v>
      </c>
      <c r="AU56" s="109" t="str">
        <f t="shared" si="10"/>
        <v>Se mantiene los controles establecidos</v>
      </c>
    </row>
    <row r="57" spans="2:47" s="42" customFormat="1" ht="174.75" customHeight="1">
      <c r="B57" s="133" t="s">
        <v>175</v>
      </c>
      <c r="C57" s="148" t="s">
        <v>316</v>
      </c>
      <c r="D57" s="148" t="s">
        <v>316</v>
      </c>
      <c r="E57" s="130" t="s">
        <v>317</v>
      </c>
      <c r="F57" s="130" t="s">
        <v>318</v>
      </c>
      <c r="G57" s="131" t="s">
        <v>179</v>
      </c>
      <c r="H57" s="109" t="s">
        <v>180</v>
      </c>
      <c r="I57" s="136" t="s">
        <v>181</v>
      </c>
      <c r="J57" s="136" t="s">
        <v>182</v>
      </c>
      <c r="K57" s="53" t="s">
        <v>183</v>
      </c>
      <c r="L57" s="137" t="s">
        <v>184</v>
      </c>
      <c r="M57" s="53" t="s">
        <v>185</v>
      </c>
      <c r="N57" s="130" t="s">
        <v>186</v>
      </c>
      <c r="O57" s="137">
        <v>1</v>
      </c>
      <c r="P57" s="137">
        <v>1</v>
      </c>
      <c r="Q57" s="137">
        <f>O57*P57</f>
        <v>1</v>
      </c>
      <c r="R57" s="137" t="str">
        <f>IF(Q57&lt;=4,"BAJO",IF(Q57&lt;=8,"MEDIO",IF(Q57&lt;=20,"ALTO","MUY ALTO")))</f>
        <v>BAJO</v>
      </c>
      <c r="S57" s="137">
        <v>10</v>
      </c>
      <c r="T57" s="137">
        <f>Q57*S57</f>
        <v>10</v>
      </c>
      <c r="U57" s="138" t="str">
        <f>IF(T57&lt;=20,"IV",IF(T57&lt;=120,"III",IF(T57&lt;=500,"II",IF(T57&lt;=4000,"I",FALSE))))</f>
        <v>IV</v>
      </c>
      <c r="V57" s="137" t="str">
        <f>IF(U57="IV","Aceptable",IF(U57="III","Mejorable",IF(U57="II","Aceptable con control especifico", IF(U57="I","No Aceptable",FALSE))))</f>
        <v>Aceptable</v>
      </c>
      <c r="W57" s="53" t="s">
        <v>187</v>
      </c>
      <c r="X57" s="137" t="s">
        <v>179</v>
      </c>
      <c r="Y57" s="137" t="s">
        <v>188</v>
      </c>
      <c r="Z57" s="137" t="s">
        <v>188</v>
      </c>
      <c r="AA57" s="137" t="s">
        <v>188</v>
      </c>
      <c r="AB57" s="137" t="s">
        <v>189</v>
      </c>
      <c r="AC57" s="137" t="s">
        <v>188</v>
      </c>
      <c r="AD57" s="167">
        <v>45869</v>
      </c>
      <c r="AE57" s="111" t="s">
        <v>190</v>
      </c>
      <c r="AF57" s="137">
        <v>1</v>
      </c>
      <c r="AG57" s="137">
        <v>1</v>
      </c>
      <c r="AH57" s="137">
        <f>AF57*AG57</f>
        <v>1</v>
      </c>
      <c r="AI57" s="137" t="str">
        <f>IF(AH57&lt;=4,"BAJO",IF(AH57&lt;=8,"MEDIO",IF(AH57&lt;=20,"ALTO","MUY ALTO")))</f>
        <v>BAJO</v>
      </c>
      <c r="AJ57" s="137">
        <v>10</v>
      </c>
      <c r="AK57" s="137">
        <f>AH57*AJ57</f>
        <v>10</v>
      </c>
      <c r="AL57" s="138" t="str">
        <f>IF(AK57&lt;=20,"IV",IF(AK57&lt;=120,"III",IF(AK57&lt;=500,"II",IF(AK57&lt;=4000,"I",FALSE))))</f>
        <v>IV</v>
      </c>
      <c r="AM57" s="137" t="str">
        <f>IF(AL57="IV","Aceptable",IF(AL57="III","Mejorable",IF(AL57="II","Aceptable con control especifico", IF(AL57="I","No Aceptable",FALSE))))</f>
        <v>Aceptable</v>
      </c>
      <c r="AN57" s="53" t="s">
        <v>187</v>
      </c>
      <c r="AO57" s="137" t="s">
        <v>179</v>
      </c>
      <c r="AP57" s="137" t="s">
        <v>188</v>
      </c>
      <c r="AQ57" s="137" t="s">
        <v>188</v>
      </c>
      <c r="AR57" s="137" t="s">
        <v>188</v>
      </c>
      <c r="AS57" s="137" t="s">
        <v>189</v>
      </c>
      <c r="AT57" s="137" t="s">
        <v>188</v>
      </c>
      <c r="AU57" s="109" t="str">
        <f t="shared" si="10"/>
        <v>Se mantiene los controles establecidos</v>
      </c>
    </row>
    <row r="58" spans="2:47" s="42" customFormat="1" ht="174.75" customHeight="1">
      <c r="B58" s="139" t="s">
        <v>175</v>
      </c>
      <c r="C58" s="148" t="s">
        <v>316</v>
      </c>
      <c r="D58" s="148" t="s">
        <v>316</v>
      </c>
      <c r="E58" s="130" t="s">
        <v>317</v>
      </c>
      <c r="F58" s="109" t="s">
        <v>318</v>
      </c>
      <c r="G58" s="131" t="s">
        <v>179</v>
      </c>
      <c r="H58" s="109" t="s">
        <v>180</v>
      </c>
      <c r="I58" s="140" t="s">
        <v>191</v>
      </c>
      <c r="J58" s="140" t="s">
        <v>192</v>
      </c>
      <c r="K58" s="52" t="s">
        <v>193</v>
      </c>
      <c r="L58" s="138" t="s">
        <v>188</v>
      </c>
      <c r="M58" s="52" t="s">
        <v>194</v>
      </c>
      <c r="N58" s="130" t="s">
        <v>188</v>
      </c>
      <c r="O58" s="138">
        <v>2</v>
      </c>
      <c r="P58" s="138">
        <v>3</v>
      </c>
      <c r="Q58" s="138">
        <f t="shared" ref="Q58:Q65" si="54">O58*P58</f>
        <v>6</v>
      </c>
      <c r="R58" s="138" t="str">
        <f t="shared" ref="R58:R65" si="55">IF(Q58&lt;=4,"BAJO",IF(Q58&lt;=8,"MEDIO",IF(Q58&lt;=20,"ALTO","MUY ALTO")))</f>
        <v>MEDIO</v>
      </c>
      <c r="S58" s="138">
        <v>10</v>
      </c>
      <c r="T58" s="138">
        <f t="shared" ref="T58:T65" si="56">Q58*S58</f>
        <v>60</v>
      </c>
      <c r="U58" s="138" t="str">
        <f t="shared" ref="U58:U65" si="57">IF(T58&lt;=20,"IV",IF(T58&lt;=120,"III",IF(T58&lt;=500,"II",IF(T58&lt;=4000,"I",FALSE))))</f>
        <v>III</v>
      </c>
      <c r="V58" s="137" t="str">
        <f t="shared" ref="V58:V65" si="58">IF(U58="IV","Aceptable",IF(U58="III","Mejorable",IF(U58="II","Aceptable con control especifico", IF(U58="I","No Aceptable",FALSE))))</f>
        <v>Mejorable</v>
      </c>
      <c r="W58" s="137" t="s">
        <v>195</v>
      </c>
      <c r="X58" s="138" t="s">
        <v>179</v>
      </c>
      <c r="Y58" s="138" t="s">
        <v>188</v>
      </c>
      <c r="Z58" s="138" t="s">
        <v>188</v>
      </c>
      <c r="AA58" s="138" t="s">
        <v>245</v>
      </c>
      <c r="AB58" s="138" t="s">
        <v>196</v>
      </c>
      <c r="AC58" s="138" t="s">
        <v>188</v>
      </c>
      <c r="AD58" s="167">
        <v>45869</v>
      </c>
      <c r="AE58" s="111" t="s">
        <v>190</v>
      </c>
      <c r="AF58" s="138">
        <v>2</v>
      </c>
      <c r="AG58" s="138">
        <v>3</v>
      </c>
      <c r="AH58" s="138">
        <f t="shared" ref="AH58:AH65" si="59">AF58*AG58</f>
        <v>6</v>
      </c>
      <c r="AI58" s="138" t="str">
        <f t="shared" ref="AI58:AI65" si="60">IF(AH58&lt;=4,"BAJO",IF(AH58&lt;=8,"MEDIO",IF(AH58&lt;=20,"ALTO","MUY ALTO")))</f>
        <v>MEDIO</v>
      </c>
      <c r="AJ58" s="138">
        <v>10</v>
      </c>
      <c r="AK58" s="138">
        <f t="shared" ref="AK58:AK65" si="61">AH58*AJ58</f>
        <v>60</v>
      </c>
      <c r="AL58" s="138" t="str">
        <f t="shared" ref="AL58:AL65" si="62">IF(AK58&lt;=20,"IV",IF(AK58&lt;=120,"III",IF(AK58&lt;=500,"II",IF(AK58&lt;=4000,"I",FALSE))))</f>
        <v>III</v>
      </c>
      <c r="AM58" s="137" t="str">
        <f t="shared" ref="AM58:AM65" si="63">IF(AL58="IV","Aceptable",IF(AL58="III","Mejorable",IF(AL58="II","Aceptable con control especifico", IF(AL58="I","No Aceptable",FALSE))))</f>
        <v>Mejorable</v>
      </c>
      <c r="AN58" s="137" t="s">
        <v>195</v>
      </c>
      <c r="AO58" s="138" t="s">
        <v>179</v>
      </c>
      <c r="AP58" s="138" t="s">
        <v>188</v>
      </c>
      <c r="AQ58" s="138" t="s">
        <v>188</v>
      </c>
      <c r="AR58" s="138" t="s">
        <v>245</v>
      </c>
      <c r="AS58" s="138" t="s">
        <v>196</v>
      </c>
      <c r="AT58" s="138" t="s">
        <v>188</v>
      </c>
      <c r="AU58" s="109" t="str">
        <f t="shared" si="10"/>
        <v>Se mantiene los controles establecidos</v>
      </c>
    </row>
    <row r="59" spans="2:47" s="42" customFormat="1" ht="174.75" customHeight="1">
      <c r="B59" s="133" t="s">
        <v>175</v>
      </c>
      <c r="C59" s="148" t="s">
        <v>316</v>
      </c>
      <c r="D59" s="148" t="s">
        <v>316</v>
      </c>
      <c r="E59" s="130" t="s">
        <v>317</v>
      </c>
      <c r="F59" s="130" t="s">
        <v>318</v>
      </c>
      <c r="G59" s="131" t="s">
        <v>179</v>
      </c>
      <c r="H59" s="109" t="s">
        <v>180</v>
      </c>
      <c r="I59" s="136" t="s">
        <v>204</v>
      </c>
      <c r="J59" s="136" t="s">
        <v>205</v>
      </c>
      <c r="K59" s="53" t="s">
        <v>206</v>
      </c>
      <c r="L59" s="137" t="s">
        <v>188</v>
      </c>
      <c r="M59" s="53" t="s">
        <v>207</v>
      </c>
      <c r="N59" s="53" t="s">
        <v>208</v>
      </c>
      <c r="O59" s="137">
        <v>2</v>
      </c>
      <c r="P59" s="137">
        <v>3</v>
      </c>
      <c r="Q59" s="137">
        <f t="shared" si="54"/>
        <v>6</v>
      </c>
      <c r="R59" s="137" t="str">
        <f t="shared" si="55"/>
        <v>MEDIO</v>
      </c>
      <c r="S59" s="137">
        <v>10</v>
      </c>
      <c r="T59" s="137">
        <f t="shared" si="56"/>
        <v>60</v>
      </c>
      <c r="U59" s="138" t="str">
        <f t="shared" si="57"/>
        <v>III</v>
      </c>
      <c r="V59" s="137" t="str">
        <f t="shared" si="58"/>
        <v>Mejorable</v>
      </c>
      <c r="W59" s="137" t="s">
        <v>209</v>
      </c>
      <c r="X59" s="137" t="s">
        <v>179</v>
      </c>
      <c r="Y59" s="137" t="s">
        <v>188</v>
      </c>
      <c r="Z59" s="137" t="s">
        <v>188</v>
      </c>
      <c r="AA59" s="137" t="s">
        <v>188</v>
      </c>
      <c r="AB59" s="137" t="s">
        <v>189</v>
      </c>
      <c r="AC59" s="137" t="s">
        <v>188</v>
      </c>
      <c r="AD59" s="167">
        <v>45869</v>
      </c>
      <c r="AE59" s="111" t="s">
        <v>190</v>
      </c>
      <c r="AF59" s="137">
        <v>2</v>
      </c>
      <c r="AG59" s="137">
        <v>3</v>
      </c>
      <c r="AH59" s="137">
        <f t="shared" si="59"/>
        <v>6</v>
      </c>
      <c r="AI59" s="137" t="str">
        <f t="shared" si="60"/>
        <v>MEDIO</v>
      </c>
      <c r="AJ59" s="137">
        <v>10</v>
      </c>
      <c r="AK59" s="137">
        <f t="shared" si="61"/>
        <v>60</v>
      </c>
      <c r="AL59" s="138" t="str">
        <f t="shared" si="62"/>
        <v>III</v>
      </c>
      <c r="AM59" s="137" t="str">
        <f t="shared" si="63"/>
        <v>Mejorable</v>
      </c>
      <c r="AN59" s="137" t="s">
        <v>209</v>
      </c>
      <c r="AO59" s="137" t="s">
        <v>179</v>
      </c>
      <c r="AP59" s="137" t="s">
        <v>188</v>
      </c>
      <c r="AQ59" s="137" t="s">
        <v>188</v>
      </c>
      <c r="AR59" s="137" t="s">
        <v>188</v>
      </c>
      <c r="AS59" s="137" t="s">
        <v>189</v>
      </c>
      <c r="AT59" s="137" t="s">
        <v>188</v>
      </c>
      <c r="AU59" s="109" t="str">
        <f t="shared" si="10"/>
        <v>Se mantiene los controles establecidos</v>
      </c>
    </row>
    <row r="60" spans="2:47" s="42" customFormat="1" ht="174.75" customHeight="1">
      <c r="B60" s="133" t="s">
        <v>175</v>
      </c>
      <c r="C60" s="148" t="s">
        <v>316</v>
      </c>
      <c r="D60" s="148" t="s">
        <v>316</v>
      </c>
      <c r="E60" s="130" t="s">
        <v>317</v>
      </c>
      <c r="F60" s="130" t="s">
        <v>318</v>
      </c>
      <c r="G60" s="131" t="s">
        <v>179</v>
      </c>
      <c r="H60" s="109" t="s">
        <v>180</v>
      </c>
      <c r="I60" s="136" t="s">
        <v>210</v>
      </c>
      <c r="J60" s="136" t="s">
        <v>205</v>
      </c>
      <c r="K60" s="53" t="s">
        <v>211</v>
      </c>
      <c r="L60" s="137" t="s">
        <v>188</v>
      </c>
      <c r="M60" s="53" t="s">
        <v>207</v>
      </c>
      <c r="N60" s="53" t="s">
        <v>208</v>
      </c>
      <c r="O60" s="137">
        <v>2</v>
      </c>
      <c r="P60" s="137">
        <v>3</v>
      </c>
      <c r="Q60" s="137">
        <f t="shared" si="54"/>
        <v>6</v>
      </c>
      <c r="R60" s="137" t="str">
        <f t="shared" si="55"/>
        <v>MEDIO</v>
      </c>
      <c r="S60" s="137">
        <v>10</v>
      </c>
      <c r="T60" s="137">
        <f t="shared" si="56"/>
        <v>60</v>
      </c>
      <c r="U60" s="138" t="str">
        <f t="shared" si="57"/>
        <v>III</v>
      </c>
      <c r="V60" s="137" t="str">
        <f t="shared" si="58"/>
        <v>Mejorable</v>
      </c>
      <c r="W60" s="137" t="s">
        <v>212</v>
      </c>
      <c r="X60" s="137" t="s">
        <v>179</v>
      </c>
      <c r="Y60" s="137" t="s">
        <v>188</v>
      </c>
      <c r="Z60" s="137" t="s">
        <v>188</v>
      </c>
      <c r="AA60" s="137" t="s">
        <v>188</v>
      </c>
      <c r="AB60" s="137" t="s">
        <v>189</v>
      </c>
      <c r="AC60" s="137" t="s">
        <v>188</v>
      </c>
      <c r="AD60" s="167">
        <v>45869</v>
      </c>
      <c r="AE60" s="111" t="s">
        <v>190</v>
      </c>
      <c r="AF60" s="137">
        <v>2</v>
      </c>
      <c r="AG60" s="137">
        <v>3</v>
      </c>
      <c r="AH60" s="137">
        <f t="shared" si="59"/>
        <v>6</v>
      </c>
      <c r="AI60" s="137" t="str">
        <f t="shared" si="60"/>
        <v>MEDIO</v>
      </c>
      <c r="AJ60" s="137">
        <v>10</v>
      </c>
      <c r="AK60" s="137">
        <f t="shared" si="61"/>
        <v>60</v>
      </c>
      <c r="AL60" s="138" t="str">
        <f t="shared" si="62"/>
        <v>III</v>
      </c>
      <c r="AM60" s="137" t="str">
        <f t="shared" si="63"/>
        <v>Mejorable</v>
      </c>
      <c r="AN60" s="137" t="s">
        <v>212</v>
      </c>
      <c r="AO60" s="137" t="s">
        <v>179</v>
      </c>
      <c r="AP60" s="137" t="s">
        <v>188</v>
      </c>
      <c r="AQ60" s="137" t="s">
        <v>188</v>
      </c>
      <c r="AR60" s="137" t="s">
        <v>188</v>
      </c>
      <c r="AS60" s="137" t="s">
        <v>189</v>
      </c>
      <c r="AT60" s="137" t="s">
        <v>188</v>
      </c>
      <c r="AU60" s="109" t="str">
        <f t="shared" si="10"/>
        <v>Se mantiene los controles establecidos</v>
      </c>
    </row>
    <row r="61" spans="2:47" s="42" customFormat="1" ht="174.75" customHeight="1">
      <c r="B61" s="139" t="s">
        <v>175</v>
      </c>
      <c r="C61" s="148" t="s">
        <v>316</v>
      </c>
      <c r="D61" s="148" t="s">
        <v>316</v>
      </c>
      <c r="E61" s="130" t="s">
        <v>317</v>
      </c>
      <c r="F61" s="109" t="s">
        <v>318</v>
      </c>
      <c r="G61" s="131" t="s">
        <v>179</v>
      </c>
      <c r="H61" s="109" t="s">
        <v>180</v>
      </c>
      <c r="I61" s="140" t="s">
        <v>213</v>
      </c>
      <c r="J61" s="140" t="s">
        <v>214</v>
      </c>
      <c r="K61" s="52" t="s">
        <v>215</v>
      </c>
      <c r="L61" s="138" t="s">
        <v>216</v>
      </c>
      <c r="M61" s="52" t="s">
        <v>217</v>
      </c>
      <c r="N61" s="52" t="s">
        <v>218</v>
      </c>
      <c r="O61" s="137">
        <v>2</v>
      </c>
      <c r="P61" s="137">
        <v>2</v>
      </c>
      <c r="Q61" s="137">
        <f t="shared" si="54"/>
        <v>4</v>
      </c>
      <c r="R61" s="138" t="str">
        <f t="shared" si="55"/>
        <v>BAJO</v>
      </c>
      <c r="S61" s="137">
        <v>25</v>
      </c>
      <c r="T61" s="137">
        <f t="shared" si="56"/>
        <v>100</v>
      </c>
      <c r="U61" s="138" t="str">
        <f t="shared" si="57"/>
        <v>III</v>
      </c>
      <c r="V61" s="137" t="str">
        <f t="shared" si="58"/>
        <v>Mejorable</v>
      </c>
      <c r="W61" s="138" t="s">
        <v>219</v>
      </c>
      <c r="X61" s="137" t="s">
        <v>179</v>
      </c>
      <c r="Y61" s="138" t="s">
        <v>188</v>
      </c>
      <c r="Z61" s="138" t="s">
        <v>188</v>
      </c>
      <c r="AA61" s="138" t="s">
        <v>188</v>
      </c>
      <c r="AB61" s="137" t="s">
        <v>189</v>
      </c>
      <c r="AC61" s="138" t="s">
        <v>188</v>
      </c>
      <c r="AD61" s="167">
        <v>45869</v>
      </c>
      <c r="AE61" s="111" t="s">
        <v>190</v>
      </c>
      <c r="AF61" s="137">
        <v>2</v>
      </c>
      <c r="AG61" s="137">
        <v>2</v>
      </c>
      <c r="AH61" s="137">
        <f t="shared" si="59"/>
        <v>4</v>
      </c>
      <c r="AI61" s="138" t="str">
        <f t="shared" si="60"/>
        <v>BAJO</v>
      </c>
      <c r="AJ61" s="137">
        <v>25</v>
      </c>
      <c r="AK61" s="137">
        <f t="shared" si="61"/>
        <v>100</v>
      </c>
      <c r="AL61" s="138" t="str">
        <f t="shared" si="62"/>
        <v>III</v>
      </c>
      <c r="AM61" s="137" t="str">
        <f t="shared" si="63"/>
        <v>Mejorable</v>
      </c>
      <c r="AN61" s="138" t="s">
        <v>219</v>
      </c>
      <c r="AO61" s="137" t="s">
        <v>179</v>
      </c>
      <c r="AP61" s="138" t="s">
        <v>188</v>
      </c>
      <c r="AQ61" s="138" t="s">
        <v>188</v>
      </c>
      <c r="AR61" s="138" t="s">
        <v>188</v>
      </c>
      <c r="AS61" s="137" t="s">
        <v>189</v>
      </c>
      <c r="AT61" s="138" t="s">
        <v>188</v>
      </c>
      <c r="AU61" s="109" t="str">
        <f t="shared" si="10"/>
        <v>Se mantiene los controles establecidos</v>
      </c>
    </row>
    <row r="62" spans="2:47" s="42" customFormat="1" ht="174.75" customHeight="1">
      <c r="B62" s="139" t="s">
        <v>175</v>
      </c>
      <c r="C62" s="148" t="s">
        <v>316</v>
      </c>
      <c r="D62" s="148" t="s">
        <v>316</v>
      </c>
      <c r="E62" s="130" t="s">
        <v>317</v>
      </c>
      <c r="F62" s="109" t="s">
        <v>318</v>
      </c>
      <c r="G62" s="131" t="s">
        <v>179</v>
      </c>
      <c r="H62" s="109" t="s">
        <v>180</v>
      </c>
      <c r="I62" s="140" t="s">
        <v>290</v>
      </c>
      <c r="J62" s="140" t="s">
        <v>214</v>
      </c>
      <c r="K62" s="52" t="s">
        <v>223</v>
      </c>
      <c r="L62" s="138" t="s">
        <v>291</v>
      </c>
      <c r="M62" s="52" t="s">
        <v>292</v>
      </c>
      <c r="N62" s="52" t="s">
        <v>293</v>
      </c>
      <c r="O62" s="137">
        <v>1</v>
      </c>
      <c r="P62" s="137">
        <v>3</v>
      </c>
      <c r="Q62" s="137">
        <f t="shared" si="54"/>
        <v>3</v>
      </c>
      <c r="R62" s="138" t="str">
        <f t="shared" si="55"/>
        <v>BAJO</v>
      </c>
      <c r="S62" s="137">
        <v>25</v>
      </c>
      <c r="T62" s="137">
        <f t="shared" si="56"/>
        <v>75</v>
      </c>
      <c r="U62" s="138" t="str">
        <f t="shared" si="57"/>
        <v>III</v>
      </c>
      <c r="V62" s="137" t="str">
        <f t="shared" si="58"/>
        <v>Mejorable</v>
      </c>
      <c r="W62" s="138" t="s">
        <v>288</v>
      </c>
      <c r="X62" s="137" t="s">
        <v>179</v>
      </c>
      <c r="Y62" s="138" t="s">
        <v>188</v>
      </c>
      <c r="Z62" s="138" t="s">
        <v>188</v>
      </c>
      <c r="AA62" s="138" t="s">
        <v>188</v>
      </c>
      <c r="AB62" s="138" t="s">
        <v>294</v>
      </c>
      <c r="AC62" s="138" t="s">
        <v>295</v>
      </c>
      <c r="AD62" s="167">
        <v>45869</v>
      </c>
      <c r="AE62" s="111" t="s">
        <v>190</v>
      </c>
      <c r="AF62" s="137">
        <v>1</v>
      </c>
      <c r="AG62" s="137">
        <v>3</v>
      </c>
      <c r="AH62" s="137">
        <f t="shared" si="59"/>
        <v>3</v>
      </c>
      <c r="AI62" s="138" t="str">
        <f t="shared" si="60"/>
        <v>BAJO</v>
      </c>
      <c r="AJ62" s="137">
        <v>25</v>
      </c>
      <c r="AK62" s="137">
        <f t="shared" si="61"/>
        <v>75</v>
      </c>
      <c r="AL62" s="138" t="str">
        <f t="shared" si="62"/>
        <v>III</v>
      </c>
      <c r="AM62" s="137" t="str">
        <f t="shared" si="63"/>
        <v>Mejorable</v>
      </c>
      <c r="AN62" s="138" t="s">
        <v>288</v>
      </c>
      <c r="AO62" s="137" t="s">
        <v>179</v>
      </c>
      <c r="AP62" s="138" t="s">
        <v>188</v>
      </c>
      <c r="AQ62" s="138" t="s">
        <v>188</v>
      </c>
      <c r="AR62" s="138" t="s">
        <v>188</v>
      </c>
      <c r="AS62" s="138" t="s">
        <v>294</v>
      </c>
      <c r="AT62" s="138" t="s">
        <v>295</v>
      </c>
      <c r="AU62" s="109" t="str">
        <f t="shared" si="10"/>
        <v>Se mantiene los controles establecidos</v>
      </c>
    </row>
    <row r="63" spans="2:47" s="42" customFormat="1" ht="174.75" customHeight="1">
      <c r="B63" s="139" t="s">
        <v>175</v>
      </c>
      <c r="C63" s="148" t="s">
        <v>316</v>
      </c>
      <c r="D63" s="148" t="s">
        <v>316</v>
      </c>
      <c r="E63" s="130" t="s">
        <v>317</v>
      </c>
      <c r="F63" s="109" t="s">
        <v>318</v>
      </c>
      <c r="G63" s="131" t="s">
        <v>179</v>
      </c>
      <c r="H63" s="109" t="s">
        <v>220</v>
      </c>
      <c r="I63" s="140" t="s">
        <v>221</v>
      </c>
      <c r="J63" s="140" t="s">
        <v>222</v>
      </c>
      <c r="K63" s="52" t="s">
        <v>223</v>
      </c>
      <c r="L63" s="138" t="s">
        <v>224</v>
      </c>
      <c r="M63" s="109" t="s">
        <v>225</v>
      </c>
      <c r="N63" s="176" t="s">
        <v>226</v>
      </c>
      <c r="O63" s="137">
        <v>2</v>
      </c>
      <c r="P63" s="137">
        <v>2</v>
      </c>
      <c r="Q63" s="137">
        <f t="shared" si="54"/>
        <v>4</v>
      </c>
      <c r="R63" s="138" t="str">
        <f t="shared" si="55"/>
        <v>BAJO</v>
      </c>
      <c r="S63" s="137">
        <v>25</v>
      </c>
      <c r="T63" s="137">
        <f t="shared" si="56"/>
        <v>100</v>
      </c>
      <c r="U63" s="138" t="str">
        <f t="shared" si="57"/>
        <v>III</v>
      </c>
      <c r="V63" s="137" t="str">
        <f t="shared" si="58"/>
        <v>Mejorable</v>
      </c>
      <c r="W63" s="137" t="s">
        <v>227</v>
      </c>
      <c r="X63" s="137" t="s">
        <v>179</v>
      </c>
      <c r="Y63" s="138" t="s">
        <v>188</v>
      </c>
      <c r="Z63" s="138" t="s">
        <v>188</v>
      </c>
      <c r="AA63" s="138" t="s">
        <v>188</v>
      </c>
      <c r="AB63" s="52" t="s">
        <v>228</v>
      </c>
      <c r="AC63" s="52" t="s">
        <v>229</v>
      </c>
      <c r="AD63" s="167">
        <v>45869</v>
      </c>
      <c r="AE63" s="111" t="s">
        <v>190</v>
      </c>
      <c r="AF63" s="137">
        <v>2</v>
      </c>
      <c r="AG63" s="137">
        <v>2</v>
      </c>
      <c r="AH63" s="137">
        <f t="shared" si="59"/>
        <v>4</v>
      </c>
      <c r="AI63" s="138" t="str">
        <f t="shared" si="60"/>
        <v>BAJO</v>
      </c>
      <c r="AJ63" s="137">
        <v>25</v>
      </c>
      <c r="AK63" s="137">
        <f t="shared" si="61"/>
        <v>100</v>
      </c>
      <c r="AL63" s="138" t="str">
        <f t="shared" si="62"/>
        <v>III</v>
      </c>
      <c r="AM63" s="137" t="str">
        <f t="shared" si="63"/>
        <v>Mejorable</v>
      </c>
      <c r="AN63" s="137" t="s">
        <v>227</v>
      </c>
      <c r="AO63" s="137" t="s">
        <v>179</v>
      </c>
      <c r="AP63" s="138" t="s">
        <v>188</v>
      </c>
      <c r="AQ63" s="138" t="s">
        <v>188</v>
      </c>
      <c r="AR63" s="138" t="s">
        <v>188</v>
      </c>
      <c r="AS63" s="52" t="s">
        <v>228</v>
      </c>
      <c r="AT63" s="52" t="s">
        <v>229</v>
      </c>
      <c r="AU63" s="109" t="str">
        <f t="shared" si="10"/>
        <v>Se mantiene los controles establecidos</v>
      </c>
    </row>
    <row r="64" spans="2:47" s="42" customFormat="1" ht="174.75" customHeight="1">
      <c r="B64" s="139" t="s">
        <v>175</v>
      </c>
      <c r="C64" s="148" t="s">
        <v>316</v>
      </c>
      <c r="D64" s="148" t="s">
        <v>316</v>
      </c>
      <c r="E64" s="130" t="s">
        <v>317</v>
      </c>
      <c r="F64" s="109" t="s">
        <v>318</v>
      </c>
      <c r="G64" s="131" t="s">
        <v>179</v>
      </c>
      <c r="H64" s="109" t="s">
        <v>220</v>
      </c>
      <c r="I64" s="140" t="s">
        <v>230</v>
      </c>
      <c r="J64" s="140" t="s">
        <v>222</v>
      </c>
      <c r="K64" s="52" t="s">
        <v>223</v>
      </c>
      <c r="L64" s="177" t="s">
        <v>231</v>
      </c>
      <c r="M64" s="109" t="s">
        <v>232</v>
      </c>
      <c r="N64" s="176" t="s">
        <v>226</v>
      </c>
      <c r="O64" s="137">
        <v>2</v>
      </c>
      <c r="P64" s="137">
        <v>2</v>
      </c>
      <c r="Q64" s="137">
        <f t="shared" si="54"/>
        <v>4</v>
      </c>
      <c r="R64" s="138" t="str">
        <f t="shared" si="55"/>
        <v>BAJO</v>
      </c>
      <c r="S64" s="137">
        <v>25</v>
      </c>
      <c r="T64" s="137">
        <f t="shared" si="56"/>
        <v>100</v>
      </c>
      <c r="U64" s="138" t="str">
        <f t="shared" si="57"/>
        <v>III</v>
      </c>
      <c r="V64" s="137" t="str">
        <f t="shared" si="58"/>
        <v>Mejorable</v>
      </c>
      <c r="W64" s="137" t="s">
        <v>227</v>
      </c>
      <c r="X64" s="137" t="s">
        <v>179</v>
      </c>
      <c r="Y64" s="138" t="s">
        <v>188</v>
      </c>
      <c r="Z64" s="138" t="s">
        <v>188</v>
      </c>
      <c r="AA64" s="138" t="s">
        <v>188</v>
      </c>
      <c r="AB64" s="52" t="s">
        <v>233</v>
      </c>
      <c r="AC64" s="52" t="s">
        <v>188</v>
      </c>
      <c r="AD64" s="167">
        <v>45869</v>
      </c>
      <c r="AE64" s="111" t="s">
        <v>190</v>
      </c>
      <c r="AF64" s="137">
        <v>2</v>
      </c>
      <c r="AG64" s="137">
        <v>2</v>
      </c>
      <c r="AH64" s="137">
        <f t="shared" si="59"/>
        <v>4</v>
      </c>
      <c r="AI64" s="138" t="str">
        <f t="shared" si="60"/>
        <v>BAJO</v>
      </c>
      <c r="AJ64" s="137">
        <v>25</v>
      </c>
      <c r="AK64" s="137">
        <f t="shared" si="61"/>
        <v>100</v>
      </c>
      <c r="AL64" s="138" t="str">
        <f t="shared" si="62"/>
        <v>III</v>
      </c>
      <c r="AM64" s="137" t="str">
        <f t="shared" si="63"/>
        <v>Mejorable</v>
      </c>
      <c r="AN64" s="137" t="s">
        <v>227</v>
      </c>
      <c r="AO64" s="137" t="s">
        <v>179</v>
      </c>
      <c r="AP64" s="138" t="s">
        <v>188</v>
      </c>
      <c r="AQ64" s="138" t="s">
        <v>188</v>
      </c>
      <c r="AR64" s="138" t="s">
        <v>188</v>
      </c>
      <c r="AS64" s="52" t="s">
        <v>233</v>
      </c>
      <c r="AT64" s="52" t="s">
        <v>188</v>
      </c>
      <c r="AU64" s="109" t="str">
        <f t="shared" si="10"/>
        <v>Se mantiene los controles establecidos</v>
      </c>
    </row>
    <row r="65" spans="2:47" s="42" customFormat="1" ht="174.75" customHeight="1">
      <c r="B65" s="139" t="s">
        <v>175</v>
      </c>
      <c r="C65" s="148" t="s">
        <v>316</v>
      </c>
      <c r="D65" s="148" t="s">
        <v>316</v>
      </c>
      <c r="E65" s="130" t="s">
        <v>317</v>
      </c>
      <c r="F65" s="109" t="s">
        <v>318</v>
      </c>
      <c r="G65" s="131" t="s">
        <v>179</v>
      </c>
      <c r="H65" s="109" t="s">
        <v>220</v>
      </c>
      <c r="I65" s="140" t="s">
        <v>234</v>
      </c>
      <c r="J65" s="140" t="s">
        <v>222</v>
      </c>
      <c r="K65" s="52" t="s">
        <v>235</v>
      </c>
      <c r="L65" s="138" t="s">
        <v>236</v>
      </c>
      <c r="M65" s="109" t="s">
        <v>237</v>
      </c>
      <c r="N65" s="52" t="s">
        <v>238</v>
      </c>
      <c r="O65" s="137">
        <v>2</v>
      </c>
      <c r="P65" s="137">
        <v>2</v>
      </c>
      <c r="Q65" s="137">
        <f t="shared" si="54"/>
        <v>4</v>
      </c>
      <c r="R65" s="138" t="str">
        <f t="shared" si="55"/>
        <v>BAJO</v>
      </c>
      <c r="S65" s="137">
        <v>60</v>
      </c>
      <c r="T65" s="137">
        <f t="shared" si="56"/>
        <v>240</v>
      </c>
      <c r="U65" s="138" t="str">
        <f t="shared" si="57"/>
        <v>II</v>
      </c>
      <c r="V65" s="137" t="str">
        <f t="shared" si="58"/>
        <v>Aceptable con control especifico</v>
      </c>
      <c r="W65" s="137" t="s">
        <v>227</v>
      </c>
      <c r="X65" s="137" t="s">
        <v>179</v>
      </c>
      <c r="Y65" s="138" t="s">
        <v>188</v>
      </c>
      <c r="Z65" s="138" t="s">
        <v>188</v>
      </c>
      <c r="AA65" s="138" t="s">
        <v>188</v>
      </c>
      <c r="AB65" s="52" t="s">
        <v>239</v>
      </c>
      <c r="AC65" s="52" t="s">
        <v>188</v>
      </c>
      <c r="AD65" s="167">
        <v>45869</v>
      </c>
      <c r="AE65" s="111" t="s">
        <v>190</v>
      </c>
      <c r="AF65" s="137">
        <v>2</v>
      </c>
      <c r="AG65" s="137">
        <v>2</v>
      </c>
      <c r="AH65" s="137">
        <f t="shared" si="59"/>
        <v>4</v>
      </c>
      <c r="AI65" s="138" t="str">
        <f t="shared" si="60"/>
        <v>BAJO</v>
      </c>
      <c r="AJ65" s="137">
        <v>60</v>
      </c>
      <c r="AK65" s="137">
        <f t="shared" si="61"/>
        <v>240</v>
      </c>
      <c r="AL65" s="138" t="str">
        <f t="shared" si="62"/>
        <v>II</v>
      </c>
      <c r="AM65" s="137" t="str">
        <f t="shared" si="63"/>
        <v>Aceptable con control especifico</v>
      </c>
      <c r="AN65" s="137" t="s">
        <v>227</v>
      </c>
      <c r="AO65" s="137" t="s">
        <v>179</v>
      </c>
      <c r="AP65" s="138" t="s">
        <v>188</v>
      </c>
      <c r="AQ65" s="138" t="s">
        <v>188</v>
      </c>
      <c r="AR65" s="138" t="s">
        <v>188</v>
      </c>
      <c r="AS65" s="52" t="s">
        <v>239</v>
      </c>
      <c r="AT65" s="52" t="s">
        <v>188</v>
      </c>
      <c r="AU65" s="109" t="str">
        <f t="shared" si="10"/>
        <v>Se mantiene los controles establecidos</v>
      </c>
    </row>
    <row r="66" spans="2:47" s="42" customFormat="1" ht="174.75" customHeight="1">
      <c r="B66" s="133" t="s">
        <v>175</v>
      </c>
      <c r="C66" s="142" t="s">
        <v>319</v>
      </c>
      <c r="D66" s="142" t="s">
        <v>320</v>
      </c>
      <c r="E66" s="137" t="s">
        <v>321</v>
      </c>
      <c r="F66" s="137" t="s">
        <v>322</v>
      </c>
      <c r="G66" s="131" t="s">
        <v>179</v>
      </c>
      <c r="H66" s="109" t="s">
        <v>180</v>
      </c>
      <c r="I66" s="136" t="s">
        <v>181</v>
      </c>
      <c r="J66" s="136" t="s">
        <v>182</v>
      </c>
      <c r="K66" s="53" t="s">
        <v>183</v>
      </c>
      <c r="L66" s="137" t="s">
        <v>184</v>
      </c>
      <c r="M66" s="53" t="s">
        <v>185</v>
      </c>
      <c r="N66" s="130" t="s">
        <v>186</v>
      </c>
      <c r="O66" s="137">
        <v>1</v>
      </c>
      <c r="P66" s="137">
        <v>1</v>
      </c>
      <c r="Q66" s="137">
        <f>O66*P66</f>
        <v>1</v>
      </c>
      <c r="R66" s="137" t="str">
        <f>IF(Q66&lt;=4,"BAJO",IF(Q66&lt;=8,"MEDIO",IF(Q66&lt;=20,"ALTO","MUY ALTO")))</f>
        <v>BAJO</v>
      </c>
      <c r="S66" s="137">
        <v>10</v>
      </c>
      <c r="T66" s="137">
        <f>Q66*S66</f>
        <v>10</v>
      </c>
      <c r="U66" s="138" t="str">
        <f>IF(T66&lt;=20,"IV",IF(T66&lt;=120,"III",IF(T66&lt;=500,"II",IF(T66&lt;=4000,"I",FALSE))))</f>
        <v>IV</v>
      </c>
      <c r="V66" s="137" t="str">
        <f>IF(U66="IV","Aceptable",IF(U66="III","Mejorable",IF(U66="II","Aceptable con control especifico", IF(U66="I","No Aceptable",FALSE))))</f>
        <v>Aceptable</v>
      </c>
      <c r="W66" s="53" t="s">
        <v>187</v>
      </c>
      <c r="X66" s="137" t="s">
        <v>179</v>
      </c>
      <c r="Y66" s="137" t="s">
        <v>188</v>
      </c>
      <c r="Z66" s="137" t="s">
        <v>188</v>
      </c>
      <c r="AA66" s="137" t="s">
        <v>188</v>
      </c>
      <c r="AB66" s="137" t="s">
        <v>189</v>
      </c>
      <c r="AC66" s="137" t="s">
        <v>188</v>
      </c>
      <c r="AD66" s="167">
        <v>45869</v>
      </c>
      <c r="AE66" s="111" t="s">
        <v>190</v>
      </c>
      <c r="AF66" s="137">
        <v>1</v>
      </c>
      <c r="AG66" s="137">
        <v>1</v>
      </c>
      <c r="AH66" s="137">
        <f>AF66*AG66</f>
        <v>1</v>
      </c>
      <c r="AI66" s="137" t="str">
        <f>IF(AH66&lt;=4,"BAJO",IF(AH66&lt;=8,"MEDIO",IF(AH66&lt;=20,"ALTO","MUY ALTO")))</f>
        <v>BAJO</v>
      </c>
      <c r="AJ66" s="137">
        <v>10</v>
      </c>
      <c r="AK66" s="137">
        <f>AH66*AJ66</f>
        <v>10</v>
      </c>
      <c r="AL66" s="138" t="str">
        <f>IF(AK66&lt;=20,"IV",IF(AK66&lt;=120,"III",IF(AK66&lt;=500,"II",IF(AK66&lt;=4000,"I",FALSE))))</f>
        <v>IV</v>
      </c>
      <c r="AM66" s="137" t="str">
        <f>IF(AL66="IV","Aceptable",IF(AL66="III","Mejorable",IF(AL66="II","Aceptable con control especifico", IF(AL66="I","No Aceptable",FALSE))))</f>
        <v>Aceptable</v>
      </c>
      <c r="AN66" s="53" t="s">
        <v>187</v>
      </c>
      <c r="AO66" s="137" t="s">
        <v>179</v>
      </c>
      <c r="AP66" s="137" t="s">
        <v>188</v>
      </c>
      <c r="AQ66" s="137" t="s">
        <v>188</v>
      </c>
      <c r="AR66" s="137" t="s">
        <v>188</v>
      </c>
      <c r="AS66" s="137" t="s">
        <v>189</v>
      </c>
      <c r="AT66" s="137" t="s">
        <v>188</v>
      </c>
      <c r="AU66" s="109" t="str">
        <f t="shared" si="10"/>
        <v>Se mantiene los controles establecidos</v>
      </c>
    </row>
    <row r="67" spans="2:47" s="42" customFormat="1" ht="174.75" customHeight="1">
      <c r="B67" s="133" t="s">
        <v>175</v>
      </c>
      <c r="C67" s="142" t="s">
        <v>319</v>
      </c>
      <c r="D67" s="142" t="s">
        <v>320</v>
      </c>
      <c r="E67" s="137" t="s">
        <v>321</v>
      </c>
      <c r="F67" s="109" t="s">
        <v>322</v>
      </c>
      <c r="G67" s="131" t="s">
        <v>179</v>
      </c>
      <c r="H67" s="109" t="s">
        <v>180</v>
      </c>
      <c r="I67" s="140" t="s">
        <v>191</v>
      </c>
      <c r="J67" s="140" t="s">
        <v>192</v>
      </c>
      <c r="K67" s="52" t="s">
        <v>193</v>
      </c>
      <c r="L67" s="138" t="s">
        <v>188</v>
      </c>
      <c r="M67" s="52" t="s">
        <v>194</v>
      </c>
      <c r="N67" s="130" t="s">
        <v>188</v>
      </c>
      <c r="O67" s="138">
        <v>2</v>
      </c>
      <c r="P67" s="138">
        <v>3</v>
      </c>
      <c r="Q67" s="138">
        <f t="shared" ref="Q67:Q78" si="64">O67*P67</f>
        <v>6</v>
      </c>
      <c r="R67" s="138" t="str">
        <f t="shared" ref="R67:R78" si="65">IF(Q67&lt;=4,"BAJO",IF(Q67&lt;=8,"MEDIO",IF(Q67&lt;=20,"ALTO","MUY ALTO")))</f>
        <v>MEDIO</v>
      </c>
      <c r="S67" s="138">
        <v>10</v>
      </c>
      <c r="T67" s="138">
        <f t="shared" ref="T67:T74" si="66">Q67*S67</f>
        <v>60</v>
      </c>
      <c r="U67" s="138" t="str">
        <f t="shared" ref="U67:U74" si="67">IF(T67&lt;=20,"IV",IF(T67&lt;=120,"III",IF(T67&lt;=500,"II",IF(T67&lt;=4000,"I",FALSE))))</f>
        <v>III</v>
      </c>
      <c r="V67" s="137" t="str">
        <f t="shared" ref="V67:V78" si="68">IF(U67="IV","Aceptable",IF(U67="III","Mejorable",IF(U67="II","Aceptable con control especifico", IF(U67="I","No Aceptable",FALSE))))</f>
        <v>Mejorable</v>
      </c>
      <c r="W67" s="137" t="s">
        <v>195</v>
      </c>
      <c r="X67" s="138" t="s">
        <v>179</v>
      </c>
      <c r="Y67" s="138" t="s">
        <v>188</v>
      </c>
      <c r="Z67" s="138" t="s">
        <v>188</v>
      </c>
      <c r="AA67" s="138" t="s">
        <v>188</v>
      </c>
      <c r="AB67" s="138" t="s">
        <v>196</v>
      </c>
      <c r="AC67" s="138" t="s">
        <v>188</v>
      </c>
      <c r="AD67" s="167">
        <v>45869</v>
      </c>
      <c r="AE67" s="111" t="s">
        <v>190</v>
      </c>
      <c r="AF67" s="138">
        <v>2</v>
      </c>
      <c r="AG67" s="138">
        <v>3</v>
      </c>
      <c r="AH67" s="138">
        <f t="shared" ref="AH67:AH78" si="69">AF67*AG67</f>
        <v>6</v>
      </c>
      <c r="AI67" s="138" t="str">
        <f t="shared" ref="AI67:AI78" si="70">IF(AH67&lt;=4,"BAJO",IF(AH67&lt;=8,"MEDIO",IF(AH67&lt;=20,"ALTO","MUY ALTO")))</f>
        <v>MEDIO</v>
      </c>
      <c r="AJ67" s="138">
        <v>10</v>
      </c>
      <c r="AK67" s="138">
        <f t="shared" ref="AK67:AK74" si="71">AH67*AJ67</f>
        <v>60</v>
      </c>
      <c r="AL67" s="138" t="str">
        <f t="shared" ref="AL67:AL74" si="72">IF(AK67&lt;=20,"IV",IF(AK67&lt;=120,"III",IF(AK67&lt;=500,"II",IF(AK67&lt;=4000,"I",FALSE))))</f>
        <v>III</v>
      </c>
      <c r="AM67" s="137" t="str">
        <f t="shared" ref="AM67:AM78" si="73">IF(AL67="IV","Aceptable",IF(AL67="III","Mejorable",IF(AL67="II","Aceptable con control especifico", IF(AL67="I","No Aceptable",FALSE))))</f>
        <v>Mejorable</v>
      </c>
      <c r="AN67" s="137" t="s">
        <v>195</v>
      </c>
      <c r="AO67" s="138" t="s">
        <v>179</v>
      </c>
      <c r="AP67" s="138" t="s">
        <v>188</v>
      </c>
      <c r="AQ67" s="138" t="s">
        <v>188</v>
      </c>
      <c r="AR67" s="138" t="s">
        <v>188</v>
      </c>
      <c r="AS67" s="138" t="s">
        <v>196</v>
      </c>
      <c r="AT67" s="138" t="s">
        <v>188</v>
      </c>
      <c r="AU67" s="109" t="str">
        <f t="shared" si="10"/>
        <v>Se mantiene los controles establecidos</v>
      </c>
    </row>
    <row r="68" spans="2:47" s="42" customFormat="1" ht="174.75" customHeight="1">
      <c r="B68" s="133" t="s">
        <v>175</v>
      </c>
      <c r="C68" s="142" t="s">
        <v>319</v>
      </c>
      <c r="D68" s="142" t="s">
        <v>320</v>
      </c>
      <c r="E68" s="137" t="s">
        <v>321</v>
      </c>
      <c r="F68" s="130" t="s">
        <v>322</v>
      </c>
      <c r="G68" s="131" t="s">
        <v>179</v>
      </c>
      <c r="H68" s="109" t="s">
        <v>180</v>
      </c>
      <c r="I68" s="136" t="s">
        <v>204</v>
      </c>
      <c r="J68" s="136" t="s">
        <v>205</v>
      </c>
      <c r="K68" s="53" t="s">
        <v>206</v>
      </c>
      <c r="L68" s="137" t="s">
        <v>188</v>
      </c>
      <c r="M68" s="53" t="s">
        <v>207</v>
      </c>
      <c r="N68" s="53" t="s">
        <v>208</v>
      </c>
      <c r="O68" s="137">
        <v>2</v>
      </c>
      <c r="P68" s="137">
        <v>3</v>
      </c>
      <c r="Q68" s="137">
        <f t="shared" si="64"/>
        <v>6</v>
      </c>
      <c r="R68" s="137" t="str">
        <f t="shared" si="65"/>
        <v>MEDIO</v>
      </c>
      <c r="S68" s="137">
        <v>10</v>
      </c>
      <c r="T68" s="137">
        <f t="shared" si="66"/>
        <v>60</v>
      </c>
      <c r="U68" s="138" t="str">
        <f t="shared" si="67"/>
        <v>III</v>
      </c>
      <c r="V68" s="137" t="str">
        <f t="shared" si="68"/>
        <v>Mejorable</v>
      </c>
      <c r="W68" s="137" t="s">
        <v>209</v>
      </c>
      <c r="X68" s="137" t="s">
        <v>179</v>
      </c>
      <c r="Y68" s="137" t="s">
        <v>188</v>
      </c>
      <c r="Z68" s="137" t="s">
        <v>188</v>
      </c>
      <c r="AA68" s="137" t="s">
        <v>188</v>
      </c>
      <c r="AB68" s="137" t="s">
        <v>189</v>
      </c>
      <c r="AC68" s="137" t="s">
        <v>188</v>
      </c>
      <c r="AD68" s="167">
        <v>45869</v>
      </c>
      <c r="AE68" s="111" t="s">
        <v>190</v>
      </c>
      <c r="AF68" s="137">
        <v>2</v>
      </c>
      <c r="AG68" s="137">
        <v>3</v>
      </c>
      <c r="AH68" s="137">
        <f t="shared" si="69"/>
        <v>6</v>
      </c>
      <c r="AI68" s="137" t="str">
        <f t="shared" si="70"/>
        <v>MEDIO</v>
      </c>
      <c r="AJ68" s="137">
        <v>10</v>
      </c>
      <c r="AK68" s="137">
        <f t="shared" si="71"/>
        <v>60</v>
      </c>
      <c r="AL68" s="138" t="str">
        <f t="shared" si="72"/>
        <v>III</v>
      </c>
      <c r="AM68" s="137" t="str">
        <f t="shared" si="73"/>
        <v>Mejorable</v>
      </c>
      <c r="AN68" s="137" t="s">
        <v>209</v>
      </c>
      <c r="AO68" s="137" t="s">
        <v>179</v>
      </c>
      <c r="AP68" s="137" t="s">
        <v>188</v>
      </c>
      <c r="AQ68" s="137" t="s">
        <v>188</v>
      </c>
      <c r="AR68" s="137" t="s">
        <v>188</v>
      </c>
      <c r="AS68" s="137" t="s">
        <v>189</v>
      </c>
      <c r="AT68" s="137" t="s">
        <v>188</v>
      </c>
      <c r="AU68" s="109" t="str">
        <f t="shared" si="10"/>
        <v>Se mantiene los controles establecidos</v>
      </c>
    </row>
    <row r="69" spans="2:47" s="42" customFormat="1" ht="174.75" customHeight="1">
      <c r="B69" s="133" t="s">
        <v>175</v>
      </c>
      <c r="C69" s="142" t="s">
        <v>319</v>
      </c>
      <c r="D69" s="142" t="s">
        <v>320</v>
      </c>
      <c r="E69" s="137" t="s">
        <v>321</v>
      </c>
      <c r="F69" s="130" t="s">
        <v>322</v>
      </c>
      <c r="G69" s="131" t="s">
        <v>179</v>
      </c>
      <c r="H69" s="109" t="s">
        <v>180</v>
      </c>
      <c r="I69" s="136" t="s">
        <v>210</v>
      </c>
      <c r="J69" s="136" t="s">
        <v>205</v>
      </c>
      <c r="K69" s="53" t="s">
        <v>211</v>
      </c>
      <c r="L69" s="137" t="s">
        <v>188</v>
      </c>
      <c r="M69" s="53" t="s">
        <v>207</v>
      </c>
      <c r="N69" s="53" t="s">
        <v>208</v>
      </c>
      <c r="O69" s="137">
        <v>2</v>
      </c>
      <c r="P69" s="137">
        <v>3</v>
      </c>
      <c r="Q69" s="137">
        <f t="shared" si="64"/>
        <v>6</v>
      </c>
      <c r="R69" s="137" t="str">
        <f t="shared" si="65"/>
        <v>MEDIO</v>
      </c>
      <c r="S69" s="137">
        <v>10</v>
      </c>
      <c r="T69" s="137">
        <f t="shared" si="66"/>
        <v>60</v>
      </c>
      <c r="U69" s="138" t="str">
        <f t="shared" si="67"/>
        <v>III</v>
      </c>
      <c r="V69" s="137" t="str">
        <f t="shared" si="68"/>
        <v>Mejorable</v>
      </c>
      <c r="W69" s="137" t="s">
        <v>212</v>
      </c>
      <c r="X69" s="137" t="s">
        <v>179</v>
      </c>
      <c r="Y69" s="137" t="s">
        <v>188</v>
      </c>
      <c r="Z69" s="137" t="s">
        <v>188</v>
      </c>
      <c r="AA69" s="137" t="s">
        <v>188</v>
      </c>
      <c r="AB69" s="137" t="s">
        <v>189</v>
      </c>
      <c r="AC69" s="137" t="s">
        <v>188</v>
      </c>
      <c r="AD69" s="167">
        <v>45869</v>
      </c>
      <c r="AE69" s="111" t="s">
        <v>190</v>
      </c>
      <c r="AF69" s="137">
        <v>2</v>
      </c>
      <c r="AG69" s="137">
        <v>3</v>
      </c>
      <c r="AH69" s="137">
        <f t="shared" si="69"/>
        <v>6</v>
      </c>
      <c r="AI69" s="137" t="str">
        <f t="shared" si="70"/>
        <v>MEDIO</v>
      </c>
      <c r="AJ69" s="137">
        <v>10</v>
      </c>
      <c r="AK69" s="137">
        <f t="shared" si="71"/>
        <v>60</v>
      </c>
      <c r="AL69" s="138" t="str">
        <f t="shared" si="72"/>
        <v>III</v>
      </c>
      <c r="AM69" s="137" t="str">
        <f t="shared" si="73"/>
        <v>Mejorable</v>
      </c>
      <c r="AN69" s="137" t="s">
        <v>212</v>
      </c>
      <c r="AO69" s="137" t="s">
        <v>179</v>
      </c>
      <c r="AP69" s="137" t="s">
        <v>188</v>
      </c>
      <c r="AQ69" s="137" t="s">
        <v>188</v>
      </c>
      <c r="AR69" s="137" t="s">
        <v>188</v>
      </c>
      <c r="AS69" s="137" t="s">
        <v>189</v>
      </c>
      <c r="AT69" s="137" t="s">
        <v>188</v>
      </c>
      <c r="AU69" s="109" t="str">
        <f t="shared" si="10"/>
        <v>Se mantiene los controles establecidos</v>
      </c>
    </row>
    <row r="70" spans="2:47" s="42" customFormat="1" ht="174.75" customHeight="1">
      <c r="B70" s="139" t="s">
        <v>175</v>
      </c>
      <c r="C70" s="142" t="s">
        <v>319</v>
      </c>
      <c r="D70" s="142" t="s">
        <v>320</v>
      </c>
      <c r="E70" s="137" t="s">
        <v>321</v>
      </c>
      <c r="F70" s="109" t="s">
        <v>322</v>
      </c>
      <c r="G70" s="131" t="s">
        <v>179</v>
      </c>
      <c r="H70" s="109" t="s">
        <v>180</v>
      </c>
      <c r="I70" s="140" t="s">
        <v>275</v>
      </c>
      <c r="J70" s="140" t="s">
        <v>214</v>
      </c>
      <c r="K70" s="52" t="s">
        <v>276</v>
      </c>
      <c r="L70" s="138" t="s">
        <v>277</v>
      </c>
      <c r="M70" s="53" t="s">
        <v>278</v>
      </c>
      <c r="N70" s="53" t="s">
        <v>279</v>
      </c>
      <c r="O70" s="137"/>
      <c r="P70" s="137">
        <v>3</v>
      </c>
      <c r="Q70" s="137">
        <f t="shared" si="64"/>
        <v>0</v>
      </c>
      <c r="R70" s="138" t="str">
        <f t="shared" si="65"/>
        <v>BAJO</v>
      </c>
      <c r="S70" s="137">
        <v>10</v>
      </c>
      <c r="T70" s="137">
        <f t="shared" si="66"/>
        <v>0</v>
      </c>
      <c r="U70" s="138" t="str">
        <f t="shared" si="67"/>
        <v>IV</v>
      </c>
      <c r="V70" s="137" t="str">
        <f t="shared" si="68"/>
        <v>Aceptable</v>
      </c>
      <c r="W70" s="138" t="s">
        <v>280</v>
      </c>
      <c r="X70" s="137" t="s">
        <v>179</v>
      </c>
      <c r="Y70" s="138" t="s">
        <v>281</v>
      </c>
      <c r="Z70" s="137" t="s">
        <v>188</v>
      </c>
      <c r="AA70" s="138" t="s">
        <v>188</v>
      </c>
      <c r="AB70" s="138" t="s">
        <v>282</v>
      </c>
      <c r="AC70" s="138" t="s">
        <v>283</v>
      </c>
      <c r="AD70" s="167">
        <v>45869</v>
      </c>
      <c r="AE70" s="111" t="s">
        <v>190</v>
      </c>
      <c r="AF70" s="137"/>
      <c r="AG70" s="137">
        <v>3</v>
      </c>
      <c r="AH70" s="137">
        <f t="shared" si="69"/>
        <v>0</v>
      </c>
      <c r="AI70" s="138" t="str">
        <f t="shared" si="70"/>
        <v>BAJO</v>
      </c>
      <c r="AJ70" s="137">
        <v>10</v>
      </c>
      <c r="AK70" s="137">
        <f t="shared" si="71"/>
        <v>0</v>
      </c>
      <c r="AL70" s="138" t="str">
        <f t="shared" si="72"/>
        <v>IV</v>
      </c>
      <c r="AM70" s="137" t="str">
        <f t="shared" si="73"/>
        <v>Aceptable</v>
      </c>
      <c r="AN70" s="138" t="s">
        <v>280</v>
      </c>
      <c r="AO70" s="137" t="s">
        <v>179</v>
      </c>
      <c r="AP70" s="138" t="s">
        <v>281</v>
      </c>
      <c r="AQ70" s="137" t="s">
        <v>188</v>
      </c>
      <c r="AR70" s="138" t="s">
        <v>188</v>
      </c>
      <c r="AS70" s="138" t="s">
        <v>282</v>
      </c>
      <c r="AT70" s="138" t="s">
        <v>283</v>
      </c>
      <c r="AU70" s="109" t="str">
        <f t="shared" si="10"/>
        <v>Se mantiene los controles establecidos</v>
      </c>
    </row>
    <row r="71" spans="2:47" s="42" customFormat="1" ht="174.75" customHeight="1">
      <c r="B71" s="139" t="s">
        <v>175</v>
      </c>
      <c r="C71" s="148" t="s">
        <v>316</v>
      </c>
      <c r="D71" s="142" t="s">
        <v>320</v>
      </c>
      <c r="E71" s="137" t="s">
        <v>321</v>
      </c>
      <c r="F71" s="109" t="s">
        <v>318</v>
      </c>
      <c r="G71" s="131" t="s">
        <v>179</v>
      </c>
      <c r="H71" s="109" t="s">
        <v>180</v>
      </c>
      <c r="I71" s="140" t="s">
        <v>213</v>
      </c>
      <c r="J71" s="140" t="s">
        <v>214</v>
      </c>
      <c r="K71" s="52" t="s">
        <v>215</v>
      </c>
      <c r="L71" s="138" t="s">
        <v>216</v>
      </c>
      <c r="M71" s="52" t="s">
        <v>217</v>
      </c>
      <c r="N71" s="52" t="s">
        <v>218</v>
      </c>
      <c r="O71" s="137">
        <v>2</v>
      </c>
      <c r="P71" s="137">
        <v>2</v>
      </c>
      <c r="Q71" s="137">
        <f t="shared" si="64"/>
        <v>4</v>
      </c>
      <c r="R71" s="138" t="str">
        <f t="shared" si="65"/>
        <v>BAJO</v>
      </c>
      <c r="S71" s="137">
        <v>25</v>
      </c>
      <c r="T71" s="137">
        <f t="shared" si="66"/>
        <v>100</v>
      </c>
      <c r="U71" s="138" t="str">
        <f t="shared" si="67"/>
        <v>III</v>
      </c>
      <c r="V71" s="137" t="str">
        <f t="shared" si="68"/>
        <v>Mejorable</v>
      </c>
      <c r="W71" s="138" t="s">
        <v>219</v>
      </c>
      <c r="X71" s="137" t="s">
        <v>179</v>
      </c>
      <c r="Y71" s="138" t="s">
        <v>188</v>
      </c>
      <c r="Z71" s="138" t="s">
        <v>188</v>
      </c>
      <c r="AA71" s="138" t="s">
        <v>188</v>
      </c>
      <c r="AB71" s="137" t="s">
        <v>189</v>
      </c>
      <c r="AC71" s="138" t="s">
        <v>188</v>
      </c>
      <c r="AD71" s="167">
        <v>45869</v>
      </c>
      <c r="AE71" s="111" t="s">
        <v>190</v>
      </c>
      <c r="AF71" s="137">
        <v>2</v>
      </c>
      <c r="AG71" s="137">
        <v>2</v>
      </c>
      <c r="AH71" s="137">
        <f t="shared" si="69"/>
        <v>4</v>
      </c>
      <c r="AI71" s="138" t="str">
        <f t="shared" si="70"/>
        <v>BAJO</v>
      </c>
      <c r="AJ71" s="137">
        <v>25</v>
      </c>
      <c r="AK71" s="137">
        <f t="shared" si="71"/>
        <v>100</v>
      </c>
      <c r="AL71" s="138" t="str">
        <f t="shared" si="72"/>
        <v>III</v>
      </c>
      <c r="AM71" s="137" t="str">
        <f t="shared" si="73"/>
        <v>Mejorable</v>
      </c>
      <c r="AN71" s="138" t="s">
        <v>219</v>
      </c>
      <c r="AO71" s="137" t="s">
        <v>179</v>
      </c>
      <c r="AP71" s="138" t="s">
        <v>188</v>
      </c>
      <c r="AQ71" s="138" t="s">
        <v>188</v>
      </c>
      <c r="AR71" s="138" t="s">
        <v>188</v>
      </c>
      <c r="AS71" s="137" t="s">
        <v>189</v>
      </c>
      <c r="AT71" s="138" t="s">
        <v>188</v>
      </c>
      <c r="AU71" s="109" t="str">
        <f t="shared" si="10"/>
        <v>Se mantiene los controles establecidos</v>
      </c>
    </row>
    <row r="72" spans="2:47" s="42" customFormat="1" ht="174.75" customHeight="1">
      <c r="B72" s="139" t="s">
        <v>175</v>
      </c>
      <c r="C72" s="142" t="s">
        <v>319</v>
      </c>
      <c r="D72" s="142" t="s">
        <v>320</v>
      </c>
      <c r="E72" s="137" t="s">
        <v>321</v>
      </c>
      <c r="F72" s="109" t="s">
        <v>322</v>
      </c>
      <c r="G72" s="131" t="s">
        <v>179</v>
      </c>
      <c r="H72" s="109" t="s">
        <v>180</v>
      </c>
      <c r="I72" s="140" t="s">
        <v>284</v>
      </c>
      <c r="J72" s="140" t="s">
        <v>214</v>
      </c>
      <c r="K72" s="52" t="s">
        <v>285</v>
      </c>
      <c r="L72" s="138" t="s">
        <v>286</v>
      </c>
      <c r="M72" s="52" t="s">
        <v>287</v>
      </c>
      <c r="N72" s="52" t="s">
        <v>188</v>
      </c>
      <c r="O72" s="137">
        <v>1</v>
      </c>
      <c r="P72" s="137">
        <v>2</v>
      </c>
      <c r="Q72" s="137">
        <f t="shared" si="64"/>
        <v>2</v>
      </c>
      <c r="R72" s="138" t="str">
        <f t="shared" si="65"/>
        <v>BAJO</v>
      </c>
      <c r="S72" s="137">
        <v>10</v>
      </c>
      <c r="T72" s="137">
        <f t="shared" si="66"/>
        <v>20</v>
      </c>
      <c r="U72" s="138" t="str">
        <f t="shared" si="67"/>
        <v>IV</v>
      </c>
      <c r="V72" s="137" t="str">
        <f t="shared" si="68"/>
        <v>Aceptable</v>
      </c>
      <c r="W72" s="138" t="s">
        <v>288</v>
      </c>
      <c r="X72" s="137" t="s">
        <v>179</v>
      </c>
      <c r="Y72" s="138" t="s">
        <v>188</v>
      </c>
      <c r="Z72" s="138" t="s">
        <v>188</v>
      </c>
      <c r="AA72" s="138" t="s">
        <v>323</v>
      </c>
      <c r="AB72" s="138" t="s">
        <v>289</v>
      </c>
      <c r="AC72" s="138" t="s">
        <v>274</v>
      </c>
      <c r="AD72" s="167">
        <v>45869</v>
      </c>
      <c r="AE72" s="111" t="s">
        <v>190</v>
      </c>
      <c r="AF72" s="137">
        <v>1</v>
      </c>
      <c r="AG72" s="137">
        <v>2</v>
      </c>
      <c r="AH72" s="137">
        <f t="shared" si="69"/>
        <v>2</v>
      </c>
      <c r="AI72" s="138" t="str">
        <f t="shared" si="70"/>
        <v>BAJO</v>
      </c>
      <c r="AJ72" s="137">
        <v>10</v>
      </c>
      <c r="AK72" s="137">
        <f t="shared" si="71"/>
        <v>20</v>
      </c>
      <c r="AL72" s="138" t="str">
        <f t="shared" si="72"/>
        <v>IV</v>
      </c>
      <c r="AM72" s="137" t="str">
        <f t="shared" si="73"/>
        <v>Aceptable</v>
      </c>
      <c r="AN72" s="138" t="s">
        <v>288</v>
      </c>
      <c r="AO72" s="137" t="s">
        <v>179</v>
      </c>
      <c r="AP72" s="138" t="s">
        <v>188</v>
      </c>
      <c r="AQ72" s="138" t="s">
        <v>188</v>
      </c>
      <c r="AR72" s="138" t="s">
        <v>323</v>
      </c>
      <c r="AS72" s="138" t="s">
        <v>289</v>
      </c>
      <c r="AT72" s="138" t="s">
        <v>274</v>
      </c>
      <c r="AU72" s="109" t="str">
        <f t="shared" si="10"/>
        <v>Se mantiene los controles establecidos</v>
      </c>
    </row>
    <row r="73" spans="2:47" s="42" customFormat="1" ht="174.75" customHeight="1">
      <c r="B73" s="139" t="s">
        <v>175</v>
      </c>
      <c r="C73" s="142" t="s">
        <v>319</v>
      </c>
      <c r="D73" s="142" t="s">
        <v>320</v>
      </c>
      <c r="E73" s="137" t="s">
        <v>321</v>
      </c>
      <c r="F73" s="109" t="s">
        <v>322</v>
      </c>
      <c r="G73" s="131" t="s">
        <v>179</v>
      </c>
      <c r="H73" s="109" t="s">
        <v>180</v>
      </c>
      <c r="I73" s="140" t="s">
        <v>290</v>
      </c>
      <c r="J73" s="140" t="s">
        <v>214</v>
      </c>
      <c r="K73" s="52" t="s">
        <v>223</v>
      </c>
      <c r="L73" s="138" t="s">
        <v>291</v>
      </c>
      <c r="M73" s="52" t="s">
        <v>292</v>
      </c>
      <c r="N73" s="52" t="s">
        <v>293</v>
      </c>
      <c r="O73" s="137">
        <v>1</v>
      </c>
      <c r="P73" s="137">
        <v>3</v>
      </c>
      <c r="Q73" s="137">
        <f t="shared" si="64"/>
        <v>3</v>
      </c>
      <c r="R73" s="138" t="str">
        <f t="shared" si="65"/>
        <v>BAJO</v>
      </c>
      <c r="S73" s="137">
        <v>25</v>
      </c>
      <c r="T73" s="137">
        <f t="shared" si="66"/>
        <v>75</v>
      </c>
      <c r="U73" s="138" t="str">
        <f t="shared" si="67"/>
        <v>III</v>
      </c>
      <c r="V73" s="137" t="str">
        <f t="shared" si="68"/>
        <v>Mejorable</v>
      </c>
      <c r="W73" s="138" t="s">
        <v>288</v>
      </c>
      <c r="X73" s="137" t="s">
        <v>179</v>
      </c>
      <c r="Y73" s="138" t="s">
        <v>188</v>
      </c>
      <c r="Z73" s="138" t="s">
        <v>188</v>
      </c>
      <c r="AA73" s="138" t="s">
        <v>324</v>
      </c>
      <c r="AB73" s="138" t="s">
        <v>294</v>
      </c>
      <c r="AC73" s="138" t="s">
        <v>295</v>
      </c>
      <c r="AD73" s="167">
        <v>45869</v>
      </c>
      <c r="AE73" s="111" t="s">
        <v>190</v>
      </c>
      <c r="AF73" s="137">
        <v>1</v>
      </c>
      <c r="AG73" s="137">
        <v>3</v>
      </c>
      <c r="AH73" s="137">
        <f t="shared" si="69"/>
        <v>3</v>
      </c>
      <c r="AI73" s="138" t="str">
        <f t="shared" si="70"/>
        <v>BAJO</v>
      </c>
      <c r="AJ73" s="137">
        <v>25</v>
      </c>
      <c r="AK73" s="137">
        <f t="shared" si="71"/>
        <v>75</v>
      </c>
      <c r="AL73" s="138" t="str">
        <f t="shared" si="72"/>
        <v>III</v>
      </c>
      <c r="AM73" s="137" t="str">
        <f t="shared" si="73"/>
        <v>Mejorable</v>
      </c>
      <c r="AN73" s="138" t="s">
        <v>288</v>
      </c>
      <c r="AO73" s="137" t="s">
        <v>179</v>
      </c>
      <c r="AP73" s="138" t="s">
        <v>188</v>
      </c>
      <c r="AQ73" s="138" t="s">
        <v>188</v>
      </c>
      <c r="AR73" s="138" t="s">
        <v>324</v>
      </c>
      <c r="AS73" s="138" t="s">
        <v>294</v>
      </c>
      <c r="AT73" s="138" t="s">
        <v>295</v>
      </c>
      <c r="AU73" s="109" t="str">
        <f t="shared" si="10"/>
        <v>Se mantiene los controles establecidos</v>
      </c>
    </row>
    <row r="74" spans="2:47" s="42" customFormat="1" ht="174.75" customHeight="1">
      <c r="B74" s="139" t="s">
        <v>175</v>
      </c>
      <c r="C74" s="142" t="s">
        <v>319</v>
      </c>
      <c r="D74" s="142" t="s">
        <v>320</v>
      </c>
      <c r="E74" s="137" t="s">
        <v>321</v>
      </c>
      <c r="F74" s="109" t="s">
        <v>322</v>
      </c>
      <c r="G74" s="131" t="s">
        <v>179</v>
      </c>
      <c r="H74" s="109" t="s">
        <v>180</v>
      </c>
      <c r="I74" s="140" t="s">
        <v>302</v>
      </c>
      <c r="J74" s="140" t="s">
        <v>214</v>
      </c>
      <c r="K74" s="52" t="s">
        <v>285</v>
      </c>
      <c r="L74" s="138" t="s">
        <v>303</v>
      </c>
      <c r="M74" s="53" t="s">
        <v>304</v>
      </c>
      <c r="N74" s="53" t="s">
        <v>305</v>
      </c>
      <c r="O74" s="137">
        <v>1</v>
      </c>
      <c r="P74" s="137">
        <v>2</v>
      </c>
      <c r="Q74" s="137">
        <f t="shared" si="64"/>
        <v>2</v>
      </c>
      <c r="R74" s="138" t="str">
        <f t="shared" si="65"/>
        <v>BAJO</v>
      </c>
      <c r="S74" s="137">
        <v>10</v>
      </c>
      <c r="T74" s="137">
        <f t="shared" si="66"/>
        <v>20</v>
      </c>
      <c r="U74" s="138" t="str">
        <f t="shared" si="67"/>
        <v>IV</v>
      </c>
      <c r="V74" s="137" t="str">
        <f t="shared" si="68"/>
        <v>Aceptable</v>
      </c>
      <c r="W74" s="138" t="s">
        <v>288</v>
      </c>
      <c r="X74" s="137" t="s">
        <v>179</v>
      </c>
      <c r="Y74" s="138" t="s">
        <v>188</v>
      </c>
      <c r="Z74" s="138" t="s">
        <v>188</v>
      </c>
      <c r="AA74" s="138" t="s">
        <v>188</v>
      </c>
      <c r="AB74" s="138" t="s">
        <v>306</v>
      </c>
      <c r="AC74" s="138" t="s">
        <v>307</v>
      </c>
      <c r="AD74" s="167">
        <v>45869</v>
      </c>
      <c r="AE74" s="111" t="s">
        <v>190</v>
      </c>
      <c r="AF74" s="137">
        <v>1</v>
      </c>
      <c r="AG74" s="137">
        <v>2</v>
      </c>
      <c r="AH74" s="137">
        <f t="shared" si="69"/>
        <v>2</v>
      </c>
      <c r="AI74" s="138" t="str">
        <f t="shared" si="70"/>
        <v>BAJO</v>
      </c>
      <c r="AJ74" s="137">
        <v>10</v>
      </c>
      <c r="AK74" s="137">
        <f t="shared" si="71"/>
        <v>20</v>
      </c>
      <c r="AL74" s="138" t="str">
        <f t="shared" si="72"/>
        <v>IV</v>
      </c>
      <c r="AM74" s="137" t="str">
        <f t="shared" si="73"/>
        <v>Aceptable</v>
      </c>
      <c r="AN74" s="138" t="s">
        <v>288</v>
      </c>
      <c r="AO74" s="137" t="s">
        <v>179</v>
      </c>
      <c r="AP74" s="138" t="s">
        <v>188</v>
      </c>
      <c r="AQ74" s="138" t="s">
        <v>188</v>
      </c>
      <c r="AR74" s="138" t="s">
        <v>188</v>
      </c>
      <c r="AS74" s="138" t="s">
        <v>306</v>
      </c>
      <c r="AT74" s="138" t="s">
        <v>307</v>
      </c>
      <c r="AU74" s="109" t="str">
        <f t="shared" si="10"/>
        <v>Se mantiene los controles establecidos</v>
      </c>
    </row>
    <row r="75" spans="2:47" s="42" customFormat="1" ht="174.75" customHeight="1">
      <c r="B75" s="149" t="s">
        <v>175</v>
      </c>
      <c r="C75" s="147" t="s">
        <v>319</v>
      </c>
      <c r="D75" s="142" t="s">
        <v>320</v>
      </c>
      <c r="E75" s="137" t="s">
        <v>321</v>
      </c>
      <c r="F75" s="109" t="s">
        <v>246</v>
      </c>
      <c r="G75" s="109" t="s">
        <v>247</v>
      </c>
      <c r="H75" s="109" t="s">
        <v>220</v>
      </c>
      <c r="I75" s="140" t="s">
        <v>248</v>
      </c>
      <c r="J75" s="140" t="s">
        <v>214</v>
      </c>
      <c r="K75" s="52" t="s">
        <v>249</v>
      </c>
      <c r="L75" s="138" t="s">
        <v>250</v>
      </c>
      <c r="M75" s="131" t="s">
        <v>251</v>
      </c>
      <c r="N75" s="178" t="s">
        <v>252</v>
      </c>
      <c r="O75" s="138">
        <v>2</v>
      </c>
      <c r="P75" s="138">
        <v>1</v>
      </c>
      <c r="Q75" s="138">
        <f t="shared" si="64"/>
        <v>2</v>
      </c>
      <c r="R75" s="138" t="str">
        <f t="shared" si="65"/>
        <v>BAJO</v>
      </c>
      <c r="S75" s="138">
        <v>100</v>
      </c>
      <c r="T75" s="138">
        <f>Q75*S75</f>
        <v>200</v>
      </c>
      <c r="U75" s="138" t="str">
        <f>IF(T75&lt;=20,"IV",IF(T75&lt;=120,"III",IF(T75&lt;=500,"II",IF(T75&lt;=4000,"I",FALSE))))</f>
        <v>II</v>
      </c>
      <c r="V75" s="137" t="str">
        <f t="shared" si="68"/>
        <v>Aceptable con control especifico</v>
      </c>
      <c r="W75" s="138" t="s">
        <v>253</v>
      </c>
      <c r="X75" s="138" t="s">
        <v>179</v>
      </c>
      <c r="Y75" s="138" t="s">
        <v>188</v>
      </c>
      <c r="Z75" s="138" t="s">
        <v>188</v>
      </c>
      <c r="AA75" s="138" t="s">
        <v>188</v>
      </c>
      <c r="AB75" s="52" t="s">
        <v>254</v>
      </c>
      <c r="AC75" s="138" t="s">
        <v>255</v>
      </c>
      <c r="AD75" s="167">
        <v>45869</v>
      </c>
      <c r="AE75" s="111" t="s">
        <v>190</v>
      </c>
      <c r="AF75" s="138">
        <v>2</v>
      </c>
      <c r="AG75" s="138">
        <v>1</v>
      </c>
      <c r="AH75" s="138">
        <f t="shared" si="69"/>
        <v>2</v>
      </c>
      <c r="AI75" s="138" t="str">
        <f t="shared" si="70"/>
        <v>BAJO</v>
      </c>
      <c r="AJ75" s="138">
        <v>100</v>
      </c>
      <c r="AK75" s="138">
        <f>AH75*AJ75</f>
        <v>200</v>
      </c>
      <c r="AL75" s="138" t="str">
        <f>IF(AK75&lt;=20,"IV",IF(AK75&lt;=120,"III",IF(AK75&lt;=500,"II",IF(AK75&lt;=4000,"I",FALSE))))</f>
        <v>II</v>
      </c>
      <c r="AM75" s="137" t="str">
        <f t="shared" si="73"/>
        <v>Aceptable con control especifico</v>
      </c>
      <c r="AN75" s="138" t="s">
        <v>253</v>
      </c>
      <c r="AO75" s="138" t="s">
        <v>179</v>
      </c>
      <c r="AP75" s="138" t="s">
        <v>188</v>
      </c>
      <c r="AQ75" s="138" t="s">
        <v>188</v>
      </c>
      <c r="AR75" s="138" t="s">
        <v>188</v>
      </c>
      <c r="AS75" s="52" t="s">
        <v>254</v>
      </c>
      <c r="AT75" s="138" t="s">
        <v>255</v>
      </c>
      <c r="AU75" s="109" t="str">
        <f t="shared" si="10"/>
        <v>Se mantiene los controles establecidos</v>
      </c>
    </row>
    <row r="76" spans="2:47" s="42" customFormat="1" ht="174.75" customHeight="1">
      <c r="B76" s="139" t="s">
        <v>175</v>
      </c>
      <c r="C76" s="142" t="s">
        <v>319</v>
      </c>
      <c r="D76" s="142" t="s">
        <v>320</v>
      </c>
      <c r="E76" s="137" t="s">
        <v>321</v>
      </c>
      <c r="F76" s="109" t="s">
        <v>322</v>
      </c>
      <c r="G76" s="131" t="s">
        <v>179</v>
      </c>
      <c r="H76" s="109" t="s">
        <v>220</v>
      </c>
      <c r="I76" s="140" t="s">
        <v>221</v>
      </c>
      <c r="J76" s="140" t="s">
        <v>222</v>
      </c>
      <c r="K76" s="52" t="s">
        <v>223</v>
      </c>
      <c r="L76" s="138" t="s">
        <v>224</v>
      </c>
      <c r="M76" s="109" t="s">
        <v>225</v>
      </c>
      <c r="N76" s="176" t="s">
        <v>226</v>
      </c>
      <c r="O76" s="137">
        <v>2</v>
      </c>
      <c r="P76" s="137">
        <v>2</v>
      </c>
      <c r="Q76" s="137">
        <f t="shared" si="64"/>
        <v>4</v>
      </c>
      <c r="R76" s="138" t="str">
        <f t="shared" si="65"/>
        <v>BAJO</v>
      </c>
      <c r="S76" s="137">
        <v>25</v>
      </c>
      <c r="T76" s="137">
        <f t="shared" ref="T76:T78" si="74">Q76*S76</f>
        <v>100</v>
      </c>
      <c r="U76" s="138" t="str">
        <f t="shared" ref="U76:U78" si="75">IF(T76&lt;=20,"IV",IF(T76&lt;=120,"III",IF(T76&lt;=500,"II",IF(T76&lt;=4000,"I",FALSE))))</f>
        <v>III</v>
      </c>
      <c r="V76" s="137" t="str">
        <f t="shared" si="68"/>
        <v>Mejorable</v>
      </c>
      <c r="W76" s="137" t="s">
        <v>227</v>
      </c>
      <c r="X76" s="137" t="s">
        <v>179</v>
      </c>
      <c r="Y76" s="138" t="s">
        <v>188</v>
      </c>
      <c r="Z76" s="138" t="s">
        <v>188</v>
      </c>
      <c r="AA76" s="138" t="s">
        <v>188</v>
      </c>
      <c r="AB76" s="52" t="s">
        <v>228</v>
      </c>
      <c r="AC76" s="52" t="s">
        <v>229</v>
      </c>
      <c r="AD76" s="167">
        <v>45869</v>
      </c>
      <c r="AE76" s="111" t="s">
        <v>190</v>
      </c>
      <c r="AF76" s="137">
        <v>2</v>
      </c>
      <c r="AG76" s="137">
        <v>2</v>
      </c>
      <c r="AH76" s="137">
        <f t="shared" si="69"/>
        <v>4</v>
      </c>
      <c r="AI76" s="138" t="str">
        <f t="shared" si="70"/>
        <v>BAJO</v>
      </c>
      <c r="AJ76" s="137">
        <v>25</v>
      </c>
      <c r="AK76" s="137">
        <f t="shared" ref="AK76:AK78" si="76">AH76*AJ76</f>
        <v>100</v>
      </c>
      <c r="AL76" s="138" t="str">
        <f t="shared" ref="AL76:AL78" si="77">IF(AK76&lt;=20,"IV",IF(AK76&lt;=120,"III",IF(AK76&lt;=500,"II",IF(AK76&lt;=4000,"I",FALSE))))</f>
        <v>III</v>
      </c>
      <c r="AM76" s="137" t="str">
        <f t="shared" si="73"/>
        <v>Mejorable</v>
      </c>
      <c r="AN76" s="137" t="s">
        <v>227</v>
      </c>
      <c r="AO76" s="137" t="s">
        <v>179</v>
      </c>
      <c r="AP76" s="138" t="s">
        <v>188</v>
      </c>
      <c r="AQ76" s="138" t="s">
        <v>188</v>
      </c>
      <c r="AR76" s="138" t="s">
        <v>188</v>
      </c>
      <c r="AS76" s="52" t="s">
        <v>228</v>
      </c>
      <c r="AT76" s="52" t="s">
        <v>229</v>
      </c>
      <c r="AU76" s="109" t="str">
        <f t="shared" si="10"/>
        <v>Se mantiene los controles establecidos</v>
      </c>
    </row>
    <row r="77" spans="2:47" s="42" customFormat="1" ht="174.75" customHeight="1">
      <c r="B77" s="139" t="s">
        <v>175</v>
      </c>
      <c r="C77" s="142" t="s">
        <v>319</v>
      </c>
      <c r="D77" s="142" t="s">
        <v>320</v>
      </c>
      <c r="E77" s="137" t="s">
        <v>321</v>
      </c>
      <c r="F77" s="109" t="s">
        <v>322</v>
      </c>
      <c r="G77" s="131" t="s">
        <v>179</v>
      </c>
      <c r="H77" s="109" t="s">
        <v>220</v>
      </c>
      <c r="I77" s="140" t="s">
        <v>230</v>
      </c>
      <c r="J77" s="140" t="s">
        <v>222</v>
      </c>
      <c r="K77" s="52" t="s">
        <v>223</v>
      </c>
      <c r="L77" s="177" t="s">
        <v>231</v>
      </c>
      <c r="M77" s="109" t="s">
        <v>232</v>
      </c>
      <c r="N77" s="176" t="s">
        <v>226</v>
      </c>
      <c r="O77" s="137">
        <v>2</v>
      </c>
      <c r="P77" s="137">
        <v>2</v>
      </c>
      <c r="Q77" s="137">
        <f t="shared" si="64"/>
        <v>4</v>
      </c>
      <c r="R77" s="138" t="str">
        <f t="shared" si="65"/>
        <v>BAJO</v>
      </c>
      <c r="S77" s="137">
        <v>25</v>
      </c>
      <c r="T77" s="137">
        <f t="shared" si="74"/>
        <v>100</v>
      </c>
      <c r="U77" s="138" t="str">
        <f t="shared" si="75"/>
        <v>III</v>
      </c>
      <c r="V77" s="137" t="str">
        <f t="shared" si="68"/>
        <v>Mejorable</v>
      </c>
      <c r="W77" s="137" t="s">
        <v>227</v>
      </c>
      <c r="X77" s="137" t="s">
        <v>179</v>
      </c>
      <c r="Y77" s="138" t="s">
        <v>188</v>
      </c>
      <c r="Z77" s="138" t="s">
        <v>188</v>
      </c>
      <c r="AA77" s="138" t="s">
        <v>188</v>
      </c>
      <c r="AB77" s="52" t="s">
        <v>233</v>
      </c>
      <c r="AC77" s="52" t="s">
        <v>188</v>
      </c>
      <c r="AD77" s="167">
        <v>45869</v>
      </c>
      <c r="AE77" s="111" t="s">
        <v>190</v>
      </c>
      <c r="AF77" s="137">
        <v>2</v>
      </c>
      <c r="AG77" s="137">
        <v>2</v>
      </c>
      <c r="AH77" s="137">
        <f t="shared" si="69"/>
        <v>4</v>
      </c>
      <c r="AI77" s="138" t="str">
        <f t="shared" si="70"/>
        <v>BAJO</v>
      </c>
      <c r="AJ77" s="137">
        <v>25</v>
      </c>
      <c r="AK77" s="137">
        <f t="shared" si="76"/>
        <v>100</v>
      </c>
      <c r="AL77" s="138" t="str">
        <f t="shared" si="77"/>
        <v>III</v>
      </c>
      <c r="AM77" s="137" t="str">
        <f t="shared" si="73"/>
        <v>Mejorable</v>
      </c>
      <c r="AN77" s="137" t="s">
        <v>227</v>
      </c>
      <c r="AO77" s="137" t="s">
        <v>179</v>
      </c>
      <c r="AP77" s="138" t="s">
        <v>188</v>
      </c>
      <c r="AQ77" s="138" t="s">
        <v>188</v>
      </c>
      <c r="AR77" s="138" t="s">
        <v>188</v>
      </c>
      <c r="AS77" s="52" t="s">
        <v>233</v>
      </c>
      <c r="AT77" s="52" t="s">
        <v>188</v>
      </c>
      <c r="AU77" s="109" t="str">
        <f t="shared" si="10"/>
        <v>Se mantiene los controles establecidos</v>
      </c>
    </row>
    <row r="78" spans="2:47" s="42" customFormat="1" ht="174.75" customHeight="1">
      <c r="B78" s="139" t="s">
        <v>175</v>
      </c>
      <c r="C78" s="142" t="s">
        <v>319</v>
      </c>
      <c r="D78" s="142" t="s">
        <v>320</v>
      </c>
      <c r="E78" s="137" t="s">
        <v>321</v>
      </c>
      <c r="F78" s="109" t="s">
        <v>322</v>
      </c>
      <c r="G78" s="131" t="s">
        <v>179</v>
      </c>
      <c r="H78" s="109" t="s">
        <v>220</v>
      </c>
      <c r="I78" s="140" t="s">
        <v>234</v>
      </c>
      <c r="J78" s="140" t="s">
        <v>222</v>
      </c>
      <c r="K78" s="52" t="s">
        <v>235</v>
      </c>
      <c r="L78" s="138" t="s">
        <v>236</v>
      </c>
      <c r="M78" s="109" t="s">
        <v>237</v>
      </c>
      <c r="N78" s="52" t="s">
        <v>238</v>
      </c>
      <c r="O78" s="137">
        <v>2</v>
      </c>
      <c r="P78" s="137">
        <v>2</v>
      </c>
      <c r="Q78" s="137">
        <f t="shared" si="64"/>
        <v>4</v>
      </c>
      <c r="R78" s="138" t="str">
        <f t="shared" si="65"/>
        <v>BAJO</v>
      </c>
      <c r="S78" s="137">
        <v>60</v>
      </c>
      <c r="T78" s="137">
        <f t="shared" si="74"/>
        <v>240</v>
      </c>
      <c r="U78" s="138" t="str">
        <f t="shared" si="75"/>
        <v>II</v>
      </c>
      <c r="V78" s="137" t="str">
        <f t="shared" si="68"/>
        <v>Aceptable con control especifico</v>
      </c>
      <c r="W78" s="137" t="s">
        <v>227</v>
      </c>
      <c r="X78" s="137" t="s">
        <v>179</v>
      </c>
      <c r="Y78" s="138" t="s">
        <v>188</v>
      </c>
      <c r="Z78" s="138" t="s">
        <v>188</v>
      </c>
      <c r="AA78" s="138" t="s">
        <v>188</v>
      </c>
      <c r="AB78" s="52" t="s">
        <v>239</v>
      </c>
      <c r="AC78" s="52" t="s">
        <v>188</v>
      </c>
      <c r="AD78" s="167">
        <v>45869</v>
      </c>
      <c r="AE78" s="111" t="s">
        <v>190</v>
      </c>
      <c r="AF78" s="137">
        <v>2</v>
      </c>
      <c r="AG78" s="137">
        <v>2</v>
      </c>
      <c r="AH78" s="137">
        <f t="shared" si="69"/>
        <v>4</v>
      </c>
      <c r="AI78" s="138" t="str">
        <f t="shared" si="70"/>
        <v>BAJO</v>
      </c>
      <c r="AJ78" s="137">
        <v>60</v>
      </c>
      <c r="AK78" s="137">
        <f t="shared" si="76"/>
        <v>240</v>
      </c>
      <c r="AL78" s="138" t="str">
        <f t="shared" si="77"/>
        <v>II</v>
      </c>
      <c r="AM78" s="137" t="str">
        <f t="shared" si="73"/>
        <v>Aceptable con control especifico</v>
      </c>
      <c r="AN78" s="137" t="s">
        <v>227</v>
      </c>
      <c r="AO78" s="137" t="s">
        <v>179</v>
      </c>
      <c r="AP78" s="138" t="s">
        <v>188</v>
      </c>
      <c r="AQ78" s="138" t="s">
        <v>188</v>
      </c>
      <c r="AR78" s="138" t="s">
        <v>188</v>
      </c>
      <c r="AS78" s="52" t="s">
        <v>239</v>
      </c>
      <c r="AT78" s="52" t="s">
        <v>188</v>
      </c>
      <c r="AU78" s="109" t="str">
        <f t="shared" si="10"/>
        <v>Se mantiene los controles establecidos</v>
      </c>
    </row>
    <row r="79" spans="2:47" s="42" customFormat="1" ht="174.75" customHeight="1">
      <c r="B79" s="133" t="s">
        <v>175</v>
      </c>
      <c r="C79" s="142" t="s">
        <v>325</v>
      </c>
      <c r="D79" s="142" t="s">
        <v>325</v>
      </c>
      <c r="E79" s="130" t="s">
        <v>326</v>
      </c>
      <c r="F79" s="130" t="s">
        <v>327</v>
      </c>
      <c r="G79" s="131" t="s">
        <v>179</v>
      </c>
      <c r="H79" s="109" t="s">
        <v>180</v>
      </c>
      <c r="I79" s="136" t="s">
        <v>181</v>
      </c>
      <c r="J79" s="136" t="s">
        <v>182</v>
      </c>
      <c r="K79" s="53" t="s">
        <v>183</v>
      </c>
      <c r="L79" s="137" t="s">
        <v>184</v>
      </c>
      <c r="M79" s="53" t="s">
        <v>185</v>
      </c>
      <c r="N79" s="130" t="s">
        <v>186</v>
      </c>
      <c r="O79" s="137">
        <v>1</v>
      </c>
      <c r="P79" s="137">
        <v>1</v>
      </c>
      <c r="Q79" s="137">
        <f>O79*P79</f>
        <v>1</v>
      </c>
      <c r="R79" s="137" t="str">
        <f>IF(Q79&lt;=4,"BAJO",IF(Q79&lt;=8,"MEDIO",IF(Q79&lt;=20,"ALTO","MUY ALTO")))</f>
        <v>BAJO</v>
      </c>
      <c r="S79" s="137">
        <v>10</v>
      </c>
      <c r="T79" s="137">
        <f>Q79*S79</f>
        <v>10</v>
      </c>
      <c r="U79" s="138" t="str">
        <f>IF(T79&lt;=20,"IV",IF(T79&lt;=120,"III",IF(T79&lt;=500,"II",IF(T79&lt;=4000,"I",FALSE))))</f>
        <v>IV</v>
      </c>
      <c r="V79" s="137" t="str">
        <f>IF(U79="IV","Aceptable",IF(U79="III","Mejorable",IF(U79="II","Aceptable con control especifico", IF(U79="I","No Aceptable",FALSE))))</f>
        <v>Aceptable</v>
      </c>
      <c r="W79" s="53" t="s">
        <v>187</v>
      </c>
      <c r="X79" s="137" t="s">
        <v>179</v>
      </c>
      <c r="Y79" s="137" t="s">
        <v>188</v>
      </c>
      <c r="Z79" s="137" t="s">
        <v>188</v>
      </c>
      <c r="AA79" s="137" t="s">
        <v>188</v>
      </c>
      <c r="AB79" s="137" t="s">
        <v>189</v>
      </c>
      <c r="AC79" s="137" t="s">
        <v>188</v>
      </c>
      <c r="AD79" s="167">
        <v>45869</v>
      </c>
      <c r="AE79" s="111" t="s">
        <v>190</v>
      </c>
      <c r="AF79" s="137">
        <v>1</v>
      </c>
      <c r="AG79" s="137">
        <v>1</v>
      </c>
      <c r="AH79" s="137">
        <f>AF79*AG79</f>
        <v>1</v>
      </c>
      <c r="AI79" s="137" t="str">
        <f>IF(AH79&lt;=4,"BAJO",IF(AH79&lt;=8,"MEDIO",IF(AH79&lt;=20,"ALTO","MUY ALTO")))</f>
        <v>BAJO</v>
      </c>
      <c r="AJ79" s="137">
        <v>10</v>
      </c>
      <c r="AK79" s="137">
        <f>AH79*AJ79</f>
        <v>10</v>
      </c>
      <c r="AL79" s="138" t="str">
        <f>IF(AK79&lt;=20,"IV",IF(AK79&lt;=120,"III",IF(AK79&lt;=500,"II",IF(AK79&lt;=4000,"I",FALSE))))</f>
        <v>IV</v>
      </c>
      <c r="AM79" s="137" t="str">
        <f>IF(AL79="IV","Aceptable",IF(AL79="III","Mejorable",IF(AL79="II","Aceptable con control especifico", IF(AL79="I","No Aceptable",FALSE))))</f>
        <v>Aceptable</v>
      </c>
      <c r="AN79" s="53" t="s">
        <v>187</v>
      </c>
      <c r="AO79" s="137" t="s">
        <v>179</v>
      </c>
      <c r="AP79" s="137" t="s">
        <v>188</v>
      </c>
      <c r="AQ79" s="137" t="s">
        <v>188</v>
      </c>
      <c r="AR79" s="137" t="s">
        <v>188</v>
      </c>
      <c r="AS79" s="137" t="s">
        <v>189</v>
      </c>
      <c r="AT79" s="137" t="s">
        <v>188</v>
      </c>
      <c r="AU79" s="109" t="str">
        <f t="shared" si="10"/>
        <v>Se mantiene los controles establecidos</v>
      </c>
    </row>
    <row r="80" spans="2:47" s="42" customFormat="1" ht="174.75" customHeight="1">
      <c r="B80" s="139" t="s">
        <v>175</v>
      </c>
      <c r="C80" s="142" t="s">
        <v>325</v>
      </c>
      <c r="D80" s="142" t="s">
        <v>325</v>
      </c>
      <c r="E80" s="130" t="s">
        <v>326</v>
      </c>
      <c r="F80" s="109" t="s">
        <v>327</v>
      </c>
      <c r="G80" s="131" t="s">
        <v>179</v>
      </c>
      <c r="H80" s="109" t="s">
        <v>180</v>
      </c>
      <c r="I80" s="140" t="s">
        <v>191</v>
      </c>
      <c r="J80" s="140" t="s">
        <v>192</v>
      </c>
      <c r="K80" s="52" t="s">
        <v>193</v>
      </c>
      <c r="L80" s="138" t="s">
        <v>188</v>
      </c>
      <c r="M80" s="52" t="s">
        <v>194</v>
      </c>
      <c r="N80" s="130" t="s">
        <v>188</v>
      </c>
      <c r="O80" s="138">
        <v>2</v>
      </c>
      <c r="P80" s="138">
        <v>3</v>
      </c>
      <c r="Q80" s="138">
        <f t="shared" ref="Q80:Q87" si="78">O80*P80</f>
        <v>6</v>
      </c>
      <c r="R80" s="138" t="str">
        <f t="shared" ref="R80:R87" si="79">IF(Q80&lt;=4,"BAJO",IF(Q80&lt;=8,"MEDIO",IF(Q80&lt;=20,"ALTO","MUY ALTO")))</f>
        <v>MEDIO</v>
      </c>
      <c r="S80" s="138">
        <v>10</v>
      </c>
      <c r="T80" s="138">
        <f t="shared" ref="T80:T87" si="80">Q80*S80</f>
        <v>60</v>
      </c>
      <c r="U80" s="138" t="str">
        <f t="shared" ref="U80:U87" si="81">IF(T80&lt;=20,"IV",IF(T80&lt;=120,"III",IF(T80&lt;=500,"II",IF(T80&lt;=4000,"I",FALSE))))</f>
        <v>III</v>
      </c>
      <c r="V80" s="137" t="str">
        <f t="shared" ref="V80:V87" si="82">IF(U80="IV","Aceptable",IF(U80="III","Mejorable",IF(U80="II","Aceptable con control especifico", IF(U80="I","No Aceptable",FALSE))))</f>
        <v>Mejorable</v>
      </c>
      <c r="W80" s="137" t="s">
        <v>195</v>
      </c>
      <c r="X80" s="138" t="s">
        <v>179</v>
      </c>
      <c r="Y80" s="138" t="s">
        <v>188</v>
      </c>
      <c r="Z80" s="138" t="s">
        <v>188</v>
      </c>
      <c r="AA80" s="138" t="s">
        <v>188</v>
      </c>
      <c r="AB80" s="138" t="s">
        <v>196</v>
      </c>
      <c r="AC80" s="138" t="s">
        <v>188</v>
      </c>
      <c r="AD80" s="167">
        <v>45869</v>
      </c>
      <c r="AE80" s="111" t="s">
        <v>190</v>
      </c>
      <c r="AF80" s="138">
        <v>2</v>
      </c>
      <c r="AG80" s="138">
        <v>3</v>
      </c>
      <c r="AH80" s="138">
        <f t="shared" ref="AH80:AH87" si="83">AF80*AG80</f>
        <v>6</v>
      </c>
      <c r="AI80" s="138" t="str">
        <f t="shared" ref="AI80:AI87" si="84">IF(AH80&lt;=4,"BAJO",IF(AH80&lt;=8,"MEDIO",IF(AH80&lt;=20,"ALTO","MUY ALTO")))</f>
        <v>MEDIO</v>
      </c>
      <c r="AJ80" s="138">
        <v>10</v>
      </c>
      <c r="AK80" s="138">
        <f t="shared" ref="AK80:AK87" si="85">AH80*AJ80</f>
        <v>60</v>
      </c>
      <c r="AL80" s="138" t="str">
        <f t="shared" ref="AL80:AL87" si="86">IF(AK80&lt;=20,"IV",IF(AK80&lt;=120,"III",IF(AK80&lt;=500,"II",IF(AK80&lt;=4000,"I",FALSE))))</f>
        <v>III</v>
      </c>
      <c r="AM80" s="137" t="str">
        <f t="shared" ref="AM80:AM87" si="87">IF(AL80="IV","Aceptable",IF(AL80="III","Mejorable",IF(AL80="II","Aceptable con control especifico", IF(AL80="I","No Aceptable",FALSE))))</f>
        <v>Mejorable</v>
      </c>
      <c r="AN80" s="137" t="s">
        <v>195</v>
      </c>
      <c r="AO80" s="138" t="s">
        <v>179</v>
      </c>
      <c r="AP80" s="138" t="s">
        <v>188</v>
      </c>
      <c r="AQ80" s="138" t="s">
        <v>188</v>
      </c>
      <c r="AR80" s="138" t="s">
        <v>188</v>
      </c>
      <c r="AS80" s="138" t="s">
        <v>196</v>
      </c>
      <c r="AT80" s="138" t="s">
        <v>188</v>
      </c>
      <c r="AU80" s="109" t="str">
        <f t="shared" si="10"/>
        <v>Se mantiene los controles establecidos</v>
      </c>
    </row>
    <row r="81" spans="1:47" s="42" customFormat="1" ht="174.75" customHeight="1">
      <c r="B81" s="133" t="s">
        <v>175</v>
      </c>
      <c r="C81" s="142" t="s">
        <v>325</v>
      </c>
      <c r="D81" s="142" t="s">
        <v>325</v>
      </c>
      <c r="E81" s="130" t="s">
        <v>326</v>
      </c>
      <c r="F81" s="130" t="s">
        <v>327</v>
      </c>
      <c r="G81" s="131" t="s">
        <v>179</v>
      </c>
      <c r="H81" s="109" t="s">
        <v>180</v>
      </c>
      <c r="I81" s="136" t="s">
        <v>204</v>
      </c>
      <c r="J81" s="136" t="s">
        <v>205</v>
      </c>
      <c r="K81" s="53" t="s">
        <v>206</v>
      </c>
      <c r="L81" s="137" t="s">
        <v>188</v>
      </c>
      <c r="M81" s="53" t="s">
        <v>207</v>
      </c>
      <c r="N81" s="53" t="s">
        <v>208</v>
      </c>
      <c r="O81" s="137">
        <v>2</v>
      </c>
      <c r="P81" s="137">
        <v>3</v>
      </c>
      <c r="Q81" s="137">
        <f t="shared" si="78"/>
        <v>6</v>
      </c>
      <c r="R81" s="137" t="str">
        <f t="shared" si="79"/>
        <v>MEDIO</v>
      </c>
      <c r="S81" s="137">
        <v>10</v>
      </c>
      <c r="T81" s="137">
        <f t="shared" si="80"/>
        <v>60</v>
      </c>
      <c r="U81" s="138" t="str">
        <f t="shared" si="81"/>
        <v>III</v>
      </c>
      <c r="V81" s="137" t="str">
        <f t="shared" si="82"/>
        <v>Mejorable</v>
      </c>
      <c r="W81" s="137" t="s">
        <v>209</v>
      </c>
      <c r="X81" s="137" t="s">
        <v>179</v>
      </c>
      <c r="Y81" s="137" t="s">
        <v>188</v>
      </c>
      <c r="Z81" s="137" t="s">
        <v>188</v>
      </c>
      <c r="AA81" s="137" t="s">
        <v>188</v>
      </c>
      <c r="AB81" s="137" t="s">
        <v>189</v>
      </c>
      <c r="AC81" s="137" t="s">
        <v>188</v>
      </c>
      <c r="AD81" s="167">
        <v>45869</v>
      </c>
      <c r="AE81" s="111" t="s">
        <v>190</v>
      </c>
      <c r="AF81" s="137">
        <v>2</v>
      </c>
      <c r="AG81" s="137">
        <v>3</v>
      </c>
      <c r="AH81" s="137">
        <f t="shared" si="83"/>
        <v>6</v>
      </c>
      <c r="AI81" s="137" t="str">
        <f t="shared" si="84"/>
        <v>MEDIO</v>
      </c>
      <c r="AJ81" s="137">
        <v>10</v>
      </c>
      <c r="AK81" s="137">
        <f t="shared" si="85"/>
        <v>60</v>
      </c>
      <c r="AL81" s="138" t="str">
        <f t="shared" si="86"/>
        <v>III</v>
      </c>
      <c r="AM81" s="137" t="str">
        <f t="shared" si="87"/>
        <v>Mejorable</v>
      </c>
      <c r="AN81" s="137" t="s">
        <v>209</v>
      </c>
      <c r="AO81" s="137" t="s">
        <v>179</v>
      </c>
      <c r="AP81" s="137" t="s">
        <v>188</v>
      </c>
      <c r="AQ81" s="137" t="s">
        <v>188</v>
      </c>
      <c r="AR81" s="137" t="s">
        <v>188</v>
      </c>
      <c r="AS81" s="137" t="s">
        <v>189</v>
      </c>
      <c r="AT81" s="137" t="s">
        <v>188</v>
      </c>
      <c r="AU81" s="109" t="str">
        <f t="shared" si="10"/>
        <v>Se mantiene los controles establecidos</v>
      </c>
    </row>
    <row r="82" spans="1:47" s="42" customFormat="1" ht="174.75" customHeight="1">
      <c r="B82" s="133" t="s">
        <v>175</v>
      </c>
      <c r="C82" s="142" t="s">
        <v>325</v>
      </c>
      <c r="D82" s="142" t="s">
        <v>325</v>
      </c>
      <c r="E82" s="130" t="s">
        <v>326</v>
      </c>
      <c r="F82" s="130" t="s">
        <v>327</v>
      </c>
      <c r="G82" s="131" t="s">
        <v>179</v>
      </c>
      <c r="H82" s="109" t="s">
        <v>180</v>
      </c>
      <c r="I82" s="136" t="s">
        <v>210</v>
      </c>
      <c r="J82" s="136" t="s">
        <v>205</v>
      </c>
      <c r="K82" s="53" t="s">
        <v>211</v>
      </c>
      <c r="L82" s="137" t="s">
        <v>188</v>
      </c>
      <c r="M82" s="53" t="s">
        <v>207</v>
      </c>
      <c r="N82" s="53" t="s">
        <v>208</v>
      </c>
      <c r="O82" s="137">
        <v>2</v>
      </c>
      <c r="P82" s="137">
        <v>3</v>
      </c>
      <c r="Q82" s="137">
        <f t="shared" si="78"/>
        <v>6</v>
      </c>
      <c r="R82" s="137" t="str">
        <f t="shared" si="79"/>
        <v>MEDIO</v>
      </c>
      <c r="S82" s="137">
        <v>10</v>
      </c>
      <c r="T82" s="137">
        <f t="shared" si="80"/>
        <v>60</v>
      </c>
      <c r="U82" s="138" t="str">
        <f t="shared" si="81"/>
        <v>III</v>
      </c>
      <c r="V82" s="137" t="str">
        <f t="shared" si="82"/>
        <v>Mejorable</v>
      </c>
      <c r="W82" s="137" t="s">
        <v>212</v>
      </c>
      <c r="X82" s="137" t="s">
        <v>179</v>
      </c>
      <c r="Y82" s="137" t="s">
        <v>188</v>
      </c>
      <c r="Z82" s="137" t="s">
        <v>188</v>
      </c>
      <c r="AA82" s="137" t="s">
        <v>188</v>
      </c>
      <c r="AB82" s="137" t="s">
        <v>189</v>
      </c>
      <c r="AC82" s="137" t="s">
        <v>188</v>
      </c>
      <c r="AD82" s="167">
        <v>45869</v>
      </c>
      <c r="AE82" s="111" t="s">
        <v>190</v>
      </c>
      <c r="AF82" s="137">
        <v>2</v>
      </c>
      <c r="AG82" s="137">
        <v>3</v>
      </c>
      <c r="AH82" s="137">
        <f t="shared" si="83"/>
        <v>6</v>
      </c>
      <c r="AI82" s="137" t="str">
        <f t="shared" si="84"/>
        <v>MEDIO</v>
      </c>
      <c r="AJ82" s="137">
        <v>10</v>
      </c>
      <c r="AK82" s="137">
        <f t="shared" si="85"/>
        <v>60</v>
      </c>
      <c r="AL82" s="138" t="str">
        <f t="shared" si="86"/>
        <v>III</v>
      </c>
      <c r="AM82" s="137" t="str">
        <f t="shared" si="87"/>
        <v>Mejorable</v>
      </c>
      <c r="AN82" s="137" t="s">
        <v>212</v>
      </c>
      <c r="AO82" s="137" t="s">
        <v>179</v>
      </c>
      <c r="AP82" s="137" t="s">
        <v>188</v>
      </c>
      <c r="AQ82" s="137" t="s">
        <v>188</v>
      </c>
      <c r="AR82" s="137" t="s">
        <v>188</v>
      </c>
      <c r="AS82" s="137" t="s">
        <v>189</v>
      </c>
      <c r="AT82" s="137" t="s">
        <v>188</v>
      </c>
      <c r="AU82" s="109" t="str">
        <f t="shared" si="10"/>
        <v>Se mantiene los controles establecidos</v>
      </c>
    </row>
    <row r="83" spans="1:47" s="42" customFormat="1" ht="174.75" customHeight="1">
      <c r="B83" s="139" t="s">
        <v>175</v>
      </c>
      <c r="C83" s="142" t="s">
        <v>325</v>
      </c>
      <c r="D83" s="142" t="s">
        <v>325</v>
      </c>
      <c r="E83" s="130" t="s">
        <v>326</v>
      </c>
      <c r="F83" s="109" t="s">
        <v>327</v>
      </c>
      <c r="G83" s="131" t="s">
        <v>179</v>
      </c>
      <c r="H83" s="109" t="s">
        <v>180</v>
      </c>
      <c r="I83" s="140" t="s">
        <v>213</v>
      </c>
      <c r="J83" s="140" t="s">
        <v>214</v>
      </c>
      <c r="K83" s="52" t="s">
        <v>215</v>
      </c>
      <c r="L83" s="138" t="s">
        <v>216</v>
      </c>
      <c r="M83" s="52" t="s">
        <v>217</v>
      </c>
      <c r="N83" s="52" t="s">
        <v>218</v>
      </c>
      <c r="O83" s="137">
        <v>2</v>
      </c>
      <c r="P83" s="137">
        <v>2</v>
      </c>
      <c r="Q83" s="137">
        <f t="shared" si="78"/>
        <v>4</v>
      </c>
      <c r="R83" s="138" t="str">
        <f t="shared" si="79"/>
        <v>BAJO</v>
      </c>
      <c r="S83" s="137">
        <v>25</v>
      </c>
      <c r="T83" s="137">
        <f t="shared" si="80"/>
        <v>100</v>
      </c>
      <c r="U83" s="138" t="str">
        <f t="shared" si="81"/>
        <v>III</v>
      </c>
      <c r="V83" s="137" t="str">
        <f t="shared" si="82"/>
        <v>Mejorable</v>
      </c>
      <c r="W83" s="138" t="s">
        <v>219</v>
      </c>
      <c r="X83" s="137" t="s">
        <v>179</v>
      </c>
      <c r="Y83" s="138" t="s">
        <v>188</v>
      </c>
      <c r="Z83" s="138" t="s">
        <v>188</v>
      </c>
      <c r="AA83" s="138" t="s">
        <v>188</v>
      </c>
      <c r="AB83" s="137" t="s">
        <v>189</v>
      </c>
      <c r="AC83" s="138" t="s">
        <v>188</v>
      </c>
      <c r="AD83" s="167">
        <v>45869</v>
      </c>
      <c r="AE83" s="111" t="s">
        <v>190</v>
      </c>
      <c r="AF83" s="137">
        <v>2</v>
      </c>
      <c r="AG83" s="137">
        <v>2</v>
      </c>
      <c r="AH83" s="137">
        <f t="shared" si="83"/>
        <v>4</v>
      </c>
      <c r="AI83" s="138" t="str">
        <f t="shared" si="84"/>
        <v>BAJO</v>
      </c>
      <c r="AJ83" s="137">
        <v>25</v>
      </c>
      <c r="AK83" s="137">
        <f t="shared" si="85"/>
        <v>100</v>
      </c>
      <c r="AL83" s="138" t="str">
        <f t="shared" si="86"/>
        <v>III</v>
      </c>
      <c r="AM83" s="137" t="str">
        <f t="shared" si="87"/>
        <v>Mejorable</v>
      </c>
      <c r="AN83" s="138" t="s">
        <v>219</v>
      </c>
      <c r="AO83" s="137" t="s">
        <v>179</v>
      </c>
      <c r="AP83" s="138" t="s">
        <v>188</v>
      </c>
      <c r="AQ83" s="138" t="s">
        <v>188</v>
      </c>
      <c r="AR83" s="138" t="s">
        <v>188</v>
      </c>
      <c r="AS83" s="137" t="s">
        <v>189</v>
      </c>
      <c r="AT83" s="138" t="s">
        <v>188</v>
      </c>
      <c r="AU83" s="109" t="str">
        <f t="shared" si="10"/>
        <v>Se mantiene los controles establecidos</v>
      </c>
    </row>
    <row r="84" spans="1:47" s="42" customFormat="1" ht="174.75" customHeight="1">
      <c r="B84" s="139" t="s">
        <v>175</v>
      </c>
      <c r="C84" s="142" t="s">
        <v>325</v>
      </c>
      <c r="D84" s="142" t="s">
        <v>325</v>
      </c>
      <c r="E84" s="137" t="s">
        <v>326</v>
      </c>
      <c r="F84" s="109" t="s">
        <v>327</v>
      </c>
      <c r="G84" s="131" t="s">
        <v>179</v>
      </c>
      <c r="H84" s="109" t="s">
        <v>180</v>
      </c>
      <c r="I84" s="140" t="s">
        <v>290</v>
      </c>
      <c r="J84" s="140" t="s">
        <v>214</v>
      </c>
      <c r="K84" s="52" t="s">
        <v>223</v>
      </c>
      <c r="L84" s="138" t="s">
        <v>291</v>
      </c>
      <c r="M84" s="52" t="s">
        <v>292</v>
      </c>
      <c r="N84" s="52" t="s">
        <v>293</v>
      </c>
      <c r="O84" s="137">
        <v>1</v>
      </c>
      <c r="P84" s="137">
        <v>3</v>
      </c>
      <c r="Q84" s="137">
        <f t="shared" si="78"/>
        <v>3</v>
      </c>
      <c r="R84" s="138" t="str">
        <f t="shared" si="79"/>
        <v>BAJO</v>
      </c>
      <c r="S84" s="137">
        <v>25</v>
      </c>
      <c r="T84" s="137">
        <f t="shared" si="80"/>
        <v>75</v>
      </c>
      <c r="U84" s="138" t="str">
        <f t="shared" si="81"/>
        <v>III</v>
      </c>
      <c r="V84" s="137" t="str">
        <f t="shared" si="82"/>
        <v>Mejorable</v>
      </c>
      <c r="W84" s="138" t="s">
        <v>288</v>
      </c>
      <c r="X84" s="137" t="s">
        <v>179</v>
      </c>
      <c r="Y84" s="138" t="s">
        <v>188</v>
      </c>
      <c r="Z84" s="138" t="s">
        <v>188</v>
      </c>
      <c r="AA84" s="138" t="s">
        <v>324</v>
      </c>
      <c r="AB84" s="138" t="s">
        <v>294</v>
      </c>
      <c r="AC84" s="138" t="s">
        <v>295</v>
      </c>
      <c r="AD84" s="167">
        <v>45869</v>
      </c>
      <c r="AE84" s="111" t="s">
        <v>190</v>
      </c>
      <c r="AF84" s="137">
        <v>1</v>
      </c>
      <c r="AG84" s="137">
        <v>3</v>
      </c>
      <c r="AH84" s="137">
        <f t="shared" si="83"/>
        <v>3</v>
      </c>
      <c r="AI84" s="138" t="str">
        <f t="shared" si="84"/>
        <v>BAJO</v>
      </c>
      <c r="AJ84" s="137">
        <v>25</v>
      </c>
      <c r="AK84" s="137">
        <f t="shared" si="85"/>
        <v>75</v>
      </c>
      <c r="AL84" s="138" t="str">
        <f t="shared" si="86"/>
        <v>III</v>
      </c>
      <c r="AM84" s="137" t="str">
        <f t="shared" si="87"/>
        <v>Mejorable</v>
      </c>
      <c r="AN84" s="138" t="s">
        <v>288</v>
      </c>
      <c r="AO84" s="137" t="s">
        <v>179</v>
      </c>
      <c r="AP84" s="138" t="s">
        <v>188</v>
      </c>
      <c r="AQ84" s="138" t="s">
        <v>188</v>
      </c>
      <c r="AR84" s="138" t="s">
        <v>324</v>
      </c>
      <c r="AS84" s="138" t="s">
        <v>294</v>
      </c>
      <c r="AT84" s="138" t="s">
        <v>295</v>
      </c>
      <c r="AU84" s="109" t="str">
        <f t="shared" si="10"/>
        <v>Se mantiene los controles establecidos</v>
      </c>
    </row>
    <row r="85" spans="1:47" s="42" customFormat="1" ht="174.75" customHeight="1">
      <c r="A85" s="200"/>
      <c r="B85" s="139" t="s">
        <v>175</v>
      </c>
      <c r="C85" s="142" t="s">
        <v>325</v>
      </c>
      <c r="D85" s="142" t="s">
        <v>325</v>
      </c>
      <c r="E85" s="130" t="s">
        <v>326</v>
      </c>
      <c r="F85" s="109" t="s">
        <v>327</v>
      </c>
      <c r="G85" s="131" t="s">
        <v>179</v>
      </c>
      <c r="H85" s="109" t="s">
        <v>220</v>
      </c>
      <c r="I85" s="140" t="s">
        <v>221</v>
      </c>
      <c r="J85" s="140" t="s">
        <v>222</v>
      </c>
      <c r="K85" s="52" t="s">
        <v>223</v>
      </c>
      <c r="L85" s="138" t="s">
        <v>224</v>
      </c>
      <c r="M85" s="109" t="s">
        <v>225</v>
      </c>
      <c r="N85" s="176" t="s">
        <v>226</v>
      </c>
      <c r="O85" s="137">
        <v>2</v>
      </c>
      <c r="P85" s="137">
        <v>2</v>
      </c>
      <c r="Q85" s="137">
        <f t="shared" si="78"/>
        <v>4</v>
      </c>
      <c r="R85" s="138" t="str">
        <f t="shared" si="79"/>
        <v>BAJO</v>
      </c>
      <c r="S85" s="137">
        <v>25</v>
      </c>
      <c r="T85" s="137">
        <f t="shared" si="80"/>
        <v>100</v>
      </c>
      <c r="U85" s="138" t="str">
        <f t="shared" si="81"/>
        <v>III</v>
      </c>
      <c r="V85" s="137" t="str">
        <f t="shared" si="82"/>
        <v>Mejorable</v>
      </c>
      <c r="W85" s="137" t="s">
        <v>227</v>
      </c>
      <c r="X85" s="137" t="s">
        <v>179</v>
      </c>
      <c r="Y85" s="138" t="s">
        <v>188</v>
      </c>
      <c r="Z85" s="138" t="s">
        <v>188</v>
      </c>
      <c r="AA85" s="138" t="s">
        <v>188</v>
      </c>
      <c r="AB85" s="52" t="s">
        <v>228</v>
      </c>
      <c r="AC85" s="52" t="s">
        <v>229</v>
      </c>
      <c r="AD85" s="167">
        <v>45869</v>
      </c>
      <c r="AE85" s="111" t="s">
        <v>190</v>
      </c>
      <c r="AF85" s="137">
        <v>2</v>
      </c>
      <c r="AG85" s="137">
        <v>2</v>
      </c>
      <c r="AH85" s="137">
        <f t="shared" si="83"/>
        <v>4</v>
      </c>
      <c r="AI85" s="138" t="str">
        <f t="shared" si="84"/>
        <v>BAJO</v>
      </c>
      <c r="AJ85" s="137">
        <v>25</v>
      </c>
      <c r="AK85" s="137">
        <f t="shared" si="85"/>
        <v>100</v>
      </c>
      <c r="AL85" s="138" t="str">
        <f t="shared" si="86"/>
        <v>III</v>
      </c>
      <c r="AM85" s="137" t="str">
        <f t="shared" si="87"/>
        <v>Mejorable</v>
      </c>
      <c r="AN85" s="137" t="s">
        <v>227</v>
      </c>
      <c r="AO85" s="137" t="s">
        <v>179</v>
      </c>
      <c r="AP85" s="138" t="s">
        <v>188</v>
      </c>
      <c r="AQ85" s="138" t="s">
        <v>188</v>
      </c>
      <c r="AR85" s="138" t="s">
        <v>188</v>
      </c>
      <c r="AS85" s="52" t="s">
        <v>228</v>
      </c>
      <c r="AT85" s="52" t="s">
        <v>229</v>
      </c>
      <c r="AU85" s="109" t="str">
        <f>IF(AND(V85="Aceptable",AM85="Aceptable"),"Se mantiene los controles establecidos",
IF(AND(V85="Aceptable",AM85="Mejorable"),"Disminuyó el riesgo",
IF(AND(V85="Aceptable",AM85="Aceptable con control especifico"),"Disminuyó el riesgo",
IF(AND(V85="Mejorable",AM85="Mejorable"),"Se mantiene los controles establecidos",
IF(AND(V85="Mejorable",AM85="Aceptable"),"Disminuyó el riesgo",
IF(AND(V85="Mejorable",AM85="Aceptable con control específico"),"Disminuyó el riesgo",
IF(AND(V85="Aceptable con control especifico",AM85="Aceptable con control especifico"),"Se mantiene los controles establecidos",
IF(AND(V85="Aceptable con control especifico",AM85="Mejorable"),"Aumentó el riesgo",
IF(AND(V85="Aceptable con control especifico",AM85="Aceptable"),"Aumentó el riesgo",
"Aumentó el riesgo")))))))))</f>
        <v>Se mantiene los controles establecidos</v>
      </c>
    </row>
    <row r="86" spans="1:47" s="42" customFormat="1" ht="174.75" customHeight="1">
      <c r="A86" s="200"/>
      <c r="B86" s="139" t="s">
        <v>175</v>
      </c>
      <c r="C86" s="142" t="s">
        <v>325</v>
      </c>
      <c r="D86" s="142" t="s">
        <v>325</v>
      </c>
      <c r="E86" s="130" t="s">
        <v>326</v>
      </c>
      <c r="F86" s="109" t="s">
        <v>327</v>
      </c>
      <c r="G86" s="131" t="s">
        <v>179</v>
      </c>
      <c r="H86" s="109" t="s">
        <v>220</v>
      </c>
      <c r="I86" s="140" t="s">
        <v>230</v>
      </c>
      <c r="J86" s="140" t="s">
        <v>222</v>
      </c>
      <c r="K86" s="52" t="s">
        <v>223</v>
      </c>
      <c r="L86" s="177" t="s">
        <v>231</v>
      </c>
      <c r="M86" s="109" t="s">
        <v>232</v>
      </c>
      <c r="N86" s="176" t="s">
        <v>226</v>
      </c>
      <c r="O86" s="137">
        <v>2</v>
      </c>
      <c r="P86" s="137">
        <v>2</v>
      </c>
      <c r="Q86" s="137">
        <f t="shared" si="78"/>
        <v>4</v>
      </c>
      <c r="R86" s="138" t="str">
        <f t="shared" si="79"/>
        <v>BAJO</v>
      </c>
      <c r="S86" s="137">
        <v>25</v>
      </c>
      <c r="T86" s="137">
        <f t="shared" si="80"/>
        <v>100</v>
      </c>
      <c r="U86" s="138" t="str">
        <f t="shared" si="81"/>
        <v>III</v>
      </c>
      <c r="V86" s="137" t="str">
        <f t="shared" si="82"/>
        <v>Mejorable</v>
      </c>
      <c r="W86" s="137" t="s">
        <v>227</v>
      </c>
      <c r="X86" s="137" t="s">
        <v>179</v>
      </c>
      <c r="Y86" s="138" t="s">
        <v>188</v>
      </c>
      <c r="Z86" s="138" t="s">
        <v>188</v>
      </c>
      <c r="AA86" s="138" t="s">
        <v>188</v>
      </c>
      <c r="AB86" s="52" t="s">
        <v>233</v>
      </c>
      <c r="AC86" s="52" t="s">
        <v>188</v>
      </c>
      <c r="AD86" s="167">
        <v>45869</v>
      </c>
      <c r="AE86" s="111" t="s">
        <v>190</v>
      </c>
      <c r="AF86" s="137">
        <v>2</v>
      </c>
      <c r="AG86" s="137">
        <v>2</v>
      </c>
      <c r="AH86" s="137">
        <f t="shared" si="83"/>
        <v>4</v>
      </c>
      <c r="AI86" s="138" t="str">
        <f t="shared" si="84"/>
        <v>BAJO</v>
      </c>
      <c r="AJ86" s="137">
        <v>25</v>
      </c>
      <c r="AK86" s="137">
        <f t="shared" si="85"/>
        <v>100</v>
      </c>
      <c r="AL86" s="138" t="str">
        <f t="shared" si="86"/>
        <v>III</v>
      </c>
      <c r="AM86" s="137" t="str">
        <f t="shared" si="87"/>
        <v>Mejorable</v>
      </c>
      <c r="AN86" s="137" t="s">
        <v>227</v>
      </c>
      <c r="AO86" s="137" t="s">
        <v>179</v>
      </c>
      <c r="AP86" s="138" t="s">
        <v>188</v>
      </c>
      <c r="AQ86" s="138" t="s">
        <v>188</v>
      </c>
      <c r="AR86" s="138" t="s">
        <v>188</v>
      </c>
      <c r="AS86" s="52" t="s">
        <v>233</v>
      </c>
      <c r="AT86" s="52" t="s">
        <v>188</v>
      </c>
      <c r="AU86" s="109" t="str">
        <f t="shared" ref="AU86:AU165" si="88">IF(AND(V86="Aceptable",AM86="Aceptable"),"Se mantiene los controles establecidos",
IF(AND(V86="Aceptable",AM86="Mejorable"),"Disminuyó el riesgo",
IF(AND(V86="Aceptable",AM86="Aceptable con control especifico"),"Disminuyó el riesgo",
IF(AND(V86="Mejorable",AM86="Mejorable"),"Se mantiene los controles establecidos",
IF(AND(V86="Mejorable",AM86="Aceptable"),"Disminuyó el riesgo",
IF(AND(V86="Mejorable",AM86="Aceptable con control específico"),"Disminuyó el riesgo",
IF(AND(V86="Aceptable con control especifico",AM86="Aceptable con control especifico"),"Se mantiene los controles establecidos",
IF(AND(V86="Aceptable con control especifico",AM86="Mejorable"),"Aumentó el riesgo",
IF(AND(V86="Aceptable con control especifico",AM86="Aceptable"),"Aumentó el riesgo",
"Aumentó el riesgo")))))))))</f>
        <v>Se mantiene los controles establecidos</v>
      </c>
    </row>
    <row r="87" spans="1:47" s="42" customFormat="1" ht="174.75" customHeight="1">
      <c r="A87" s="51"/>
      <c r="B87" s="139" t="s">
        <v>175</v>
      </c>
      <c r="C87" s="142" t="s">
        <v>325</v>
      </c>
      <c r="D87" s="142" t="s">
        <v>325</v>
      </c>
      <c r="E87" s="130" t="s">
        <v>326</v>
      </c>
      <c r="F87" s="109" t="s">
        <v>327</v>
      </c>
      <c r="G87" s="131" t="s">
        <v>179</v>
      </c>
      <c r="H87" s="109" t="s">
        <v>220</v>
      </c>
      <c r="I87" s="140" t="s">
        <v>234</v>
      </c>
      <c r="J87" s="140" t="s">
        <v>222</v>
      </c>
      <c r="K87" s="52" t="s">
        <v>235</v>
      </c>
      <c r="L87" s="138" t="s">
        <v>236</v>
      </c>
      <c r="M87" s="109" t="s">
        <v>237</v>
      </c>
      <c r="N87" s="52" t="s">
        <v>238</v>
      </c>
      <c r="O87" s="137">
        <v>2</v>
      </c>
      <c r="P87" s="137">
        <v>2</v>
      </c>
      <c r="Q87" s="137">
        <f t="shared" si="78"/>
        <v>4</v>
      </c>
      <c r="R87" s="138" t="str">
        <f t="shared" si="79"/>
        <v>BAJO</v>
      </c>
      <c r="S87" s="137">
        <v>60</v>
      </c>
      <c r="T87" s="137">
        <f t="shared" si="80"/>
        <v>240</v>
      </c>
      <c r="U87" s="138" t="str">
        <f t="shared" si="81"/>
        <v>II</v>
      </c>
      <c r="V87" s="137" t="str">
        <f t="shared" si="82"/>
        <v>Aceptable con control especifico</v>
      </c>
      <c r="W87" s="137" t="s">
        <v>227</v>
      </c>
      <c r="X87" s="137" t="s">
        <v>179</v>
      </c>
      <c r="Y87" s="138" t="s">
        <v>188</v>
      </c>
      <c r="Z87" s="138" t="s">
        <v>188</v>
      </c>
      <c r="AA87" s="138" t="s">
        <v>188</v>
      </c>
      <c r="AB87" s="52" t="s">
        <v>239</v>
      </c>
      <c r="AC87" s="52" t="s">
        <v>188</v>
      </c>
      <c r="AD87" s="167">
        <v>45869</v>
      </c>
      <c r="AE87" s="111" t="s">
        <v>190</v>
      </c>
      <c r="AF87" s="137">
        <v>2</v>
      </c>
      <c r="AG87" s="137">
        <v>2</v>
      </c>
      <c r="AH87" s="137">
        <f t="shared" si="83"/>
        <v>4</v>
      </c>
      <c r="AI87" s="138" t="str">
        <f t="shared" si="84"/>
        <v>BAJO</v>
      </c>
      <c r="AJ87" s="137">
        <v>60</v>
      </c>
      <c r="AK87" s="137">
        <f t="shared" si="85"/>
        <v>240</v>
      </c>
      <c r="AL87" s="138" t="str">
        <f t="shared" si="86"/>
        <v>II</v>
      </c>
      <c r="AM87" s="137" t="str">
        <f t="shared" si="87"/>
        <v>Aceptable con control especifico</v>
      </c>
      <c r="AN87" s="137" t="s">
        <v>227</v>
      </c>
      <c r="AO87" s="137" t="s">
        <v>179</v>
      </c>
      <c r="AP87" s="138" t="s">
        <v>188</v>
      </c>
      <c r="AQ87" s="138" t="s">
        <v>188</v>
      </c>
      <c r="AR87" s="138" t="s">
        <v>188</v>
      </c>
      <c r="AS87" s="52" t="s">
        <v>239</v>
      </c>
      <c r="AT87" s="52" t="s">
        <v>188</v>
      </c>
      <c r="AU87" s="109" t="str">
        <f t="shared" si="88"/>
        <v>Se mantiene los controles establecidos</v>
      </c>
    </row>
    <row r="88" spans="1:47" s="42" customFormat="1" ht="174.75" customHeight="1">
      <c r="A88" s="51"/>
      <c r="B88" s="139" t="s">
        <v>175</v>
      </c>
      <c r="C88" s="148" t="s">
        <v>328</v>
      </c>
      <c r="D88" s="142" t="s">
        <v>329</v>
      </c>
      <c r="E88" s="130" t="s">
        <v>330</v>
      </c>
      <c r="F88" s="138" t="s">
        <v>331</v>
      </c>
      <c r="G88" s="131" t="s">
        <v>179</v>
      </c>
      <c r="H88" s="109" t="s">
        <v>180</v>
      </c>
      <c r="I88" s="136" t="s">
        <v>181</v>
      </c>
      <c r="J88" s="136" t="s">
        <v>182</v>
      </c>
      <c r="K88" s="53" t="s">
        <v>183</v>
      </c>
      <c r="L88" s="137" t="s">
        <v>184</v>
      </c>
      <c r="M88" s="53" t="s">
        <v>185</v>
      </c>
      <c r="N88" s="130" t="s">
        <v>186</v>
      </c>
      <c r="O88" s="137">
        <v>1</v>
      </c>
      <c r="P88" s="137">
        <v>1</v>
      </c>
      <c r="Q88" s="137">
        <f>O88*P88</f>
        <v>1</v>
      </c>
      <c r="R88" s="137" t="str">
        <f>IF(Q88&lt;=4,"BAJO",IF(Q88&lt;=8,"MEDIO",IF(Q88&lt;=20,"ALTO","MUY ALTO")))</f>
        <v>BAJO</v>
      </c>
      <c r="S88" s="137">
        <v>10</v>
      </c>
      <c r="T88" s="137">
        <f>Q88*S88</f>
        <v>10</v>
      </c>
      <c r="U88" s="138" t="str">
        <f>IF(T88&lt;=20,"IV",IF(T88&lt;=120,"III",IF(T88&lt;=500,"II",IF(T88&lt;=4000,"I",FALSE))))</f>
        <v>IV</v>
      </c>
      <c r="V88" s="137" t="str">
        <f>IF(U88="IV","Aceptable",IF(U88="III","Mejorable",IF(U88="II","Aceptable con control especifico", IF(U88="I","No Aceptable",FALSE))))</f>
        <v>Aceptable</v>
      </c>
      <c r="W88" s="53" t="s">
        <v>187</v>
      </c>
      <c r="X88" s="137" t="s">
        <v>179</v>
      </c>
      <c r="Y88" s="137" t="s">
        <v>188</v>
      </c>
      <c r="Z88" s="137" t="s">
        <v>188</v>
      </c>
      <c r="AA88" s="137" t="s">
        <v>188</v>
      </c>
      <c r="AB88" s="137" t="s">
        <v>189</v>
      </c>
      <c r="AC88" s="137" t="s">
        <v>188</v>
      </c>
      <c r="AD88" s="167">
        <v>45869</v>
      </c>
      <c r="AE88" s="111" t="s">
        <v>190</v>
      </c>
      <c r="AF88" s="137">
        <v>1</v>
      </c>
      <c r="AG88" s="137">
        <v>1</v>
      </c>
      <c r="AH88" s="137">
        <f>AF88*AG88</f>
        <v>1</v>
      </c>
      <c r="AI88" s="137" t="str">
        <f>IF(AH88&lt;=4,"BAJO",IF(AH88&lt;=8,"MEDIO",IF(AH88&lt;=20,"ALTO","MUY ALTO")))</f>
        <v>BAJO</v>
      </c>
      <c r="AJ88" s="137">
        <v>10</v>
      </c>
      <c r="AK88" s="137">
        <f>AH88*AJ88</f>
        <v>10</v>
      </c>
      <c r="AL88" s="138" t="str">
        <f>IF(AK88&lt;=20,"IV",IF(AK88&lt;=120,"III",IF(AK88&lt;=500,"II",IF(AK88&lt;=4000,"I",FALSE))))</f>
        <v>IV</v>
      </c>
      <c r="AM88" s="137" t="str">
        <f>IF(AL88="IV","Aceptable",IF(AL88="III","Mejorable",IF(AL88="II","Aceptable con control especifico", IF(AL88="I","No Aceptable",FALSE))))</f>
        <v>Aceptable</v>
      </c>
      <c r="AN88" s="53" t="s">
        <v>187</v>
      </c>
      <c r="AO88" s="137" t="s">
        <v>179</v>
      </c>
      <c r="AP88" s="137" t="s">
        <v>188</v>
      </c>
      <c r="AQ88" s="137" t="s">
        <v>188</v>
      </c>
      <c r="AR88" s="137" t="s">
        <v>188</v>
      </c>
      <c r="AS88" s="137" t="s">
        <v>189</v>
      </c>
      <c r="AT88" s="137" t="s">
        <v>188</v>
      </c>
      <c r="AU88" s="109" t="str">
        <f t="shared" si="88"/>
        <v>Se mantiene los controles establecidos</v>
      </c>
    </row>
    <row r="89" spans="1:47" s="42" customFormat="1" ht="174.75" customHeight="1">
      <c r="A89" s="51"/>
      <c r="B89" s="139" t="s">
        <v>175</v>
      </c>
      <c r="C89" s="148" t="s">
        <v>328</v>
      </c>
      <c r="D89" s="142" t="s">
        <v>329</v>
      </c>
      <c r="E89" s="130" t="s">
        <v>330</v>
      </c>
      <c r="F89" s="138" t="s">
        <v>331</v>
      </c>
      <c r="G89" s="131" t="s">
        <v>179</v>
      </c>
      <c r="H89" s="109" t="s">
        <v>180</v>
      </c>
      <c r="I89" s="140" t="s">
        <v>191</v>
      </c>
      <c r="J89" s="140" t="s">
        <v>192</v>
      </c>
      <c r="K89" s="52" t="s">
        <v>193</v>
      </c>
      <c r="L89" s="138" t="s">
        <v>188</v>
      </c>
      <c r="M89" s="52" t="s">
        <v>194</v>
      </c>
      <c r="N89" s="130" t="s">
        <v>188</v>
      </c>
      <c r="O89" s="138">
        <v>2</v>
      </c>
      <c r="P89" s="138">
        <v>3</v>
      </c>
      <c r="Q89" s="138">
        <f t="shared" ref="Q89:Q96" si="89">O89*P89</f>
        <v>6</v>
      </c>
      <c r="R89" s="138" t="str">
        <f t="shared" ref="R89:R96" si="90">IF(Q89&lt;=4,"BAJO",IF(Q89&lt;=8,"MEDIO",IF(Q89&lt;=20,"ALTO","MUY ALTO")))</f>
        <v>MEDIO</v>
      </c>
      <c r="S89" s="138">
        <v>10</v>
      </c>
      <c r="T89" s="138">
        <f t="shared" ref="T89:T96" si="91">Q89*S89</f>
        <v>60</v>
      </c>
      <c r="U89" s="138" t="str">
        <f t="shared" ref="U89:U96" si="92">IF(T89&lt;=20,"IV",IF(T89&lt;=120,"III",IF(T89&lt;=500,"II",IF(T89&lt;=4000,"I",FALSE))))</f>
        <v>III</v>
      </c>
      <c r="V89" s="137" t="str">
        <f t="shared" ref="V89:V96" si="93">IF(U89="IV","Aceptable",IF(U89="III","Mejorable",IF(U89="II","Aceptable con control especifico", IF(U89="I","No Aceptable",FALSE))))</f>
        <v>Mejorable</v>
      </c>
      <c r="W89" s="137" t="s">
        <v>195</v>
      </c>
      <c r="X89" s="138" t="s">
        <v>179</v>
      </c>
      <c r="Y89" s="138" t="s">
        <v>188</v>
      </c>
      <c r="Z89" s="138" t="s">
        <v>188</v>
      </c>
      <c r="AA89" s="138" t="s">
        <v>188</v>
      </c>
      <c r="AB89" s="138" t="s">
        <v>196</v>
      </c>
      <c r="AC89" s="138" t="s">
        <v>188</v>
      </c>
      <c r="AD89" s="167">
        <v>45869</v>
      </c>
      <c r="AE89" s="111" t="s">
        <v>190</v>
      </c>
      <c r="AF89" s="138">
        <v>2</v>
      </c>
      <c r="AG89" s="138">
        <v>3</v>
      </c>
      <c r="AH89" s="138">
        <f t="shared" ref="AH89:AH96" si="94">AF89*AG89</f>
        <v>6</v>
      </c>
      <c r="AI89" s="138" t="str">
        <f t="shared" ref="AI89:AI96" si="95">IF(AH89&lt;=4,"BAJO",IF(AH89&lt;=8,"MEDIO",IF(AH89&lt;=20,"ALTO","MUY ALTO")))</f>
        <v>MEDIO</v>
      </c>
      <c r="AJ89" s="138">
        <v>10</v>
      </c>
      <c r="AK89" s="138">
        <f t="shared" ref="AK89:AK96" si="96">AH89*AJ89</f>
        <v>60</v>
      </c>
      <c r="AL89" s="138" t="str">
        <f t="shared" ref="AL89:AL96" si="97">IF(AK89&lt;=20,"IV",IF(AK89&lt;=120,"III",IF(AK89&lt;=500,"II",IF(AK89&lt;=4000,"I",FALSE))))</f>
        <v>III</v>
      </c>
      <c r="AM89" s="137" t="str">
        <f t="shared" ref="AM89:AM96" si="98">IF(AL89="IV","Aceptable",IF(AL89="III","Mejorable",IF(AL89="II","Aceptable con control especifico", IF(AL89="I","No Aceptable",FALSE))))</f>
        <v>Mejorable</v>
      </c>
      <c r="AN89" s="137" t="s">
        <v>195</v>
      </c>
      <c r="AO89" s="138" t="s">
        <v>179</v>
      </c>
      <c r="AP89" s="138" t="s">
        <v>188</v>
      </c>
      <c r="AQ89" s="138" t="s">
        <v>188</v>
      </c>
      <c r="AR89" s="138" t="s">
        <v>188</v>
      </c>
      <c r="AS89" s="138" t="s">
        <v>196</v>
      </c>
      <c r="AT89" s="138" t="s">
        <v>188</v>
      </c>
      <c r="AU89" s="109" t="str">
        <f t="shared" si="88"/>
        <v>Se mantiene los controles establecidos</v>
      </c>
    </row>
    <row r="90" spans="1:47" s="42" customFormat="1" ht="174.75" customHeight="1">
      <c r="A90" s="51"/>
      <c r="B90" s="139" t="s">
        <v>175</v>
      </c>
      <c r="C90" s="148" t="s">
        <v>328</v>
      </c>
      <c r="D90" s="142" t="s">
        <v>329</v>
      </c>
      <c r="E90" s="130" t="s">
        <v>330</v>
      </c>
      <c r="F90" s="138" t="s">
        <v>331</v>
      </c>
      <c r="G90" s="131" t="s">
        <v>179</v>
      </c>
      <c r="H90" s="109" t="s">
        <v>180</v>
      </c>
      <c r="I90" s="136" t="s">
        <v>204</v>
      </c>
      <c r="J90" s="136" t="s">
        <v>205</v>
      </c>
      <c r="K90" s="53" t="s">
        <v>206</v>
      </c>
      <c r="L90" s="137" t="s">
        <v>188</v>
      </c>
      <c r="M90" s="53" t="s">
        <v>207</v>
      </c>
      <c r="N90" s="53" t="s">
        <v>208</v>
      </c>
      <c r="O90" s="137">
        <v>2</v>
      </c>
      <c r="P90" s="137">
        <v>3</v>
      </c>
      <c r="Q90" s="137">
        <f t="shared" si="89"/>
        <v>6</v>
      </c>
      <c r="R90" s="137" t="str">
        <f t="shared" si="90"/>
        <v>MEDIO</v>
      </c>
      <c r="S90" s="137">
        <v>10</v>
      </c>
      <c r="T90" s="137">
        <f t="shared" si="91"/>
        <v>60</v>
      </c>
      <c r="U90" s="138" t="str">
        <f t="shared" si="92"/>
        <v>III</v>
      </c>
      <c r="V90" s="137" t="str">
        <f t="shared" si="93"/>
        <v>Mejorable</v>
      </c>
      <c r="W90" s="137" t="s">
        <v>209</v>
      </c>
      <c r="X90" s="137" t="s">
        <v>179</v>
      </c>
      <c r="Y90" s="137" t="s">
        <v>188</v>
      </c>
      <c r="Z90" s="137" t="s">
        <v>188</v>
      </c>
      <c r="AA90" s="137" t="s">
        <v>188</v>
      </c>
      <c r="AB90" s="137" t="s">
        <v>189</v>
      </c>
      <c r="AC90" s="137" t="s">
        <v>188</v>
      </c>
      <c r="AD90" s="167">
        <v>45869</v>
      </c>
      <c r="AE90" s="111" t="s">
        <v>190</v>
      </c>
      <c r="AF90" s="137">
        <v>2</v>
      </c>
      <c r="AG90" s="137">
        <v>3</v>
      </c>
      <c r="AH90" s="137">
        <f t="shared" si="94"/>
        <v>6</v>
      </c>
      <c r="AI90" s="137" t="str">
        <f t="shared" si="95"/>
        <v>MEDIO</v>
      </c>
      <c r="AJ90" s="137">
        <v>10</v>
      </c>
      <c r="AK90" s="137">
        <f t="shared" si="96"/>
        <v>60</v>
      </c>
      <c r="AL90" s="138" t="str">
        <f t="shared" si="97"/>
        <v>III</v>
      </c>
      <c r="AM90" s="137" t="str">
        <f t="shared" si="98"/>
        <v>Mejorable</v>
      </c>
      <c r="AN90" s="137" t="s">
        <v>209</v>
      </c>
      <c r="AO90" s="137" t="s">
        <v>179</v>
      </c>
      <c r="AP90" s="137" t="s">
        <v>188</v>
      </c>
      <c r="AQ90" s="137" t="s">
        <v>188</v>
      </c>
      <c r="AR90" s="137" t="s">
        <v>188</v>
      </c>
      <c r="AS90" s="137" t="s">
        <v>189</v>
      </c>
      <c r="AT90" s="137" t="s">
        <v>188</v>
      </c>
      <c r="AU90" s="109" t="str">
        <f t="shared" si="88"/>
        <v>Se mantiene los controles establecidos</v>
      </c>
    </row>
    <row r="91" spans="1:47" s="42" customFormat="1" ht="174.75" customHeight="1">
      <c r="A91" s="51"/>
      <c r="B91" s="139" t="s">
        <v>175</v>
      </c>
      <c r="C91" s="148" t="s">
        <v>328</v>
      </c>
      <c r="D91" s="142" t="s">
        <v>329</v>
      </c>
      <c r="E91" s="130" t="s">
        <v>330</v>
      </c>
      <c r="F91" s="138" t="s">
        <v>331</v>
      </c>
      <c r="G91" s="131" t="s">
        <v>179</v>
      </c>
      <c r="H91" s="109" t="s">
        <v>180</v>
      </c>
      <c r="I91" s="136" t="s">
        <v>210</v>
      </c>
      <c r="J91" s="136" t="s">
        <v>205</v>
      </c>
      <c r="K91" s="53" t="s">
        <v>211</v>
      </c>
      <c r="L91" s="137" t="s">
        <v>188</v>
      </c>
      <c r="M91" s="53" t="s">
        <v>207</v>
      </c>
      <c r="N91" s="53" t="s">
        <v>208</v>
      </c>
      <c r="O91" s="137">
        <v>2</v>
      </c>
      <c r="P91" s="137">
        <v>3</v>
      </c>
      <c r="Q91" s="137">
        <f t="shared" si="89"/>
        <v>6</v>
      </c>
      <c r="R91" s="137" t="str">
        <f t="shared" si="90"/>
        <v>MEDIO</v>
      </c>
      <c r="S91" s="137">
        <v>10</v>
      </c>
      <c r="T91" s="137">
        <f t="shared" si="91"/>
        <v>60</v>
      </c>
      <c r="U91" s="138" t="str">
        <f t="shared" si="92"/>
        <v>III</v>
      </c>
      <c r="V91" s="137" t="str">
        <f t="shared" si="93"/>
        <v>Mejorable</v>
      </c>
      <c r="W91" s="137" t="s">
        <v>212</v>
      </c>
      <c r="X91" s="137" t="s">
        <v>179</v>
      </c>
      <c r="Y91" s="137" t="s">
        <v>188</v>
      </c>
      <c r="Z91" s="137" t="s">
        <v>188</v>
      </c>
      <c r="AA91" s="137" t="s">
        <v>188</v>
      </c>
      <c r="AB91" s="137" t="s">
        <v>189</v>
      </c>
      <c r="AC91" s="137" t="s">
        <v>188</v>
      </c>
      <c r="AD91" s="167">
        <v>45869</v>
      </c>
      <c r="AE91" s="111" t="s">
        <v>190</v>
      </c>
      <c r="AF91" s="137">
        <v>2</v>
      </c>
      <c r="AG91" s="137">
        <v>3</v>
      </c>
      <c r="AH91" s="137">
        <f t="shared" si="94"/>
        <v>6</v>
      </c>
      <c r="AI91" s="137" t="str">
        <f t="shared" si="95"/>
        <v>MEDIO</v>
      </c>
      <c r="AJ91" s="137">
        <v>10</v>
      </c>
      <c r="AK91" s="137">
        <f t="shared" si="96"/>
        <v>60</v>
      </c>
      <c r="AL91" s="138" t="str">
        <f t="shared" si="97"/>
        <v>III</v>
      </c>
      <c r="AM91" s="137" t="str">
        <f t="shared" si="98"/>
        <v>Mejorable</v>
      </c>
      <c r="AN91" s="137" t="s">
        <v>212</v>
      </c>
      <c r="AO91" s="137" t="s">
        <v>179</v>
      </c>
      <c r="AP91" s="137" t="s">
        <v>188</v>
      </c>
      <c r="AQ91" s="137" t="s">
        <v>188</v>
      </c>
      <c r="AR91" s="137" t="s">
        <v>188</v>
      </c>
      <c r="AS91" s="137" t="s">
        <v>189</v>
      </c>
      <c r="AT91" s="137" t="s">
        <v>188</v>
      </c>
      <c r="AU91" s="109" t="str">
        <f t="shared" si="88"/>
        <v>Se mantiene los controles establecidos</v>
      </c>
    </row>
    <row r="92" spans="1:47" s="42" customFormat="1" ht="174.75" customHeight="1">
      <c r="A92" s="51"/>
      <c r="B92" s="139" t="s">
        <v>175</v>
      </c>
      <c r="C92" s="148" t="s">
        <v>328</v>
      </c>
      <c r="D92" s="142" t="s">
        <v>329</v>
      </c>
      <c r="E92" s="130" t="s">
        <v>330</v>
      </c>
      <c r="F92" s="138" t="s">
        <v>331</v>
      </c>
      <c r="G92" s="131" t="s">
        <v>179</v>
      </c>
      <c r="H92" s="109" t="s">
        <v>180</v>
      </c>
      <c r="I92" s="140" t="s">
        <v>213</v>
      </c>
      <c r="J92" s="140" t="s">
        <v>214</v>
      </c>
      <c r="K92" s="52" t="s">
        <v>215</v>
      </c>
      <c r="L92" s="138" t="s">
        <v>216</v>
      </c>
      <c r="M92" s="52" t="s">
        <v>217</v>
      </c>
      <c r="N92" s="52" t="s">
        <v>218</v>
      </c>
      <c r="O92" s="137">
        <v>2</v>
      </c>
      <c r="P92" s="137">
        <v>2</v>
      </c>
      <c r="Q92" s="137">
        <f t="shared" si="89"/>
        <v>4</v>
      </c>
      <c r="R92" s="138" t="str">
        <f t="shared" si="90"/>
        <v>BAJO</v>
      </c>
      <c r="S92" s="137">
        <v>25</v>
      </c>
      <c r="T92" s="137">
        <f t="shared" si="91"/>
        <v>100</v>
      </c>
      <c r="U92" s="138" t="str">
        <f t="shared" si="92"/>
        <v>III</v>
      </c>
      <c r="V92" s="137" t="str">
        <f t="shared" si="93"/>
        <v>Mejorable</v>
      </c>
      <c r="W92" s="138" t="s">
        <v>219</v>
      </c>
      <c r="X92" s="137" t="s">
        <v>179</v>
      </c>
      <c r="Y92" s="138" t="s">
        <v>188</v>
      </c>
      <c r="Z92" s="138" t="s">
        <v>188</v>
      </c>
      <c r="AA92" s="138" t="s">
        <v>188</v>
      </c>
      <c r="AB92" s="137" t="s">
        <v>189</v>
      </c>
      <c r="AC92" s="138" t="s">
        <v>188</v>
      </c>
      <c r="AD92" s="167">
        <v>45869</v>
      </c>
      <c r="AE92" s="111" t="s">
        <v>190</v>
      </c>
      <c r="AF92" s="137">
        <v>2</v>
      </c>
      <c r="AG92" s="137">
        <v>2</v>
      </c>
      <c r="AH92" s="137">
        <f t="shared" si="94"/>
        <v>4</v>
      </c>
      <c r="AI92" s="138" t="str">
        <f t="shared" si="95"/>
        <v>BAJO</v>
      </c>
      <c r="AJ92" s="137">
        <v>25</v>
      </c>
      <c r="AK92" s="137">
        <f t="shared" si="96"/>
        <v>100</v>
      </c>
      <c r="AL92" s="138" t="str">
        <f t="shared" si="97"/>
        <v>III</v>
      </c>
      <c r="AM92" s="137" t="str">
        <f t="shared" si="98"/>
        <v>Mejorable</v>
      </c>
      <c r="AN92" s="138" t="s">
        <v>219</v>
      </c>
      <c r="AO92" s="137" t="s">
        <v>179</v>
      </c>
      <c r="AP92" s="138" t="s">
        <v>188</v>
      </c>
      <c r="AQ92" s="138" t="s">
        <v>188</v>
      </c>
      <c r="AR92" s="138" t="s">
        <v>188</v>
      </c>
      <c r="AS92" s="137" t="s">
        <v>189</v>
      </c>
      <c r="AT92" s="138" t="s">
        <v>188</v>
      </c>
      <c r="AU92" s="109" t="str">
        <f t="shared" si="88"/>
        <v>Se mantiene los controles establecidos</v>
      </c>
    </row>
    <row r="93" spans="1:47" s="42" customFormat="1" ht="174.75" customHeight="1">
      <c r="A93" s="51"/>
      <c r="B93" s="139" t="s">
        <v>175</v>
      </c>
      <c r="C93" s="148" t="s">
        <v>328</v>
      </c>
      <c r="D93" s="142" t="s">
        <v>329</v>
      </c>
      <c r="E93" s="130" t="s">
        <v>330</v>
      </c>
      <c r="F93" s="138" t="s">
        <v>331</v>
      </c>
      <c r="G93" s="131" t="s">
        <v>179</v>
      </c>
      <c r="H93" s="109" t="s">
        <v>180</v>
      </c>
      <c r="I93" s="140" t="s">
        <v>290</v>
      </c>
      <c r="J93" s="140" t="s">
        <v>214</v>
      </c>
      <c r="K93" s="52" t="s">
        <v>223</v>
      </c>
      <c r="L93" s="138" t="s">
        <v>291</v>
      </c>
      <c r="M93" s="52" t="s">
        <v>292</v>
      </c>
      <c r="N93" s="52" t="s">
        <v>293</v>
      </c>
      <c r="O93" s="137">
        <v>1</v>
      </c>
      <c r="P93" s="137">
        <v>3</v>
      </c>
      <c r="Q93" s="137">
        <f t="shared" si="89"/>
        <v>3</v>
      </c>
      <c r="R93" s="138" t="str">
        <f t="shared" si="90"/>
        <v>BAJO</v>
      </c>
      <c r="S93" s="137">
        <v>25</v>
      </c>
      <c r="T93" s="137">
        <f t="shared" si="91"/>
        <v>75</v>
      </c>
      <c r="U93" s="138" t="str">
        <f t="shared" si="92"/>
        <v>III</v>
      </c>
      <c r="V93" s="137" t="str">
        <f t="shared" si="93"/>
        <v>Mejorable</v>
      </c>
      <c r="W93" s="138" t="s">
        <v>288</v>
      </c>
      <c r="X93" s="137" t="s">
        <v>179</v>
      </c>
      <c r="Y93" s="138" t="s">
        <v>188</v>
      </c>
      <c r="Z93" s="138" t="s">
        <v>188</v>
      </c>
      <c r="AA93" s="138" t="s">
        <v>324</v>
      </c>
      <c r="AB93" s="138" t="s">
        <v>294</v>
      </c>
      <c r="AC93" s="138" t="s">
        <v>295</v>
      </c>
      <c r="AD93" s="167">
        <v>45869</v>
      </c>
      <c r="AE93" s="111" t="s">
        <v>190</v>
      </c>
      <c r="AF93" s="137">
        <v>1</v>
      </c>
      <c r="AG93" s="137">
        <v>3</v>
      </c>
      <c r="AH93" s="137">
        <f t="shared" si="94"/>
        <v>3</v>
      </c>
      <c r="AI93" s="138" t="str">
        <f t="shared" si="95"/>
        <v>BAJO</v>
      </c>
      <c r="AJ93" s="137">
        <v>25</v>
      </c>
      <c r="AK93" s="137">
        <f t="shared" si="96"/>
        <v>75</v>
      </c>
      <c r="AL93" s="138" t="str">
        <f t="shared" si="97"/>
        <v>III</v>
      </c>
      <c r="AM93" s="137" t="str">
        <f t="shared" si="98"/>
        <v>Mejorable</v>
      </c>
      <c r="AN93" s="138" t="s">
        <v>288</v>
      </c>
      <c r="AO93" s="137" t="s">
        <v>179</v>
      </c>
      <c r="AP93" s="138" t="s">
        <v>188</v>
      </c>
      <c r="AQ93" s="138" t="s">
        <v>188</v>
      </c>
      <c r="AR93" s="138" t="s">
        <v>324</v>
      </c>
      <c r="AS93" s="138" t="s">
        <v>294</v>
      </c>
      <c r="AT93" s="138" t="s">
        <v>295</v>
      </c>
      <c r="AU93" s="109" t="str">
        <f t="shared" si="88"/>
        <v>Se mantiene los controles establecidos</v>
      </c>
    </row>
    <row r="94" spans="1:47" s="42" customFormat="1" ht="174.75" customHeight="1">
      <c r="A94" s="51"/>
      <c r="B94" s="139" t="s">
        <v>175</v>
      </c>
      <c r="C94" s="148" t="s">
        <v>328</v>
      </c>
      <c r="D94" s="142" t="s">
        <v>329</v>
      </c>
      <c r="E94" s="130" t="s">
        <v>330</v>
      </c>
      <c r="F94" s="138" t="s">
        <v>331</v>
      </c>
      <c r="G94" s="131" t="s">
        <v>179</v>
      </c>
      <c r="H94" s="109" t="s">
        <v>220</v>
      </c>
      <c r="I94" s="140" t="s">
        <v>221</v>
      </c>
      <c r="J94" s="140" t="s">
        <v>222</v>
      </c>
      <c r="K94" s="52" t="s">
        <v>223</v>
      </c>
      <c r="L94" s="138" t="s">
        <v>224</v>
      </c>
      <c r="M94" s="109" t="s">
        <v>225</v>
      </c>
      <c r="N94" s="176" t="s">
        <v>226</v>
      </c>
      <c r="O94" s="137">
        <v>2</v>
      </c>
      <c r="P94" s="137">
        <v>2</v>
      </c>
      <c r="Q94" s="137">
        <f t="shared" si="89"/>
        <v>4</v>
      </c>
      <c r="R94" s="138" t="str">
        <f t="shared" si="90"/>
        <v>BAJO</v>
      </c>
      <c r="S94" s="137">
        <v>25</v>
      </c>
      <c r="T94" s="137">
        <f t="shared" si="91"/>
        <v>100</v>
      </c>
      <c r="U94" s="138" t="str">
        <f t="shared" si="92"/>
        <v>III</v>
      </c>
      <c r="V94" s="137" t="str">
        <f t="shared" si="93"/>
        <v>Mejorable</v>
      </c>
      <c r="W94" s="137" t="s">
        <v>227</v>
      </c>
      <c r="X94" s="137" t="s">
        <v>179</v>
      </c>
      <c r="Y94" s="138" t="s">
        <v>188</v>
      </c>
      <c r="Z94" s="138" t="s">
        <v>188</v>
      </c>
      <c r="AA94" s="138" t="s">
        <v>188</v>
      </c>
      <c r="AB94" s="52" t="s">
        <v>228</v>
      </c>
      <c r="AC94" s="52" t="s">
        <v>229</v>
      </c>
      <c r="AD94" s="167">
        <v>45869</v>
      </c>
      <c r="AE94" s="111" t="s">
        <v>190</v>
      </c>
      <c r="AF94" s="137">
        <v>2</v>
      </c>
      <c r="AG94" s="137">
        <v>2</v>
      </c>
      <c r="AH94" s="137">
        <f t="shared" si="94"/>
        <v>4</v>
      </c>
      <c r="AI94" s="138" t="str">
        <f t="shared" si="95"/>
        <v>BAJO</v>
      </c>
      <c r="AJ94" s="137">
        <v>25</v>
      </c>
      <c r="AK94" s="137">
        <f t="shared" si="96"/>
        <v>100</v>
      </c>
      <c r="AL94" s="138" t="str">
        <f t="shared" si="97"/>
        <v>III</v>
      </c>
      <c r="AM94" s="137" t="str">
        <f t="shared" si="98"/>
        <v>Mejorable</v>
      </c>
      <c r="AN94" s="137" t="s">
        <v>227</v>
      </c>
      <c r="AO94" s="137" t="s">
        <v>179</v>
      </c>
      <c r="AP94" s="138" t="s">
        <v>188</v>
      </c>
      <c r="AQ94" s="138" t="s">
        <v>188</v>
      </c>
      <c r="AR94" s="138" t="s">
        <v>188</v>
      </c>
      <c r="AS94" s="52" t="s">
        <v>228</v>
      </c>
      <c r="AT94" s="52" t="s">
        <v>229</v>
      </c>
      <c r="AU94" s="109" t="str">
        <f t="shared" ref="AU94:AU96" si="99">IF(AND(V94="Aceptable",AM94="Aceptable"),"Se mantiene los controles establecidos",
IF(AND(V94="Aceptable",AM94="Mejorable"),"Disminuyó el riesgo",
IF(AND(V94="Aceptable",AM94="Aceptable con control especifico"),"Disminuyó el riesgo",
IF(AND(V94="Mejorable",AM94="Mejorable"),"Se mantiene los controles establecidos",
IF(AND(V94="Mejorable",AM94="Aceptable"),"Disminuyó el riesgo",
IF(AND(V94="Mejorable",AM94="Aceptable con control específico"),"Disminuyó el riesgo",
IF(AND(V94="Aceptable con control especifico",AM94="Aceptable con control especifico"),"Se mantiene los controles establecidos",
IF(AND(V94="Aceptable con control especifico",AM94="Mejorable"),"Aumentó el riesgo",
IF(AND(V94="Aceptable con control especifico",AM94="Aceptable"),"Aumentó el riesgo",
"Aumentó el riesgo")))))))))</f>
        <v>Se mantiene los controles establecidos</v>
      </c>
    </row>
    <row r="95" spans="1:47" s="42" customFormat="1" ht="174.75" customHeight="1">
      <c r="A95" s="51"/>
      <c r="B95" s="139" t="s">
        <v>175</v>
      </c>
      <c r="C95" s="148" t="s">
        <v>328</v>
      </c>
      <c r="D95" s="142" t="s">
        <v>329</v>
      </c>
      <c r="E95" s="130" t="s">
        <v>330</v>
      </c>
      <c r="F95" s="138" t="s">
        <v>331</v>
      </c>
      <c r="G95" s="131" t="s">
        <v>179</v>
      </c>
      <c r="H95" s="109" t="s">
        <v>220</v>
      </c>
      <c r="I95" s="140" t="s">
        <v>230</v>
      </c>
      <c r="J95" s="140" t="s">
        <v>222</v>
      </c>
      <c r="K95" s="52" t="s">
        <v>223</v>
      </c>
      <c r="L95" s="177" t="s">
        <v>231</v>
      </c>
      <c r="M95" s="109" t="s">
        <v>232</v>
      </c>
      <c r="N95" s="176" t="s">
        <v>226</v>
      </c>
      <c r="O95" s="137">
        <v>2</v>
      </c>
      <c r="P95" s="137">
        <v>2</v>
      </c>
      <c r="Q95" s="137">
        <f t="shared" si="89"/>
        <v>4</v>
      </c>
      <c r="R95" s="138" t="str">
        <f t="shared" si="90"/>
        <v>BAJO</v>
      </c>
      <c r="S95" s="137">
        <v>25</v>
      </c>
      <c r="T95" s="137">
        <f t="shared" si="91"/>
        <v>100</v>
      </c>
      <c r="U95" s="138" t="str">
        <f t="shared" si="92"/>
        <v>III</v>
      </c>
      <c r="V95" s="137" t="str">
        <f t="shared" si="93"/>
        <v>Mejorable</v>
      </c>
      <c r="W95" s="137" t="s">
        <v>227</v>
      </c>
      <c r="X95" s="137" t="s">
        <v>179</v>
      </c>
      <c r="Y95" s="138" t="s">
        <v>188</v>
      </c>
      <c r="Z95" s="138" t="s">
        <v>188</v>
      </c>
      <c r="AA95" s="138" t="s">
        <v>188</v>
      </c>
      <c r="AB95" s="52" t="s">
        <v>233</v>
      </c>
      <c r="AC95" s="52" t="s">
        <v>188</v>
      </c>
      <c r="AD95" s="167">
        <v>45869</v>
      </c>
      <c r="AE95" s="111" t="s">
        <v>190</v>
      </c>
      <c r="AF95" s="137">
        <v>2</v>
      </c>
      <c r="AG95" s="137">
        <v>2</v>
      </c>
      <c r="AH95" s="137">
        <f t="shared" si="94"/>
        <v>4</v>
      </c>
      <c r="AI95" s="138" t="str">
        <f t="shared" si="95"/>
        <v>BAJO</v>
      </c>
      <c r="AJ95" s="137">
        <v>25</v>
      </c>
      <c r="AK95" s="137">
        <f t="shared" si="96"/>
        <v>100</v>
      </c>
      <c r="AL95" s="138" t="str">
        <f t="shared" si="97"/>
        <v>III</v>
      </c>
      <c r="AM95" s="137" t="str">
        <f t="shared" si="98"/>
        <v>Mejorable</v>
      </c>
      <c r="AN95" s="137" t="s">
        <v>227</v>
      </c>
      <c r="AO95" s="137" t="s">
        <v>179</v>
      </c>
      <c r="AP95" s="138" t="s">
        <v>188</v>
      </c>
      <c r="AQ95" s="138" t="s">
        <v>188</v>
      </c>
      <c r="AR95" s="138" t="s">
        <v>188</v>
      </c>
      <c r="AS95" s="52" t="s">
        <v>233</v>
      </c>
      <c r="AT95" s="52" t="s">
        <v>188</v>
      </c>
      <c r="AU95" s="109" t="str">
        <f t="shared" si="99"/>
        <v>Se mantiene los controles establecidos</v>
      </c>
    </row>
    <row r="96" spans="1:47" s="42" customFormat="1" ht="174.75" customHeight="1">
      <c r="A96" s="51"/>
      <c r="B96" s="139" t="s">
        <v>175</v>
      </c>
      <c r="C96" s="148" t="s">
        <v>328</v>
      </c>
      <c r="D96" s="142" t="s">
        <v>329</v>
      </c>
      <c r="E96" s="130" t="s">
        <v>330</v>
      </c>
      <c r="F96" s="138" t="s">
        <v>331</v>
      </c>
      <c r="G96" s="131" t="s">
        <v>179</v>
      </c>
      <c r="H96" s="109" t="s">
        <v>220</v>
      </c>
      <c r="I96" s="140" t="s">
        <v>234</v>
      </c>
      <c r="J96" s="140" t="s">
        <v>222</v>
      </c>
      <c r="K96" s="52" t="s">
        <v>235</v>
      </c>
      <c r="L96" s="138" t="s">
        <v>236</v>
      </c>
      <c r="M96" s="109" t="s">
        <v>237</v>
      </c>
      <c r="N96" s="52" t="s">
        <v>238</v>
      </c>
      <c r="O96" s="137">
        <v>2</v>
      </c>
      <c r="P96" s="137">
        <v>2</v>
      </c>
      <c r="Q96" s="137">
        <f t="shared" si="89"/>
        <v>4</v>
      </c>
      <c r="R96" s="138" t="str">
        <f t="shared" si="90"/>
        <v>BAJO</v>
      </c>
      <c r="S96" s="137">
        <v>60</v>
      </c>
      <c r="T96" s="137">
        <f t="shared" si="91"/>
        <v>240</v>
      </c>
      <c r="U96" s="138" t="str">
        <f t="shared" si="92"/>
        <v>II</v>
      </c>
      <c r="V96" s="137" t="str">
        <f t="shared" si="93"/>
        <v>Aceptable con control especifico</v>
      </c>
      <c r="W96" s="137" t="s">
        <v>227</v>
      </c>
      <c r="X96" s="137" t="s">
        <v>179</v>
      </c>
      <c r="Y96" s="138" t="s">
        <v>188</v>
      </c>
      <c r="Z96" s="138" t="s">
        <v>188</v>
      </c>
      <c r="AA96" s="138" t="s">
        <v>188</v>
      </c>
      <c r="AB96" s="52" t="s">
        <v>239</v>
      </c>
      <c r="AC96" s="52" t="s">
        <v>188</v>
      </c>
      <c r="AD96" s="167">
        <v>45869</v>
      </c>
      <c r="AE96" s="111" t="s">
        <v>190</v>
      </c>
      <c r="AF96" s="137">
        <v>2</v>
      </c>
      <c r="AG96" s="137">
        <v>2</v>
      </c>
      <c r="AH96" s="137">
        <f t="shared" si="94"/>
        <v>4</v>
      </c>
      <c r="AI96" s="138" t="str">
        <f t="shared" si="95"/>
        <v>BAJO</v>
      </c>
      <c r="AJ96" s="137">
        <v>60</v>
      </c>
      <c r="AK96" s="137">
        <f t="shared" si="96"/>
        <v>240</v>
      </c>
      <c r="AL96" s="138" t="str">
        <f t="shared" si="97"/>
        <v>II</v>
      </c>
      <c r="AM96" s="137" t="str">
        <f t="shared" si="98"/>
        <v>Aceptable con control especifico</v>
      </c>
      <c r="AN96" s="137" t="s">
        <v>227</v>
      </c>
      <c r="AO96" s="137" t="s">
        <v>179</v>
      </c>
      <c r="AP96" s="138" t="s">
        <v>188</v>
      </c>
      <c r="AQ96" s="138" t="s">
        <v>188</v>
      </c>
      <c r="AR96" s="138" t="s">
        <v>188</v>
      </c>
      <c r="AS96" s="52" t="s">
        <v>239</v>
      </c>
      <c r="AT96" s="52" t="s">
        <v>188</v>
      </c>
      <c r="AU96" s="109" t="str">
        <f t="shared" si="99"/>
        <v>Se mantiene los controles establecidos</v>
      </c>
    </row>
    <row r="97" spans="1:47" s="42" customFormat="1" ht="174.75" customHeight="1">
      <c r="A97" s="51"/>
      <c r="B97" s="139" t="s">
        <v>175</v>
      </c>
      <c r="C97" s="142" t="s">
        <v>332</v>
      </c>
      <c r="D97" s="142" t="s">
        <v>333</v>
      </c>
      <c r="E97" s="130" t="s">
        <v>334</v>
      </c>
      <c r="F97" s="201" t="s">
        <v>335</v>
      </c>
      <c r="G97" s="131" t="s">
        <v>179</v>
      </c>
      <c r="H97" s="109" t="s">
        <v>180</v>
      </c>
      <c r="I97" s="136" t="s">
        <v>181</v>
      </c>
      <c r="J97" s="136" t="s">
        <v>182</v>
      </c>
      <c r="K97" s="53" t="s">
        <v>183</v>
      </c>
      <c r="L97" s="137" t="s">
        <v>184</v>
      </c>
      <c r="M97" s="53" t="s">
        <v>185</v>
      </c>
      <c r="N97" s="130" t="s">
        <v>186</v>
      </c>
      <c r="O97" s="137">
        <v>1</v>
      </c>
      <c r="P97" s="137">
        <v>1</v>
      </c>
      <c r="Q97" s="137">
        <f>O97*P97</f>
        <v>1</v>
      </c>
      <c r="R97" s="137" t="str">
        <f>IF(Q97&lt;=4,"BAJO",IF(Q97&lt;=8,"MEDIO",IF(Q97&lt;=20,"ALTO","MUY ALTO")))</f>
        <v>BAJO</v>
      </c>
      <c r="S97" s="137">
        <v>10</v>
      </c>
      <c r="T97" s="137">
        <f>Q97*S97</f>
        <v>10</v>
      </c>
      <c r="U97" s="138" t="str">
        <f>IF(T97&lt;=20,"IV",IF(T97&lt;=120,"III",IF(T97&lt;=500,"II",IF(T97&lt;=4000,"I",FALSE))))</f>
        <v>IV</v>
      </c>
      <c r="V97" s="137" t="str">
        <f>IF(U97="IV","Aceptable",IF(U97="III","Mejorable",IF(U97="II","Aceptable con control especifico", IF(U97="I","No Aceptable",FALSE))))</f>
        <v>Aceptable</v>
      </c>
      <c r="W97" s="53" t="s">
        <v>187</v>
      </c>
      <c r="X97" s="137" t="s">
        <v>179</v>
      </c>
      <c r="Y97" s="137" t="s">
        <v>188</v>
      </c>
      <c r="Z97" s="137" t="s">
        <v>188</v>
      </c>
      <c r="AA97" s="137" t="s">
        <v>188</v>
      </c>
      <c r="AB97" s="137" t="s">
        <v>189</v>
      </c>
      <c r="AC97" s="137" t="s">
        <v>188</v>
      </c>
      <c r="AD97" s="167">
        <v>45910</v>
      </c>
      <c r="AE97" s="111" t="s">
        <v>190</v>
      </c>
      <c r="AF97" s="137">
        <v>1</v>
      </c>
      <c r="AG97" s="137">
        <v>1</v>
      </c>
      <c r="AH97" s="137">
        <v>1</v>
      </c>
      <c r="AI97" s="137" t="str">
        <f>IF(AH97&lt;=4,"BAJO",IF(AH97&lt;=8,"MEDIO",IF(AH97&lt;=20,"ALTO","MUY ALTO")))</f>
        <v>BAJO</v>
      </c>
      <c r="AJ97" s="137">
        <v>10</v>
      </c>
      <c r="AK97" s="137">
        <f>AH97*AJ97</f>
        <v>10</v>
      </c>
      <c r="AL97" s="138" t="str">
        <f>IF(AK97&lt;=20,"IV",IF(AK97&lt;=120,"III",IF(AK97&lt;=500,"II",IF(AK97&lt;=4000,"I",FALSE))))</f>
        <v>IV</v>
      </c>
      <c r="AM97" s="137" t="str">
        <f>IF(AL97="IV","Aceptable",IF(AL97="III","Mejorable",IF(AL97="II","Aceptable con control especifico", IF(AL97="I","No Aceptable",FALSE))))</f>
        <v>Aceptable</v>
      </c>
      <c r="AN97" s="53" t="s">
        <v>187</v>
      </c>
      <c r="AO97" s="137" t="s">
        <v>179</v>
      </c>
      <c r="AP97" s="137" t="s">
        <v>188</v>
      </c>
      <c r="AQ97" s="137" t="s">
        <v>188</v>
      </c>
      <c r="AR97" s="137" t="s">
        <v>188</v>
      </c>
      <c r="AS97" s="137" t="s">
        <v>189</v>
      </c>
      <c r="AT97" s="137" t="s">
        <v>188</v>
      </c>
      <c r="AU97" s="109" t="str">
        <f t="shared" si="88"/>
        <v>Se mantiene los controles establecidos</v>
      </c>
    </row>
    <row r="98" spans="1:47" s="42" customFormat="1" ht="174.75" customHeight="1">
      <c r="A98" s="51"/>
      <c r="B98" s="139" t="s">
        <v>175</v>
      </c>
      <c r="C98" s="142" t="s">
        <v>332</v>
      </c>
      <c r="D98" s="142" t="s">
        <v>333</v>
      </c>
      <c r="E98" s="130" t="s">
        <v>334</v>
      </c>
      <c r="F98" s="201" t="s">
        <v>335</v>
      </c>
      <c r="G98" s="131" t="s">
        <v>179</v>
      </c>
      <c r="H98" s="109" t="s">
        <v>180</v>
      </c>
      <c r="I98" s="140" t="s">
        <v>191</v>
      </c>
      <c r="J98" s="140" t="s">
        <v>192</v>
      </c>
      <c r="K98" s="52" t="s">
        <v>193</v>
      </c>
      <c r="L98" s="138" t="s">
        <v>188</v>
      </c>
      <c r="M98" s="52" t="s">
        <v>194</v>
      </c>
      <c r="N98" s="130" t="s">
        <v>188</v>
      </c>
      <c r="O98" s="138">
        <v>2</v>
      </c>
      <c r="P98" s="138">
        <v>3</v>
      </c>
      <c r="Q98" s="138">
        <f t="shared" ref="Q98:Q104" si="100">O98*P98</f>
        <v>6</v>
      </c>
      <c r="R98" s="138" t="str">
        <f t="shared" ref="R98:R104" si="101">IF(Q98&lt;=4,"BAJO",IF(Q98&lt;=8,"MEDIO",IF(Q98&lt;=20,"ALTO","MUY ALTO")))</f>
        <v>MEDIO</v>
      </c>
      <c r="S98" s="138">
        <v>10</v>
      </c>
      <c r="T98" s="138">
        <f t="shared" ref="T98:T104" si="102">Q98*S98</f>
        <v>60</v>
      </c>
      <c r="U98" s="138" t="str">
        <f t="shared" ref="U98:U104" si="103">IF(T98&lt;=20,"IV",IF(T98&lt;=120,"III",IF(T98&lt;=500,"II",IF(T98&lt;=4000,"I",FALSE))))</f>
        <v>III</v>
      </c>
      <c r="V98" s="137" t="str">
        <f t="shared" ref="V98:V104" si="104">IF(U98="IV","Aceptable",IF(U98="III","Mejorable",IF(U98="II","Aceptable con control especifico", IF(U98="I","No Aceptable",FALSE))))</f>
        <v>Mejorable</v>
      </c>
      <c r="W98" s="137" t="s">
        <v>195</v>
      </c>
      <c r="X98" s="138" t="s">
        <v>179</v>
      </c>
      <c r="Y98" s="138" t="s">
        <v>188</v>
      </c>
      <c r="Z98" s="138" t="s">
        <v>188</v>
      </c>
      <c r="AA98" s="138" t="s">
        <v>188</v>
      </c>
      <c r="AB98" s="138" t="s">
        <v>196</v>
      </c>
      <c r="AC98" s="138" t="s">
        <v>188</v>
      </c>
      <c r="AD98" s="167">
        <v>45910</v>
      </c>
      <c r="AE98" s="111" t="s">
        <v>190</v>
      </c>
      <c r="AF98" s="138">
        <v>2</v>
      </c>
      <c r="AG98" s="138">
        <v>3</v>
      </c>
      <c r="AH98" s="138">
        <f t="shared" ref="AH98:AH104" si="105">AF98*AG98</f>
        <v>6</v>
      </c>
      <c r="AI98" s="138" t="str">
        <f t="shared" ref="AI98:AI104" si="106">IF(AH98&lt;=4,"BAJO",IF(AH98&lt;=8,"MEDIO",IF(AH98&lt;=20,"ALTO","MUY ALTO")))</f>
        <v>MEDIO</v>
      </c>
      <c r="AJ98" s="138">
        <v>10</v>
      </c>
      <c r="AK98" s="138">
        <f t="shared" ref="AK98:AK104" si="107">AH98*AJ98</f>
        <v>60</v>
      </c>
      <c r="AL98" s="138" t="str">
        <f>IF(AK98&lt;=20,"IV",IF(AK98&lt;=120,"III",IF(AK98&lt;=500,"II",IF(AK98&lt;=4000,"I",FALSE))))</f>
        <v>III</v>
      </c>
      <c r="AM98" s="137" t="str">
        <f t="shared" ref="AM98:AM104" si="108">IF(AL98="IV","Aceptable",IF(AL98="III","Mejorable",IF(AL98="II","Aceptable con control especifico", IF(AL98="I","No Aceptable",FALSE))))</f>
        <v>Mejorable</v>
      </c>
      <c r="AN98" s="137" t="s">
        <v>195</v>
      </c>
      <c r="AO98" s="138" t="s">
        <v>179</v>
      </c>
      <c r="AP98" s="138" t="s">
        <v>188</v>
      </c>
      <c r="AQ98" s="138" t="s">
        <v>188</v>
      </c>
      <c r="AR98" s="138" t="s">
        <v>188</v>
      </c>
      <c r="AS98" s="138" t="s">
        <v>196</v>
      </c>
      <c r="AT98" s="138" t="s">
        <v>188</v>
      </c>
      <c r="AU98" s="109" t="str">
        <f t="shared" ref="AU98:AU104" si="109">IF(AND(V98="Aceptable",AM98="Aceptable"),"Se mantiene los controles establecidos",
IF(AND(V98="Aceptable",AM98="Mejorable"),"Disminuyó el riesgo",
IF(AND(V98="Aceptable",AM98="Aceptable con control especifico"),"Disminuyó el riesgo",
IF(AND(V98="Mejorable",AM98="Mejorable"),"Se mantiene los controles establecidos",
IF(AND(V98="Mejorable",AM98="Aceptable"),"Disminuyó el riesgo",
IF(AND(V98="Mejorable",AM98="Aceptable con control específico"),"Disminuyó el riesgo",
IF(AND(V98="Aceptable con control especifico",AM98="Aceptable con control especifico"),"Se mantiene los controles establecidos",
IF(AND(V98="Aceptable con control especifico",AM98="Mejorable"),"Aumentó el riesgo",
IF(AND(V98="Aceptable con control especifico",AM98="Aceptable"),"Aumentó el riesgo",
"Aumentó el riesgo")))))))))</f>
        <v>Se mantiene los controles establecidos</v>
      </c>
    </row>
    <row r="99" spans="1:47" s="42" customFormat="1" ht="174.75" customHeight="1">
      <c r="A99" s="51"/>
      <c r="B99" s="139" t="s">
        <v>175</v>
      </c>
      <c r="C99" s="142" t="s">
        <v>332</v>
      </c>
      <c r="D99" s="142" t="s">
        <v>333</v>
      </c>
      <c r="E99" s="130" t="s">
        <v>334</v>
      </c>
      <c r="F99" s="201" t="s">
        <v>335</v>
      </c>
      <c r="G99" s="131" t="s">
        <v>179</v>
      </c>
      <c r="H99" s="109" t="s">
        <v>180</v>
      </c>
      <c r="I99" s="136" t="s">
        <v>204</v>
      </c>
      <c r="J99" s="136" t="s">
        <v>205</v>
      </c>
      <c r="K99" s="53" t="s">
        <v>206</v>
      </c>
      <c r="L99" s="137" t="s">
        <v>188</v>
      </c>
      <c r="M99" s="53" t="s">
        <v>207</v>
      </c>
      <c r="N99" s="53" t="s">
        <v>208</v>
      </c>
      <c r="O99" s="138">
        <v>2</v>
      </c>
      <c r="P99" s="138">
        <v>3</v>
      </c>
      <c r="Q99" s="138">
        <f t="shared" si="100"/>
        <v>6</v>
      </c>
      <c r="R99" s="138" t="str">
        <f t="shared" si="101"/>
        <v>MEDIO</v>
      </c>
      <c r="S99" s="138">
        <v>10</v>
      </c>
      <c r="T99" s="138">
        <f t="shared" si="102"/>
        <v>60</v>
      </c>
      <c r="U99" s="138" t="str">
        <f t="shared" si="103"/>
        <v>III</v>
      </c>
      <c r="V99" s="137" t="str">
        <f t="shared" si="104"/>
        <v>Mejorable</v>
      </c>
      <c r="W99" s="137" t="s">
        <v>209</v>
      </c>
      <c r="X99" s="137" t="s">
        <v>179</v>
      </c>
      <c r="Y99" s="137" t="s">
        <v>188</v>
      </c>
      <c r="Z99" s="137" t="s">
        <v>188</v>
      </c>
      <c r="AA99" s="137" t="s">
        <v>188</v>
      </c>
      <c r="AB99" s="137" t="s">
        <v>189</v>
      </c>
      <c r="AC99" s="137" t="s">
        <v>188</v>
      </c>
      <c r="AD99" s="167">
        <v>45910</v>
      </c>
      <c r="AE99" s="111" t="s">
        <v>190</v>
      </c>
      <c r="AF99" s="138">
        <v>2</v>
      </c>
      <c r="AG99" s="138">
        <v>3</v>
      </c>
      <c r="AH99" s="138">
        <f t="shared" si="105"/>
        <v>6</v>
      </c>
      <c r="AI99" s="138" t="str">
        <f t="shared" si="106"/>
        <v>MEDIO</v>
      </c>
      <c r="AJ99" s="138">
        <v>10</v>
      </c>
      <c r="AK99" s="138">
        <f t="shared" si="107"/>
        <v>60</v>
      </c>
      <c r="AL99" s="138" t="str">
        <f>IF(AK99&lt;=20,"IV",IF(AK99&lt;=120,"III",IF(AK99&lt;=500,"II",IF(AK99&lt;=4000,"I",FALSE))))</f>
        <v>III</v>
      </c>
      <c r="AM99" s="137" t="str">
        <f t="shared" si="108"/>
        <v>Mejorable</v>
      </c>
      <c r="AN99" s="137" t="s">
        <v>209</v>
      </c>
      <c r="AO99" s="137" t="s">
        <v>179</v>
      </c>
      <c r="AP99" s="137" t="s">
        <v>188</v>
      </c>
      <c r="AQ99" s="137" t="s">
        <v>188</v>
      </c>
      <c r="AR99" s="137" t="s">
        <v>188</v>
      </c>
      <c r="AS99" s="137" t="s">
        <v>189</v>
      </c>
      <c r="AT99" s="137" t="s">
        <v>188</v>
      </c>
      <c r="AU99" s="109" t="str">
        <f t="shared" si="109"/>
        <v>Se mantiene los controles establecidos</v>
      </c>
    </row>
    <row r="100" spans="1:47" s="42" customFormat="1" ht="174.75" customHeight="1">
      <c r="A100" s="51"/>
      <c r="B100" s="139" t="s">
        <v>175</v>
      </c>
      <c r="C100" s="142" t="s">
        <v>332</v>
      </c>
      <c r="D100" s="142" t="s">
        <v>333</v>
      </c>
      <c r="E100" s="130" t="s">
        <v>334</v>
      </c>
      <c r="F100" s="201" t="s">
        <v>335</v>
      </c>
      <c r="G100" s="131" t="s">
        <v>179</v>
      </c>
      <c r="H100" s="109" t="s">
        <v>180</v>
      </c>
      <c r="I100" s="136" t="s">
        <v>210</v>
      </c>
      <c r="J100" s="136" t="s">
        <v>205</v>
      </c>
      <c r="K100" s="53" t="s">
        <v>211</v>
      </c>
      <c r="L100" s="137" t="s">
        <v>188</v>
      </c>
      <c r="M100" s="53" t="s">
        <v>207</v>
      </c>
      <c r="N100" s="53" t="s">
        <v>208</v>
      </c>
      <c r="O100" s="137">
        <v>2</v>
      </c>
      <c r="P100" s="137">
        <v>3</v>
      </c>
      <c r="Q100" s="137">
        <f t="shared" si="100"/>
        <v>6</v>
      </c>
      <c r="R100" s="137" t="str">
        <f t="shared" si="101"/>
        <v>MEDIO</v>
      </c>
      <c r="S100" s="137">
        <v>10</v>
      </c>
      <c r="T100" s="137">
        <f t="shared" si="102"/>
        <v>60</v>
      </c>
      <c r="U100" s="138" t="str">
        <f t="shared" si="103"/>
        <v>III</v>
      </c>
      <c r="V100" s="137" t="str">
        <f t="shared" si="104"/>
        <v>Mejorable</v>
      </c>
      <c r="W100" s="137" t="s">
        <v>212</v>
      </c>
      <c r="X100" s="137" t="s">
        <v>179</v>
      </c>
      <c r="Y100" s="137" t="s">
        <v>188</v>
      </c>
      <c r="Z100" s="137" t="s">
        <v>188</v>
      </c>
      <c r="AA100" s="137" t="s">
        <v>188</v>
      </c>
      <c r="AB100" s="137" t="s">
        <v>189</v>
      </c>
      <c r="AC100" s="137" t="s">
        <v>188</v>
      </c>
      <c r="AD100" s="167">
        <v>45910</v>
      </c>
      <c r="AE100" s="111" t="s">
        <v>190</v>
      </c>
      <c r="AF100" s="137">
        <v>2</v>
      </c>
      <c r="AG100" s="137">
        <v>3</v>
      </c>
      <c r="AH100" s="137">
        <f t="shared" si="105"/>
        <v>6</v>
      </c>
      <c r="AI100" s="137" t="str">
        <f t="shared" si="106"/>
        <v>MEDIO</v>
      </c>
      <c r="AJ100" s="137">
        <v>10</v>
      </c>
      <c r="AK100" s="137">
        <f t="shared" si="107"/>
        <v>60</v>
      </c>
      <c r="AL100" s="138" t="str">
        <f t="shared" ref="AL100:AL104" si="110">IF(AK100&lt;=20,"IV",IF(AK100&lt;=120,"III",IF(AK100&lt;=500,"II",IF(AK100&lt;=4000,"I",FALSE))))</f>
        <v>III</v>
      </c>
      <c r="AM100" s="137" t="str">
        <f t="shared" si="108"/>
        <v>Mejorable</v>
      </c>
      <c r="AN100" s="137" t="s">
        <v>212</v>
      </c>
      <c r="AO100" s="137" t="s">
        <v>179</v>
      </c>
      <c r="AP100" s="137" t="s">
        <v>188</v>
      </c>
      <c r="AQ100" s="137" t="s">
        <v>188</v>
      </c>
      <c r="AR100" s="137" t="s">
        <v>188</v>
      </c>
      <c r="AS100" s="137" t="s">
        <v>189</v>
      </c>
      <c r="AT100" s="137" t="s">
        <v>188</v>
      </c>
      <c r="AU100" s="109" t="str">
        <f t="shared" si="109"/>
        <v>Se mantiene los controles establecidos</v>
      </c>
    </row>
    <row r="101" spans="1:47" s="42" customFormat="1" ht="174.75" customHeight="1">
      <c r="A101" s="51"/>
      <c r="B101" s="139" t="s">
        <v>175</v>
      </c>
      <c r="C101" s="142" t="s">
        <v>332</v>
      </c>
      <c r="D101" s="142" t="s">
        <v>333</v>
      </c>
      <c r="E101" s="130" t="s">
        <v>334</v>
      </c>
      <c r="F101" s="201" t="s">
        <v>335</v>
      </c>
      <c r="G101" s="131" t="s">
        <v>179</v>
      </c>
      <c r="H101" s="109" t="s">
        <v>180</v>
      </c>
      <c r="I101" s="140" t="s">
        <v>213</v>
      </c>
      <c r="J101" s="140" t="s">
        <v>214</v>
      </c>
      <c r="K101" s="52" t="s">
        <v>215</v>
      </c>
      <c r="L101" s="138" t="s">
        <v>216</v>
      </c>
      <c r="M101" s="52" t="s">
        <v>217</v>
      </c>
      <c r="N101" s="52" t="s">
        <v>218</v>
      </c>
      <c r="O101" s="137">
        <v>2</v>
      </c>
      <c r="P101" s="137">
        <v>2</v>
      </c>
      <c r="Q101" s="137">
        <f t="shared" si="100"/>
        <v>4</v>
      </c>
      <c r="R101" s="138" t="str">
        <f t="shared" si="101"/>
        <v>BAJO</v>
      </c>
      <c r="S101" s="137">
        <v>25</v>
      </c>
      <c r="T101" s="137">
        <f t="shared" si="102"/>
        <v>100</v>
      </c>
      <c r="U101" s="138" t="str">
        <f t="shared" si="103"/>
        <v>III</v>
      </c>
      <c r="V101" s="137" t="str">
        <f t="shared" si="104"/>
        <v>Mejorable</v>
      </c>
      <c r="W101" s="138" t="s">
        <v>219</v>
      </c>
      <c r="X101" s="137" t="s">
        <v>179</v>
      </c>
      <c r="Y101" s="138" t="s">
        <v>188</v>
      </c>
      <c r="Z101" s="138" t="s">
        <v>188</v>
      </c>
      <c r="AA101" s="138" t="s">
        <v>188</v>
      </c>
      <c r="AB101" s="137" t="s">
        <v>189</v>
      </c>
      <c r="AC101" s="138" t="s">
        <v>188</v>
      </c>
      <c r="AD101" s="167">
        <v>45910</v>
      </c>
      <c r="AE101" s="111" t="s">
        <v>190</v>
      </c>
      <c r="AF101" s="137">
        <v>2</v>
      </c>
      <c r="AG101" s="137">
        <v>2</v>
      </c>
      <c r="AH101" s="137">
        <f t="shared" si="105"/>
        <v>4</v>
      </c>
      <c r="AI101" s="138" t="str">
        <f t="shared" si="106"/>
        <v>BAJO</v>
      </c>
      <c r="AJ101" s="137">
        <v>25</v>
      </c>
      <c r="AK101" s="137">
        <f t="shared" si="107"/>
        <v>100</v>
      </c>
      <c r="AL101" s="138" t="str">
        <f t="shared" si="110"/>
        <v>III</v>
      </c>
      <c r="AM101" s="137" t="str">
        <f t="shared" si="108"/>
        <v>Mejorable</v>
      </c>
      <c r="AN101" s="138" t="s">
        <v>219</v>
      </c>
      <c r="AO101" s="137" t="s">
        <v>179</v>
      </c>
      <c r="AP101" s="138" t="s">
        <v>188</v>
      </c>
      <c r="AQ101" s="138" t="s">
        <v>188</v>
      </c>
      <c r="AR101" s="138" t="s">
        <v>188</v>
      </c>
      <c r="AS101" s="137" t="s">
        <v>189</v>
      </c>
      <c r="AT101" s="138" t="s">
        <v>188</v>
      </c>
      <c r="AU101" s="109" t="str">
        <f t="shared" si="109"/>
        <v>Se mantiene los controles establecidos</v>
      </c>
    </row>
    <row r="102" spans="1:47" s="42" customFormat="1" ht="174.75" customHeight="1">
      <c r="A102" s="51"/>
      <c r="B102" s="139" t="s">
        <v>175</v>
      </c>
      <c r="C102" s="142" t="s">
        <v>332</v>
      </c>
      <c r="D102" s="142" t="s">
        <v>333</v>
      </c>
      <c r="E102" s="130" t="s">
        <v>334</v>
      </c>
      <c r="F102" s="201" t="s">
        <v>335</v>
      </c>
      <c r="G102" s="131" t="s">
        <v>179</v>
      </c>
      <c r="H102" s="109" t="s">
        <v>220</v>
      </c>
      <c r="I102" s="140" t="s">
        <v>221</v>
      </c>
      <c r="J102" s="140" t="s">
        <v>222</v>
      </c>
      <c r="K102" s="52" t="s">
        <v>223</v>
      </c>
      <c r="L102" s="138" t="s">
        <v>224</v>
      </c>
      <c r="M102" s="109" t="s">
        <v>225</v>
      </c>
      <c r="N102" s="176" t="s">
        <v>226</v>
      </c>
      <c r="O102" s="137">
        <v>2</v>
      </c>
      <c r="P102" s="137">
        <v>2</v>
      </c>
      <c r="Q102" s="137">
        <f t="shared" si="100"/>
        <v>4</v>
      </c>
      <c r="R102" s="138" t="str">
        <f t="shared" si="101"/>
        <v>BAJO</v>
      </c>
      <c r="S102" s="137">
        <v>25</v>
      </c>
      <c r="T102" s="137">
        <f t="shared" si="102"/>
        <v>100</v>
      </c>
      <c r="U102" s="138" t="str">
        <f t="shared" si="103"/>
        <v>III</v>
      </c>
      <c r="V102" s="137" t="str">
        <f t="shared" si="104"/>
        <v>Mejorable</v>
      </c>
      <c r="W102" s="137" t="s">
        <v>227</v>
      </c>
      <c r="X102" s="137" t="s">
        <v>179</v>
      </c>
      <c r="Y102" s="138" t="s">
        <v>188</v>
      </c>
      <c r="Z102" s="138" t="s">
        <v>188</v>
      </c>
      <c r="AA102" s="138" t="s">
        <v>188</v>
      </c>
      <c r="AB102" s="52" t="s">
        <v>228</v>
      </c>
      <c r="AC102" s="52" t="s">
        <v>229</v>
      </c>
      <c r="AD102" s="167">
        <v>45910</v>
      </c>
      <c r="AE102" s="111" t="s">
        <v>190</v>
      </c>
      <c r="AF102" s="137">
        <v>2</v>
      </c>
      <c r="AG102" s="137">
        <v>2</v>
      </c>
      <c r="AH102" s="137">
        <f t="shared" si="105"/>
        <v>4</v>
      </c>
      <c r="AI102" s="138" t="str">
        <f t="shared" si="106"/>
        <v>BAJO</v>
      </c>
      <c r="AJ102" s="137">
        <v>25</v>
      </c>
      <c r="AK102" s="137">
        <f t="shared" si="107"/>
        <v>100</v>
      </c>
      <c r="AL102" s="138" t="str">
        <f t="shared" si="110"/>
        <v>III</v>
      </c>
      <c r="AM102" s="137" t="str">
        <f t="shared" si="108"/>
        <v>Mejorable</v>
      </c>
      <c r="AN102" s="137" t="s">
        <v>227</v>
      </c>
      <c r="AO102" s="137" t="s">
        <v>179</v>
      </c>
      <c r="AP102" s="138" t="s">
        <v>188</v>
      </c>
      <c r="AQ102" s="138" t="s">
        <v>188</v>
      </c>
      <c r="AR102" s="138" t="s">
        <v>188</v>
      </c>
      <c r="AS102" s="52" t="s">
        <v>228</v>
      </c>
      <c r="AT102" s="52" t="s">
        <v>229</v>
      </c>
      <c r="AU102" s="109" t="str">
        <f t="shared" si="109"/>
        <v>Se mantiene los controles establecidos</v>
      </c>
    </row>
    <row r="103" spans="1:47" s="42" customFormat="1" ht="174.75" customHeight="1">
      <c r="A103" s="51"/>
      <c r="B103" s="139" t="s">
        <v>175</v>
      </c>
      <c r="C103" s="142" t="s">
        <v>332</v>
      </c>
      <c r="D103" s="142" t="s">
        <v>333</v>
      </c>
      <c r="E103" s="130" t="s">
        <v>334</v>
      </c>
      <c r="F103" s="201" t="s">
        <v>335</v>
      </c>
      <c r="G103" s="131" t="s">
        <v>179</v>
      </c>
      <c r="H103" s="109" t="s">
        <v>220</v>
      </c>
      <c r="I103" s="140" t="s">
        <v>230</v>
      </c>
      <c r="J103" s="140" t="s">
        <v>222</v>
      </c>
      <c r="K103" s="52" t="s">
        <v>223</v>
      </c>
      <c r="L103" s="177" t="s">
        <v>231</v>
      </c>
      <c r="M103" s="109" t="s">
        <v>232</v>
      </c>
      <c r="N103" s="176" t="s">
        <v>226</v>
      </c>
      <c r="O103" s="137">
        <v>2</v>
      </c>
      <c r="P103" s="137">
        <v>2</v>
      </c>
      <c r="Q103" s="137">
        <f t="shared" si="100"/>
        <v>4</v>
      </c>
      <c r="R103" s="138" t="str">
        <f t="shared" si="101"/>
        <v>BAJO</v>
      </c>
      <c r="S103" s="137">
        <v>25</v>
      </c>
      <c r="T103" s="137">
        <f t="shared" si="102"/>
        <v>100</v>
      </c>
      <c r="U103" s="138" t="str">
        <f t="shared" si="103"/>
        <v>III</v>
      </c>
      <c r="V103" s="137" t="str">
        <f t="shared" si="104"/>
        <v>Mejorable</v>
      </c>
      <c r="W103" s="137" t="s">
        <v>227</v>
      </c>
      <c r="X103" s="137" t="s">
        <v>179</v>
      </c>
      <c r="Y103" s="138" t="s">
        <v>188</v>
      </c>
      <c r="Z103" s="138" t="s">
        <v>188</v>
      </c>
      <c r="AA103" s="138" t="s">
        <v>188</v>
      </c>
      <c r="AB103" s="52" t="s">
        <v>233</v>
      </c>
      <c r="AC103" s="52" t="s">
        <v>188</v>
      </c>
      <c r="AD103" s="167">
        <v>45910</v>
      </c>
      <c r="AE103" s="111" t="s">
        <v>190</v>
      </c>
      <c r="AF103" s="137">
        <v>2</v>
      </c>
      <c r="AG103" s="137">
        <v>2</v>
      </c>
      <c r="AH103" s="137">
        <f t="shared" si="105"/>
        <v>4</v>
      </c>
      <c r="AI103" s="138" t="str">
        <f t="shared" si="106"/>
        <v>BAJO</v>
      </c>
      <c r="AJ103" s="137">
        <v>25</v>
      </c>
      <c r="AK103" s="137">
        <f t="shared" si="107"/>
        <v>100</v>
      </c>
      <c r="AL103" s="138" t="str">
        <f t="shared" si="110"/>
        <v>III</v>
      </c>
      <c r="AM103" s="137" t="str">
        <f t="shared" si="108"/>
        <v>Mejorable</v>
      </c>
      <c r="AN103" s="137" t="s">
        <v>227</v>
      </c>
      <c r="AO103" s="137" t="s">
        <v>179</v>
      </c>
      <c r="AP103" s="138" t="s">
        <v>188</v>
      </c>
      <c r="AQ103" s="138" t="s">
        <v>188</v>
      </c>
      <c r="AR103" s="138" t="s">
        <v>188</v>
      </c>
      <c r="AS103" s="52" t="s">
        <v>233</v>
      </c>
      <c r="AT103" s="52" t="s">
        <v>188</v>
      </c>
      <c r="AU103" s="109" t="str">
        <f t="shared" si="109"/>
        <v>Se mantiene los controles establecidos</v>
      </c>
    </row>
    <row r="104" spans="1:47" s="42" customFormat="1" ht="174.75" customHeight="1">
      <c r="A104" s="200"/>
      <c r="B104" s="139" t="s">
        <v>175</v>
      </c>
      <c r="C104" s="142" t="s">
        <v>332</v>
      </c>
      <c r="D104" s="142" t="s">
        <v>333</v>
      </c>
      <c r="E104" s="130" t="s">
        <v>334</v>
      </c>
      <c r="F104" s="201" t="s">
        <v>335</v>
      </c>
      <c r="G104" s="131" t="s">
        <v>179</v>
      </c>
      <c r="H104" s="109" t="s">
        <v>220</v>
      </c>
      <c r="I104" s="140" t="s">
        <v>234</v>
      </c>
      <c r="J104" s="140" t="s">
        <v>222</v>
      </c>
      <c r="K104" s="52" t="s">
        <v>235</v>
      </c>
      <c r="L104" s="138" t="s">
        <v>236</v>
      </c>
      <c r="M104" s="109" t="s">
        <v>237</v>
      </c>
      <c r="N104" s="52" t="s">
        <v>238</v>
      </c>
      <c r="O104" s="137">
        <v>2</v>
      </c>
      <c r="P104" s="137">
        <v>2</v>
      </c>
      <c r="Q104" s="137">
        <f t="shared" si="100"/>
        <v>4</v>
      </c>
      <c r="R104" s="138" t="str">
        <f t="shared" si="101"/>
        <v>BAJO</v>
      </c>
      <c r="S104" s="137">
        <v>60</v>
      </c>
      <c r="T104" s="137">
        <f t="shared" si="102"/>
        <v>240</v>
      </c>
      <c r="U104" s="138" t="str">
        <f t="shared" si="103"/>
        <v>II</v>
      </c>
      <c r="V104" s="137" t="str">
        <f t="shared" si="104"/>
        <v>Aceptable con control especifico</v>
      </c>
      <c r="W104" s="137" t="s">
        <v>227</v>
      </c>
      <c r="X104" s="137" t="s">
        <v>179</v>
      </c>
      <c r="Y104" s="138" t="s">
        <v>188</v>
      </c>
      <c r="Z104" s="138" t="s">
        <v>188</v>
      </c>
      <c r="AA104" s="138" t="s">
        <v>188</v>
      </c>
      <c r="AB104" s="52" t="s">
        <v>239</v>
      </c>
      <c r="AC104" s="52" t="s">
        <v>188</v>
      </c>
      <c r="AD104" s="167">
        <v>45910</v>
      </c>
      <c r="AE104" s="111" t="s">
        <v>190</v>
      </c>
      <c r="AF104" s="137">
        <v>2</v>
      </c>
      <c r="AG104" s="137">
        <v>2</v>
      </c>
      <c r="AH104" s="137">
        <f t="shared" si="105"/>
        <v>4</v>
      </c>
      <c r="AI104" s="138" t="str">
        <f t="shared" si="106"/>
        <v>BAJO</v>
      </c>
      <c r="AJ104" s="137">
        <v>60</v>
      </c>
      <c r="AK104" s="137">
        <f t="shared" si="107"/>
        <v>240</v>
      </c>
      <c r="AL104" s="138" t="str">
        <f t="shared" si="110"/>
        <v>II</v>
      </c>
      <c r="AM104" s="137" t="str">
        <f t="shared" si="108"/>
        <v>Aceptable con control especifico</v>
      </c>
      <c r="AN104" s="137" t="s">
        <v>227</v>
      </c>
      <c r="AO104" s="137" t="s">
        <v>179</v>
      </c>
      <c r="AP104" s="138" t="s">
        <v>188</v>
      </c>
      <c r="AQ104" s="138" t="s">
        <v>188</v>
      </c>
      <c r="AR104" s="138" t="s">
        <v>188</v>
      </c>
      <c r="AS104" s="52" t="s">
        <v>239</v>
      </c>
      <c r="AT104" s="52" t="s">
        <v>188</v>
      </c>
      <c r="AU104" s="109" t="str">
        <f t="shared" si="109"/>
        <v>Se mantiene los controles establecidos</v>
      </c>
    </row>
    <row r="105" spans="1:47" s="42" customFormat="1" ht="174.75" customHeight="1">
      <c r="A105" s="200"/>
      <c r="B105" s="133" t="s">
        <v>175</v>
      </c>
      <c r="C105" s="142" t="s">
        <v>332</v>
      </c>
      <c r="D105" s="142" t="s">
        <v>336</v>
      </c>
      <c r="E105" s="130" t="s">
        <v>337</v>
      </c>
      <c r="F105" s="130" t="s">
        <v>338</v>
      </c>
      <c r="G105" s="131" t="s">
        <v>179</v>
      </c>
      <c r="H105" s="109" t="s">
        <v>180</v>
      </c>
      <c r="I105" s="136" t="s">
        <v>181</v>
      </c>
      <c r="J105" s="136" t="s">
        <v>182</v>
      </c>
      <c r="K105" s="53" t="s">
        <v>183</v>
      </c>
      <c r="L105" s="137" t="s">
        <v>184</v>
      </c>
      <c r="M105" s="53" t="s">
        <v>185</v>
      </c>
      <c r="N105" s="130" t="s">
        <v>186</v>
      </c>
      <c r="O105" s="137">
        <v>1</v>
      </c>
      <c r="P105" s="137">
        <v>1</v>
      </c>
      <c r="Q105" s="137">
        <f>O105*P105</f>
        <v>1</v>
      </c>
      <c r="R105" s="137" t="str">
        <f>IF(Q105&lt;=4,"BAJO",IF(Q105&lt;=8,"MEDIO",IF(Q105&lt;=20,"ALTO","MUY ALTO")))</f>
        <v>BAJO</v>
      </c>
      <c r="S105" s="137">
        <v>10</v>
      </c>
      <c r="T105" s="137">
        <f>Q105*S105</f>
        <v>10</v>
      </c>
      <c r="U105" s="138" t="str">
        <f>IF(T105&lt;=20,"IV",IF(T105&lt;=120,"III",IF(T105&lt;=500,"II",IF(T105&lt;=4000,"I",FALSE))))</f>
        <v>IV</v>
      </c>
      <c r="V105" s="137" t="str">
        <f>IF(U105="IV","Aceptable",IF(U105="III","Mejorable",IF(U105="II","Aceptable con control especifico", IF(U105="I","No Aceptable",FALSE))))</f>
        <v>Aceptable</v>
      </c>
      <c r="W105" s="53" t="s">
        <v>187</v>
      </c>
      <c r="X105" s="137" t="s">
        <v>179</v>
      </c>
      <c r="Y105" s="137" t="s">
        <v>188</v>
      </c>
      <c r="Z105" s="137" t="s">
        <v>188</v>
      </c>
      <c r="AA105" s="137" t="s">
        <v>188</v>
      </c>
      <c r="AB105" s="137" t="s">
        <v>189</v>
      </c>
      <c r="AC105" s="137" t="s">
        <v>188</v>
      </c>
      <c r="AD105" s="167">
        <v>45869</v>
      </c>
      <c r="AE105" s="111" t="s">
        <v>190</v>
      </c>
      <c r="AF105" s="137">
        <v>1</v>
      </c>
      <c r="AG105" s="137">
        <v>1</v>
      </c>
      <c r="AH105" s="137">
        <f>AF105*AG105</f>
        <v>1</v>
      </c>
      <c r="AI105" s="137" t="str">
        <f>IF(AH105&lt;=4,"BAJO",IF(AH105&lt;=8,"MEDIO",IF(AH105&lt;=20,"ALTO","MUY ALTO")))</f>
        <v>BAJO</v>
      </c>
      <c r="AJ105" s="137">
        <v>10</v>
      </c>
      <c r="AK105" s="137">
        <f>AH105*AJ105</f>
        <v>10</v>
      </c>
      <c r="AL105" s="138" t="str">
        <f>IF(AK105&lt;=20,"IV",IF(AK105&lt;=120,"III",IF(AK105&lt;=500,"II",IF(AK105&lt;=4000,"I",FALSE))))</f>
        <v>IV</v>
      </c>
      <c r="AM105" s="137" t="str">
        <f>IF(AL105="IV","Aceptable",IF(AL105="III","Mejorable",IF(AL105="II","Aceptable con control especifico", IF(AL105="I","No Aceptable",FALSE))))</f>
        <v>Aceptable</v>
      </c>
      <c r="AN105" s="53" t="s">
        <v>187</v>
      </c>
      <c r="AO105" s="137" t="s">
        <v>179</v>
      </c>
      <c r="AP105" s="137" t="s">
        <v>188</v>
      </c>
      <c r="AQ105" s="137" t="s">
        <v>188</v>
      </c>
      <c r="AR105" s="137" t="s">
        <v>188</v>
      </c>
      <c r="AS105" s="137" t="s">
        <v>189</v>
      </c>
      <c r="AT105" s="137" t="s">
        <v>188</v>
      </c>
      <c r="AU105" s="109" t="str">
        <f t="shared" si="88"/>
        <v>Se mantiene los controles establecidos</v>
      </c>
    </row>
    <row r="106" spans="1:47" s="42" customFormat="1" ht="174.75" customHeight="1">
      <c r="A106" s="200"/>
      <c r="B106" s="139" t="s">
        <v>175</v>
      </c>
      <c r="C106" s="142" t="s">
        <v>332</v>
      </c>
      <c r="D106" s="142" t="s">
        <v>339</v>
      </c>
      <c r="E106" s="130" t="s">
        <v>337</v>
      </c>
      <c r="F106" s="109" t="s">
        <v>338</v>
      </c>
      <c r="G106" s="131" t="s">
        <v>179</v>
      </c>
      <c r="H106" s="109" t="s">
        <v>180</v>
      </c>
      <c r="I106" s="140" t="s">
        <v>191</v>
      </c>
      <c r="J106" s="140" t="s">
        <v>192</v>
      </c>
      <c r="K106" s="52" t="s">
        <v>193</v>
      </c>
      <c r="L106" s="138" t="s">
        <v>188</v>
      </c>
      <c r="M106" s="52" t="s">
        <v>194</v>
      </c>
      <c r="N106" s="130" t="s">
        <v>188</v>
      </c>
      <c r="O106" s="138">
        <v>2</v>
      </c>
      <c r="P106" s="138">
        <v>3</v>
      </c>
      <c r="Q106" s="138">
        <f t="shared" ref="Q106:Q127" si="111">O106*P106</f>
        <v>6</v>
      </c>
      <c r="R106" s="138" t="str">
        <f t="shared" ref="R106:R163" si="112">IF(Q106&lt;=4,"BAJO",IF(Q106&lt;=8,"MEDIO",IF(Q106&lt;=20,"ALTO","MUY ALTO")))</f>
        <v>MEDIO</v>
      </c>
      <c r="S106" s="138">
        <v>10</v>
      </c>
      <c r="T106" s="138">
        <f t="shared" ref="T106:T122" si="113">Q106*S106</f>
        <v>60</v>
      </c>
      <c r="U106" s="138" t="str">
        <f t="shared" ref="U106:U169" si="114">IF(T106&lt;=20,"IV",IF(T106&lt;=120,"III",IF(T106&lt;=500,"II",IF(T106&lt;=4000,"I",FALSE))))</f>
        <v>III</v>
      </c>
      <c r="V106" s="137" t="str">
        <f t="shared" ref="V106:V169" si="115">IF(U106="IV","Aceptable",IF(U106="III","Mejorable",IF(U106="II","Aceptable con control especifico", IF(U106="I","No Aceptable",FALSE))))</f>
        <v>Mejorable</v>
      </c>
      <c r="W106" s="137" t="s">
        <v>195</v>
      </c>
      <c r="X106" s="138" t="s">
        <v>179</v>
      </c>
      <c r="Y106" s="138" t="s">
        <v>188</v>
      </c>
      <c r="Z106" s="138" t="s">
        <v>188</v>
      </c>
      <c r="AA106" s="138" t="s">
        <v>188</v>
      </c>
      <c r="AB106" s="138" t="s">
        <v>196</v>
      </c>
      <c r="AC106" s="138" t="s">
        <v>188</v>
      </c>
      <c r="AD106" s="167">
        <v>45869</v>
      </c>
      <c r="AE106" s="111" t="s">
        <v>190</v>
      </c>
      <c r="AF106" s="138">
        <v>2</v>
      </c>
      <c r="AG106" s="138">
        <v>3</v>
      </c>
      <c r="AH106" s="138">
        <f t="shared" ref="AH106:AH127" si="116">AF106*AG106</f>
        <v>6</v>
      </c>
      <c r="AI106" s="138" t="str">
        <f t="shared" ref="AI106:AI163" si="117">IF(AH106&lt;=4,"BAJO",IF(AH106&lt;=8,"MEDIO",IF(AH106&lt;=20,"ALTO","MUY ALTO")))</f>
        <v>MEDIO</v>
      </c>
      <c r="AJ106" s="138">
        <v>10</v>
      </c>
      <c r="AK106" s="138">
        <f t="shared" ref="AK106:AK122" si="118">AH106*AJ106</f>
        <v>60</v>
      </c>
      <c r="AL106" s="138" t="str">
        <f t="shared" ref="AL106:AL169" si="119">IF(AK106&lt;=20,"IV",IF(AK106&lt;=120,"III",IF(AK106&lt;=500,"II",IF(AK106&lt;=4000,"I",FALSE))))</f>
        <v>III</v>
      </c>
      <c r="AM106" s="137" t="str">
        <f t="shared" ref="AM106:AM169" si="120">IF(AL106="IV","Aceptable",IF(AL106="III","Mejorable",IF(AL106="II","Aceptable con control especifico", IF(AL106="I","No Aceptable",FALSE))))</f>
        <v>Mejorable</v>
      </c>
      <c r="AN106" s="137" t="s">
        <v>195</v>
      </c>
      <c r="AO106" s="138" t="s">
        <v>179</v>
      </c>
      <c r="AP106" s="138" t="s">
        <v>188</v>
      </c>
      <c r="AQ106" s="138" t="s">
        <v>188</v>
      </c>
      <c r="AR106" s="138" t="s">
        <v>188</v>
      </c>
      <c r="AS106" s="138" t="s">
        <v>196</v>
      </c>
      <c r="AT106" s="138" t="s">
        <v>188</v>
      </c>
      <c r="AU106" s="109" t="str">
        <f t="shared" si="88"/>
        <v>Se mantiene los controles establecidos</v>
      </c>
    </row>
    <row r="107" spans="1:47" s="42" customFormat="1" ht="174.75" customHeight="1">
      <c r="A107" s="200"/>
      <c r="B107" s="133" t="s">
        <v>175</v>
      </c>
      <c r="C107" s="142" t="s">
        <v>332</v>
      </c>
      <c r="D107" s="142" t="s">
        <v>339</v>
      </c>
      <c r="E107" s="130" t="s">
        <v>337</v>
      </c>
      <c r="F107" s="130" t="s">
        <v>338</v>
      </c>
      <c r="G107" s="131" t="s">
        <v>179</v>
      </c>
      <c r="H107" s="109" t="s">
        <v>180</v>
      </c>
      <c r="I107" s="136" t="s">
        <v>204</v>
      </c>
      <c r="J107" s="136" t="s">
        <v>205</v>
      </c>
      <c r="K107" s="53" t="s">
        <v>206</v>
      </c>
      <c r="L107" s="137" t="s">
        <v>188</v>
      </c>
      <c r="M107" s="53" t="s">
        <v>207</v>
      </c>
      <c r="N107" s="53" t="s">
        <v>208</v>
      </c>
      <c r="O107" s="137">
        <v>2</v>
      </c>
      <c r="P107" s="137">
        <v>3</v>
      </c>
      <c r="Q107" s="137">
        <f t="shared" si="111"/>
        <v>6</v>
      </c>
      <c r="R107" s="137" t="str">
        <f t="shared" si="112"/>
        <v>MEDIO</v>
      </c>
      <c r="S107" s="137">
        <v>10</v>
      </c>
      <c r="T107" s="137">
        <f t="shared" si="113"/>
        <v>60</v>
      </c>
      <c r="U107" s="138" t="str">
        <f t="shared" si="114"/>
        <v>III</v>
      </c>
      <c r="V107" s="137" t="str">
        <f t="shared" si="115"/>
        <v>Mejorable</v>
      </c>
      <c r="W107" s="137" t="s">
        <v>209</v>
      </c>
      <c r="X107" s="137" t="s">
        <v>179</v>
      </c>
      <c r="Y107" s="137" t="s">
        <v>188</v>
      </c>
      <c r="Z107" s="137" t="s">
        <v>188</v>
      </c>
      <c r="AA107" s="137" t="s">
        <v>188</v>
      </c>
      <c r="AB107" s="137" t="s">
        <v>189</v>
      </c>
      <c r="AC107" s="137" t="s">
        <v>188</v>
      </c>
      <c r="AD107" s="167">
        <v>45869</v>
      </c>
      <c r="AE107" s="111" t="s">
        <v>190</v>
      </c>
      <c r="AF107" s="137">
        <v>2</v>
      </c>
      <c r="AG107" s="137">
        <v>3</v>
      </c>
      <c r="AH107" s="137">
        <f t="shared" si="116"/>
        <v>6</v>
      </c>
      <c r="AI107" s="137" t="str">
        <f t="shared" si="117"/>
        <v>MEDIO</v>
      </c>
      <c r="AJ107" s="137">
        <v>10</v>
      </c>
      <c r="AK107" s="137">
        <f t="shared" si="118"/>
        <v>60</v>
      </c>
      <c r="AL107" s="138" t="str">
        <f t="shared" si="119"/>
        <v>III</v>
      </c>
      <c r="AM107" s="137" t="str">
        <f t="shared" si="120"/>
        <v>Mejorable</v>
      </c>
      <c r="AN107" s="137" t="s">
        <v>209</v>
      </c>
      <c r="AO107" s="137" t="s">
        <v>179</v>
      </c>
      <c r="AP107" s="137" t="s">
        <v>188</v>
      </c>
      <c r="AQ107" s="137" t="s">
        <v>188</v>
      </c>
      <c r="AR107" s="137" t="s">
        <v>188</v>
      </c>
      <c r="AS107" s="137" t="s">
        <v>189</v>
      </c>
      <c r="AT107" s="137" t="s">
        <v>188</v>
      </c>
      <c r="AU107" s="109" t="str">
        <f t="shared" si="88"/>
        <v>Se mantiene los controles establecidos</v>
      </c>
    </row>
    <row r="108" spans="1:47" s="42" customFormat="1" ht="174.75" customHeight="1">
      <c r="A108" s="200"/>
      <c r="B108" s="133" t="s">
        <v>175</v>
      </c>
      <c r="C108" s="142" t="s">
        <v>332</v>
      </c>
      <c r="D108" s="142" t="s">
        <v>336</v>
      </c>
      <c r="E108" s="130" t="s">
        <v>337</v>
      </c>
      <c r="F108" s="130" t="s">
        <v>338</v>
      </c>
      <c r="G108" s="131" t="s">
        <v>179</v>
      </c>
      <c r="H108" s="109" t="s">
        <v>180</v>
      </c>
      <c r="I108" s="136" t="s">
        <v>210</v>
      </c>
      <c r="J108" s="136" t="s">
        <v>205</v>
      </c>
      <c r="K108" s="53" t="s">
        <v>211</v>
      </c>
      <c r="L108" s="137" t="s">
        <v>188</v>
      </c>
      <c r="M108" s="53" t="s">
        <v>207</v>
      </c>
      <c r="N108" s="53" t="s">
        <v>208</v>
      </c>
      <c r="O108" s="137">
        <v>2</v>
      </c>
      <c r="P108" s="137">
        <v>3</v>
      </c>
      <c r="Q108" s="137">
        <f t="shared" si="111"/>
        <v>6</v>
      </c>
      <c r="R108" s="137" t="str">
        <f t="shared" si="112"/>
        <v>MEDIO</v>
      </c>
      <c r="S108" s="137">
        <v>10</v>
      </c>
      <c r="T108" s="137">
        <f t="shared" si="113"/>
        <v>60</v>
      </c>
      <c r="U108" s="138" t="str">
        <f t="shared" si="114"/>
        <v>III</v>
      </c>
      <c r="V108" s="137" t="str">
        <f t="shared" si="115"/>
        <v>Mejorable</v>
      </c>
      <c r="W108" s="137" t="s">
        <v>212</v>
      </c>
      <c r="X108" s="137" t="s">
        <v>179</v>
      </c>
      <c r="Y108" s="137" t="s">
        <v>188</v>
      </c>
      <c r="Z108" s="137" t="s">
        <v>188</v>
      </c>
      <c r="AA108" s="137" t="s">
        <v>188</v>
      </c>
      <c r="AB108" s="137" t="s">
        <v>189</v>
      </c>
      <c r="AC108" s="137" t="s">
        <v>188</v>
      </c>
      <c r="AD108" s="167">
        <v>45869</v>
      </c>
      <c r="AE108" s="111" t="s">
        <v>190</v>
      </c>
      <c r="AF108" s="137">
        <v>2</v>
      </c>
      <c r="AG108" s="137">
        <v>3</v>
      </c>
      <c r="AH108" s="137">
        <f t="shared" si="116"/>
        <v>6</v>
      </c>
      <c r="AI108" s="137" t="str">
        <f t="shared" si="117"/>
        <v>MEDIO</v>
      </c>
      <c r="AJ108" s="137">
        <v>10</v>
      </c>
      <c r="AK108" s="137">
        <f t="shared" si="118"/>
        <v>60</v>
      </c>
      <c r="AL108" s="138" t="str">
        <f t="shared" si="119"/>
        <v>III</v>
      </c>
      <c r="AM108" s="137" t="str">
        <f t="shared" si="120"/>
        <v>Mejorable</v>
      </c>
      <c r="AN108" s="137" t="s">
        <v>212</v>
      </c>
      <c r="AO108" s="137" t="s">
        <v>179</v>
      </c>
      <c r="AP108" s="137" t="s">
        <v>188</v>
      </c>
      <c r="AQ108" s="137" t="s">
        <v>188</v>
      </c>
      <c r="AR108" s="137" t="s">
        <v>188</v>
      </c>
      <c r="AS108" s="137" t="s">
        <v>189</v>
      </c>
      <c r="AT108" s="137" t="s">
        <v>188</v>
      </c>
      <c r="AU108" s="109" t="str">
        <f t="shared" si="88"/>
        <v>Se mantiene los controles establecidos</v>
      </c>
    </row>
    <row r="109" spans="1:47" s="42" customFormat="1" ht="174.75" customHeight="1">
      <c r="A109" s="200"/>
      <c r="B109" s="139" t="s">
        <v>175</v>
      </c>
      <c r="C109" s="142" t="s">
        <v>332</v>
      </c>
      <c r="D109" s="142" t="s">
        <v>339</v>
      </c>
      <c r="E109" s="130" t="s">
        <v>337</v>
      </c>
      <c r="F109" s="109" t="s">
        <v>338</v>
      </c>
      <c r="G109" s="131" t="s">
        <v>179</v>
      </c>
      <c r="H109" s="109" t="s">
        <v>180</v>
      </c>
      <c r="I109" s="140" t="s">
        <v>213</v>
      </c>
      <c r="J109" s="140" t="s">
        <v>214</v>
      </c>
      <c r="K109" s="52" t="s">
        <v>215</v>
      </c>
      <c r="L109" s="138" t="s">
        <v>216</v>
      </c>
      <c r="M109" s="52" t="s">
        <v>217</v>
      </c>
      <c r="N109" s="52" t="s">
        <v>218</v>
      </c>
      <c r="O109" s="137">
        <v>2</v>
      </c>
      <c r="P109" s="137">
        <v>2</v>
      </c>
      <c r="Q109" s="137">
        <f t="shared" si="111"/>
        <v>4</v>
      </c>
      <c r="R109" s="138" t="str">
        <f t="shared" si="112"/>
        <v>BAJO</v>
      </c>
      <c r="S109" s="137">
        <v>25</v>
      </c>
      <c r="T109" s="137">
        <f t="shared" si="113"/>
        <v>100</v>
      </c>
      <c r="U109" s="138" t="str">
        <f t="shared" si="114"/>
        <v>III</v>
      </c>
      <c r="V109" s="137" t="str">
        <f t="shared" si="115"/>
        <v>Mejorable</v>
      </c>
      <c r="W109" s="138" t="s">
        <v>219</v>
      </c>
      <c r="X109" s="137" t="s">
        <v>179</v>
      </c>
      <c r="Y109" s="138" t="s">
        <v>188</v>
      </c>
      <c r="Z109" s="138" t="s">
        <v>188</v>
      </c>
      <c r="AA109" s="138" t="s">
        <v>188</v>
      </c>
      <c r="AB109" s="137" t="s">
        <v>189</v>
      </c>
      <c r="AC109" s="138" t="s">
        <v>188</v>
      </c>
      <c r="AD109" s="167">
        <v>45869</v>
      </c>
      <c r="AE109" s="111" t="s">
        <v>190</v>
      </c>
      <c r="AF109" s="137">
        <v>2</v>
      </c>
      <c r="AG109" s="137">
        <v>2</v>
      </c>
      <c r="AH109" s="137">
        <f t="shared" si="116"/>
        <v>4</v>
      </c>
      <c r="AI109" s="138" t="str">
        <f t="shared" si="117"/>
        <v>BAJO</v>
      </c>
      <c r="AJ109" s="137">
        <v>25</v>
      </c>
      <c r="AK109" s="137">
        <f t="shared" si="118"/>
        <v>100</v>
      </c>
      <c r="AL109" s="138" t="str">
        <f t="shared" si="119"/>
        <v>III</v>
      </c>
      <c r="AM109" s="137" t="str">
        <f t="shared" si="120"/>
        <v>Mejorable</v>
      </c>
      <c r="AN109" s="138" t="s">
        <v>219</v>
      </c>
      <c r="AO109" s="137" t="s">
        <v>179</v>
      </c>
      <c r="AP109" s="138" t="s">
        <v>188</v>
      </c>
      <c r="AQ109" s="138" t="s">
        <v>188</v>
      </c>
      <c r="AR109" s="138" t="s">
        <v>188</v>
      </c>
      <c r="AS109" s="137" t="s">
        <v>189</v>
      </c>
      <c r="AT109" s="138" t="s">
        <v>188</v>
      </c>
      <c r="AU109" s="109" t="str">
        <f t="shared" si="88"/>
        <v>Se mantiene los controles establecidos</v>
      </c>
    </row>
    <row r="110" spans="1:47" s="42" customFormat="1" ht="174.75" customHeight="1">
      <c r="A110" s="200"/>
      <c r="B110" s="139" t="s">
        <v>175</v>
      </c>
      <c r="C110" s="142" t="s">
        <v>332</v>
      </c>
      <c r="D110" s="142" t="s">
        <v>336</v>
      </c>
      <c r="E110" s="130" t="s">
        <v>337</v>
      </c>
      <c r="F110" s="109" t="s">
        <v>338</v>
      </c>
      <c r="G110" s="131" t="s">
        <v>179</v>
      </c>
      <c r="H110" s="109" t="s">
        <v>220</v>
      </c>
      <c r="I110" s="140" t="s">
        <v>221</v>
      </c>
      <c r="J110" s="140" t="s">
        <v>222</v>
      </c>
      <c r="K110" s="52" t="s">
        <v>223</v>
      </c>
      <c r="L110" s="138" t="s">
        <v>224</v>
      </c>
      <c r="M110" s="109" t="s">
        <v>225</v>
      </c>
      <c r="N110" s="176" t="s">
        <v>226</v>
      </c>
      <c r="O110" s="137">
        <v>2</v>
      </c>
      <c r="P110" s="137">
        <v>2</v>
      </c>
      <c r="Q110" s="137">
        <f t="shared" si="111"/>
        <v>4</v>
      </c>
      <c r="R110" s="138" t="str">
        <f t="shared" si="112"/>
        <v>BAJO</v>
      </c>
      <c r="S110" s="137">
        <v>25</v>
      </c>
      <c r="T110" s="137">
        <f t="shared" si="113"/>
        <v>100</v>
      </c>
      <c r="U110" s="138" t="str">
        <f t="shared" si="114"/>
        <v>III</v>
      </c>
      <c r="V110" s="137" t="str">
        <f t="shared" si="115"/>
        <v>Mejorable</v>
      </c>
      <c r="W110" s="137" t="s">
        <v>227</v>
      </c>
      <c r="X110" s="137" t="s">
        <v>179</v>
      </c>
      <c r="Y110" s="138" t="s">
        <v>188</v>
      </c>
      <c r="Z110" s="138" t="s">
        <v>188</v>
      </c>
      <c r="AA110" s="138" t="s">
        <v>188</v>
      </c>
      <c r="AB110" s="52" t="s">
        <v>228</v>
      </c>
      <c r="AC110" s="52" t="s">
        <v>229</v>
      </c>
      <c r="AD110" s="167">
        <v>45869</v>
      </c>
      <c r="AE110" s="111" t="s">
        <v>190</v>
      </c>
      <c r="AF110" s="137">
        <v>2</v>
      </c>
      <c r="AG110" s="137">
        <v>2</v>
      </c>
      <c r="AH110" s="137">
        <f t="shared" si="116"/>
        <v>4</v>
      </c>
      <c r="AI110" s="138" t="str">
        <f t="shared" si="117"/>
        <v>BAJO</v>
      </c>
      <c r="AJ110" s="137">
        <v>25</v>
      </c>
      <c r="AK110" s="137">
        <f t="shared" si="118"/>
        <v>100</v>
      </c>
      <c r="AL110" s="138" t="str">
        <f t="shared" si="119"/>
        <v>III</v>
      </c>
      <c r="AM110" s="137" t="str">
        <f t="shared" si="120"/>
        <v>Mejorable</v>
      </c>
      <c r="AN110" s="137" t="s">
        <v>227</v>
      </c>
      <c r="AO110" s="137" t="s">
        <v>179</v>
      </c>
      <c r="AP110" s="138" t="s">
        <v>188</v>
      </c>
      <c r="AQ110" s="138" t="s">
        <v>188</v>
      </c>
      <c r="AR110" s="138" t="s">
        <v>188</v>
      </c>
      <c r="AS110" s="52" t="s">
        <v>228</v>
      </c>
      <c r="AT110" s="52" t="s">
        <v>229</v>
      </c>
      <c r="AU110" s="109" t="str">
        <f t="shared" si="88"/>
        <v>Se mantiene los controles establecidos</v>
      </c>
    </row>
    <row r="111" spans="1:47" s="42" customFormat="1" ht="174.75" customHeight="1">
      <c r="A111" s="200"/>
      <c r="B111" s="139" t="s">
        <v>175</v>
      </c>
      <c r="C111" s="142" t="s">
        <v>332</v>
      </c>
      <c r="D111" s="142" t="s">
        <v>336</v>
      </c>
      <c r="E111" s="130" t="s">
        <v>337</v>
      </c>
      <c r="F111" s="109" t="s">
        <v>338</v>
      </c>
      <c r="G111" s="131" t="s">
        <v>179</v>
      </c>
      <c r="H111" s="109" t="s">
        <v>220</v>
      </c>
      <c r="I111" s="140" t="s">
        <v>230</v>
      </c>
      <c r="J111" s="140" t="s">
        <v>222</v>
      </c>
      <c r="K111" s="52" t="s">
        <v>223</v>
      </c>
      <c r="L111" s="177" t="s">
        <v>231</v>
      </c>
      <c r="M111" s="109" t="s">
        <v>232</v>
      </c>
      <c r="N111" s="176" t="s">
        <v>226</v>
      </c>
      <c r="O111" s="137">
        <v>2</v>
      </c>
      <c r="P111" s="137">
        <v>2</v>
      </c>
      <c r="Q111" s="137">
        <f t="shared" si="111"/>
        <v>4</v>
      </c>
      <c r="R111" s="138" t="str">
        <f t="shared" si="112"/>
        <v>BAJO</v>
      </c>
      <c r="S111" s="137">
        <v>25</v>
      </c>
      <c r="T111" s="137">
        <f t="shared" si="113"/>
        <v>100</v>
      </c>
      <c r="U111" s="138" t="str">
        <f t="shared" si="114"/>
        <v>III</v>
      </c>
      <c r="V111" s="137" t="str">
        <f t="shared" si="115"/>
        <v>Mejorable</v>
      </c>
      <c r="W111" s="137" t="s">
        <v>227</v>
      </c>
      <c r="X111" s="137" t="s">
        <v>179</v>
      </c>
      <c r="Y111" s="138" t="s">
        <v>188</v>
      </c>
      <c r="Z111" s="138" t="s">
        <v>188</v>
      </c>
      <c r="AA111" s="138" t="s">
        <v>188</v>
      </c>
      <c r="AB111" s="52" t="s">
        <v>233</v>
      </c>
      <c r="AC111" s="52" t="s">
        <v>188</v>
      </c>
      <c r="AD111" s="167">
        <v>45869</v>
      </c>
      <c r="AE111" s="111" t="s">
        <v>190</v>
      </c>
      <c r="AF111" s="137">
        <v>2</v>
      </c>
      <c r="AG111" s="137">
        <v>2</v>
      </c>
      <c r="AH111" s="137">
        <f t="shared" si="116"/>
        <v>4</v>
      </c>
      <c r="AI111" s="138" t="str">
        <f t="shared" si="117"/>
        <v>BAJO</v>
      </c>
      <c r="AJ111" s="137">
        <v>25</v>
      </c>
      <c r="AK111" s="137">
        <f t="shared" si="118"/>
        <v>100</v>
      </c>
      <c r="AL111" s="138" t="str">
        <f t="shared" si="119"/>
        <v>III</v>
      </c>
      <c r="AM111" s="137" t="str">
        <f t="shared" si="120"/>
        <v>Mejorable</v>
      </c>
      <c r="AN111" s="137" t="s">
        <v>227</v>
      </c>
      <c r="AO111" s="137" t="s">
        <v>179</v>
      </c>
      <c r="AP111" s="138" t="s">
        <v>188</v>
      </c>
      <c r="AQ111" s="138" t="s">
        <v>188</v>
      </c>
      <c r="AR111" s="138" t="s">
        <v>188</v>
      </c>
      <c r="AS111" s="52" t="s">
        <v>233</v>
      </c>
      <c r="AT111" s="52" t="s">
        <v>188</v>
      </c>
      <c r="AU111" s="109" t="str">
        <f t="shared" si="88"/>
        <v>Se mantiene los controles establecidos</v>
      </c>
    </row>
    <row r="112" spans="1:47" s="42" customFormat="1" ht="174.75" customHeight="1">
      <c r="A112" s="200"/>
      <c r="B112" s="139" t="s">
        <v>175</v>
      </c>
      <c r="C112" s="142" t="s">
        <v>332</v>
      </c>
      <c r="D112" s="142" t="s">
        <v>339</v>
      </c>
      <c r="E112" s="130" t="s">
        <v>337</v>
      </c>
      <c r="F112" s="109" t="s">
        <v>338</v>
      </c>
      <c r="G112" s="131" t="s">
        <v>179</v>
      </c>
      <c r="H112" s="109" t="s">
        <v>220</v>
      </c>
      <c r="I112" s="140" t="s">
        <v>234</v>
      </c>
      <c r="J112" s="140" t="s">
        <v>222</v>
      </c>
      <c r="K112" s="52" t="s">
        <v>235</v>
      </c>
      <c r="L112" s="138" t="s">
        <v>236</v>
      </c>
      <c r="M112" s="109" t="s">
        <v>237</v>
      </c>
      <c r="N112" s="52" t="s">
        <v>238</v>
      </c>
      <c r="O112" s="137">
        <v>2</v>
      </c>
      <c r="P112" s="137">
        <v>2</v>
      </c>
      <c r="Q112" s="137">
        <f t="shared" si="111"/>
        <v>4</v>
      </c>
      <c r="R112" s="138" t="str">
        <f t="shared" si="112"/>
        <v>BAJO</v>
      </c>
      <c r="S112" s="137">
        <v>60</v>
      </c>
      <c r="T112" s="137">
        <f t="shared" si="113"/>
        <v>240</v>
      </c>
      <c r="U112" s="138" t="str">
        <f t="shared" si="114"/>
        <v>II</v>
      </c>
      <c r="V112" s="137" t="str">
        <f t="shared" si="115"/>
        <v>Aceptable con control especifico</v>
      </c>
      <c r="W112" s="137" t="s">
        <v>227</v>
      </c>
      <c r="X112" s="137" t="s">
        <v>179</v>
      </c>
      <c r="Y112" s="138" t="s">
        <v>188</v>
      </c>
      <c r="Z112" s="138" t="s">
        <v>188</v>
      </c>
      <c r="AA112" s="138" t="s">
        <v>188</v>
      </c>
      <c r="AB112" s="52" t="s">
        <v>239</v>
      </c>
      <c r="AC112" s="52" t="s">
        <v>188</v>
      </c>
      <c r="AD112" s="167">
        <v>45869</v>
      </c>
      <c r="AE112" s="111" t="s">
        <v>190</v>
      </c>
      <c r="AF112" s="137">
        <v>2</v>
      </c>
      <c r="AG112" s="137">
        <v>2</v>
      </c>
      <c r="AH112" s="137">
        <f t="shared" si="116"/>
        <v>4</v>
      </c>
      <c r="AI112" s="138" t="str">
        <f t="shared" si="117"/>
        <v>BAJO</v>
      </c>
      <c r="AJ112" s="137">
        <v>60</v>
      </c>
      <c r="AK112" s="137">
        <f t="shared" si="118"/>
        <v>240</v>
      </c>
      <c r="AL112" s="138" t="str">
        <f t="shared" si="119"/>
        <v>II</v>
      </c>
      <c r="AM112" s="137" t="str">
        <f t="shared" si="120"/>
        <v>Aceptable con control especifico</v>
      </c>
      <c r="AN112" s="137" t="s">
        <v>227</v>
      </c>
      <c r="AO112" s="137" t="s">
        <v>179</v>
      </c>
      <c r="AP112" s="138" t="s">
        <v>188</v>
      </c>
      <c r="AQ112" s="138" t="s">
        <v>188</v>
      </c>
      <c r="AR112" s="138" t="s">
        <v>188</v>
      </c>
      <c r="AS112" s="52" t="s">
        <v>239</v>
      </c>
      <c r="AT112" s="52" t="s">
        <v>188</v>
      </c>
      <c r="AU112" s="109" t="str">
        <f t="shared" si="88"/>
        <v>Se mantiene los controles establecidos</v>
      </c>
    </row>
    <row r="113" spans="1:47" s="42" customFormat="1" ht="174.75" customHeight="1">
      <c r="A113" s="200"/>
      <c r="B113" s="133" t="s">
        <v>175</v>
      </c>
      <c r="C113" s="148" t="s">
        <v>332</v>
      </c>
      <c r="D113" s="148" t="s">
        <v>340</v>
      </c>
      <c r="E113" s="130" t="s">
        <v>341</v>
      </c>
      <c r="F113" s="137" t="s">
        <v>342</v>
      </c>
      <c r="G113" s="131" t="s">
        <v>179</v>
      </c>
      <c r="H113" s="109" t="s">
        <v>180</v>
      </c>
      <c r="I113" s="136" t="s">
        <v>343</v>
      </c>
      <c r="J113" s="136" t="s">
        <v>182</v>
      </c>
      <c r="K113" s="53" t="s">
        <v>183</v>
      </c>
      <c r="L113" s="137" t="s">
        <v>184</v>
      </c>
      <c r="M113" s="53" t="s">
        <v>185</v>
      </c>
      <c r="N113" s="53" t="s">
        <v>344</v>
      </c>
      <c r="O113" s="137">
        <v>2</v>
      </c>
      <c r="P113" s="137">
        <v>3</v>
      </c>
      <c r="Q113" s="137">
        <f t="shared" si="111"/>
        <v>6</v>
      </c>
      <c r="R113" s="137" t="str">
        <f t="shared" si="112"/>
        <v>MEDIO</v>
      </c>
      <c r="S113" s="137">
        <v>10</v>
      </c>
      <c r="T113" s="137">
        <f t="shared" si="113"/>
        <v>60</v>
      </c>
      <c r="U113" s="138" t="str">
        <f t="shared" si="114"/>
        <v>III</v>
      </c>
      <c r="V113" s="137" t="str">
        <f t="shared" si="115"/>
        <v>Mejorable</v>
      </c>
      <c r="W113" s="53" t="s">
        <v>187</v>
      </c>
      <c r="X113" s="137" t="s">
        <v>179</v>
      </c>
      <c r="Y113" s="137" t="s">
        <v>188</v>
      </c>
      <c r="Z113" s="137" t="s">
        <v>188</v>
      </c>
      <c r="AA113" s="137" t="s">
        <v>188</v>
      </c>
      <c r="AB113" s="137" t="s">
        <v>189</v>
      </c>
      <c r="AC113" s="137" t="s">
        <v>188</v>
      </c>
      <c r="AD113" s="167">
        <v>45869</v>
      </c>
      <c r="AE113" s="111" t="s">
        <v>190</v>
      </c>
      <c r="AF113" s="137">
        <v>2</v>
      </c>
      <c r="AG113" s="137">
        <v>3</v>
      </c>
      <c r="AH113" s="137">
        <f t="shared" si="116"/>
        <v>6</v>
      </c>
      <c r="AI113" s="137" t="str">
        <f t="shared" si="117"/>
        <v>MEDIO</v>
      </c>
      <c r="AJ113" s="137">
        <v>10</v>
      </c>
      <c r="AK113" s="137">
        <f t="shared" si="118"/>
        <v>60</v>
      </c>
      <c r="AL113" s="138" t="str">
        <f t="shared" si="119"/>
        <v>III</v>
      </c>
      <c r="AM113" s="137" t="str">
        <f t="shared" si="120"/>
        <v>Mejorable</v>
      </c>
      <c r="AN113" s="53" t="s">
        <v>187</v>
      </c>
      <c r="AO113" s="137" t="s">
        <v>179</v>
      </c>
      <c r="AP113" s="137" t="s">
        <v>188</v>
      </c>
      <c r="AQ113" s="137" t="s">
        <v>188</v>
      </c>
      <c r="AR113" s="137" t="s">
        <v>188</v>
      </c>
      <c r="AS113" s="137" t="s">
        <v>189</v>
      </c>
      <c r="AT113" s="137" t="s">
        <v>188</v>
      </c>
      <c r="AU113" s="109" t="str">
        <f t="shared" si="88"/>
        <v>Se mantiene los controles establecidos</v>
      </c>
    </row>
    <row r="114" spans="1:47" s="42" customFormat="1" ht="174.75" customHeight="1">
      <c r="A114" s="200"/>
      <c r="B114" s="139" t="s">
        <v>175</v>
      </c>
      <c r="C114" s="148" t="s">
        <v>332</v>
      </c>
      <c r="D114" s="148" t="s">
        <v>340</v>
      </c>
      <c r="E114" s="130" t="s">
        <v>341</v>
      </c>
      <c r="F114" s="138" t="s">
        <v>342</v>
      </c>
      <c r="G114" s="131" t="s">
        <v>179</v>
      </c>
      <c r="H114" s="109" t="s">
        <v>180</v>
      </c>
      <c r="I114" s="140" t="s">
        <v>345</v>
      </c>
      <c r="J114" s="140" t="s">
        <v>192</v>
      </c>
      <c r="K114" s="52" t="s">
        <v>346</v>
      </c>
      <c r="L114" s="138" t="s">
        <v>184</v>
      </c>
      <c r="M114" s="52" t="s">
        <v>347</v>
      </c>
      <c r="N114" s="130" t="s">
        <v>348</v>
      </c>
      <c r="O114" s="137">
        <v>1</v>
      </c>
      <c r="P114" s="137">
        <v>1</v>
      </c>
      <c r="Q114" s="137">
        <f t="shared" si="111"/>
        <v>1</v>
      </c>
      <c r="R114" s="138" t="str">
        <f t="shared" si="112"/>
        <v>BAJO</v>
      </c>
      <c r="S114" s="137">
        <v>10</v>
      </c>
      <c r="T114" s="137">
        <f t="shared" si="113"/>
        <v>10</v>
      </c>
      <c r="U114" s="138" t="str">
        <f t="shared" si="114"/>
        <v>IV</v>
      </c>
      <c r="V114" s="137" t="str">
        <f t="shared" si="115"/>
        <v>Aceptable</v>
      </c>
      <c r="W114" s="52" t="s">
        <v>349</v>
      </c>
      <c r="X114" s="138" t="s">
        <v>179</v>
      </c>
      <c r="Y114" s="138" t="s">
        <v>188</v>
      </c>
      <c r="Z114" s="138" t="s">
        <v>188</v>
      </c>
      <c r="AA114" s="138" t="s">
        <v>188</v>
      </c>
      <c r="AB114" s="138" t="s">
        <v>350</v>
      </c>
      <c r="AC114" s="138" t="s">
        <v>188</v>
      </c>
      <c r="AD114" s="167">
        <v>45869</v>
      </c>
      <c r="AE114" s="111" t="s">
        <v>190</v>
      </c>
      <c r="AF114" s="137">
        <v>1</v>
      </c>
      <c r="AG114" s="137">
        <v>1</v>
      </c>
      <c r="AH114" s="137">
        <f t="shared" si="116"/>
        <v>1</v>
      </c>
      <c r="AI114" s="138" t="str">
        <f t="shared" si="117"/>
        <v>BAJO</v>
      </c>
      <c r="AJ114" s="137">
        <v>10</v>
      </c>
      <c r="AK114" s="137">
        <f t="shared" si="118"/>
        <v>10</v>
      </c>
      <c r="AL114" s="138" t="str">
        <f t="shared" si="119"/>
        <v>IV</v>
      </c>
      <c r="AM114" s="137" t="str">
        <f t="shared" si="120"/>
        <v>Aceptable</v>
      </c>
      <c r="AN114" s="52" t="s">
        <v>349</v>
      </c>
      <c r="AO114" s="138" t="s">
        <v>179</v>
      </c>
      <c r="AP114" s="138" t="s">
        <v>188</v>
      </c>
      <c r="AQ114" s="138" t="s">
        <v>188</v>
      </c>
      <c r="AR114" s="138" t="s">
        <v>188</v>
      </c>
      <c r="AS114" s="138" t="s">
        <v>350</v>
      </c>
      <c r="AT114" s="138" t="s">
        <v>188</v>
      </c>
      <c r="AU114" s="109" t="str">
        <f t="shared" si="88"/>
        <v>Se mantiene los controles establecidos</v>
      </c>
    </row>
    <row r="115" spans="1:47" s="42" customFormat="1" ht="174.75" customHeight="1">
      <c r="A115" s="200"/>
      <c r="B115" s="139" t="s">
        <v>175</v>
      </c>
      <c r="C115" s="148" t="s">
        <v>332</v>
      </c>
      <c r="D115" s="148" t="s">
        <v>340</v>
      </c>
      <c r="E115" s="130" t="s">
        <v>341</v>
      </c>
      <c r="F115" s="138" t="s">
        <v>342</v>
      </c>
      <c r="G115" s="131" t="s">
        <v>179</v>
      </c>
      <c r="H115" s="109" t="s">
        <v>180</v>
      </c>
      <c r="I115" s="140" t="s">
        <v>191</v>
      </c>
      <c r="J115" s="140" t="s">
        <v>192</v>
      </c>
      <c r="K115" s="52" t="s">
        <v>193</v>
      </c>
      <c r="L115" s="138" t="s">
        <v>188</v>
      </c>
      <c r="M115" s="52" t="s">
        <v>194</v>
      </c>
      <c r="N115" s="130" t="s">
        <v>188</v>
      </c>
      <c r="O115" s="137">
        <v>2</v>
      </c>
      <c r="P115" s="137">
        <v>3</v>
      </c>
      <c r="Q115" s="137">
        <f t="shared" si="111"/>
        <v>6</v>
      </c>
      <c r="R115" s="138" t="str">
        <f t="shared" si="112"/>
        <v>MEDIO</v>
      </c>
      <c r="S115" s="137">
        <v>10</v>
      </c>
      <c r="T115" s="137">
        <f t="shared" si="113"/>
        <v>60</v>
      </c>
      <c r="U115" s="138" t="str">
        <f t="shared" si="114"/>
        <v>III</v>
      </c>
      <c r="V115" s="137" t="str">
        <f t="shared" si="115"/>
        <v>Mejorable</v>
      </c>
      <c r="W115" s="137" t="s">
        <v>195</v>
      </c>
      <c r="X115" s="138" t="s">
        <v>179</v>
      </c>
      <c r="Y115" s="138" t="s">
        <v>188</v>
      </c>
      <c r="Z115" s="138" t="s">
        <v>188</v>
      </c>
      <c r="AA115" s="138" t="s">
        <v>188</v>
      </c>
      <c r="AB115" s="138" t="s">
        <v>196</v>
      </c>
      <c r="AC115" s="138" t="s">
        <v>188</v>
      </c>
      <c r="AD115" s="167">
        <v>45869</v>
      </c>
      <c r="AE115" s="111" t="s">
        <v>190</v>
      </c>
      <c r="AF115" s="137">
        <v>2</v>
      </c>
      <c r="AG115" s="137">
        <v>3</v>
      </c>
      <c r="AH115" s="137">
        <f t="shared" si="116"/>
        <v>6</v>
      </c>
      <c r="AI115" s="138" t="str">
        <f t="shared" si="117"/>
        <v>MEDIO</v>
      </c>
      <c r="AJ115" s="137">
        <v>10</v>
      </c>
      <c r="AK115" s="137">
        <f t="shared" si="118"/>
        <v>60</v>
      </c>
      <c r="AL115" s="138" t="str">
        <f t="shared" si="119"/>
        <v>III</v>
      </c>
      <c r="AM115" s="137" t="str">
        <f t="shared" si="120"/>
        <v>Mejorable</v>
      </c>
      <c r="AN115" s="137" t="s">
        <v>195</v>
      </c>
      <c r="AO115" s="138" t="s">
        <v>179</v>
      </c>
      <c r="AP115" s="138" t="s">
        <v>188</v>
      </c>
      <c r="AQ115" s="138" t="s">
        <v>188</v>
      </c>
      <c r="AR115" s="138" t="s">
        <v>188</v>
      </c>
      <c r="AS115" s="138" t="s">
        <v>196</v>
      </c>
      <c r="AT115" s="138" t="s">
        <v>188</v>
      </c>
      <c r="AU115" s="109" t="str">
        <f t="shared" si="88"/>
        <v>Se mantiene los controles establecidos</v>
      </c>
    </row>
    <row r="116" spans="1:47" s="42" customFormat="1" ht="174.75" customHeight="1">
      <c r="B116" s="139" t="s">
        <v>175</v>
      </c>
      <c r="C116" s="148" t="s">
        <v>332</v>
      </c>
      <c r="D116" s="148" t="s">
        <v>340</v>
      </c>
      <c r="E116" s="130" t="s">
        <v>341</v>
      </c>
      <c r="F116" s="138" t="s">
        <v>342</v>
      </c>
      <c r="G116" s="131" t="s">
        <v>179</v>
      </c>
      <c r="H116" s="109" t="s">
        <v>180</v>
      </c>
      <c r="I116" s="140" t="s">
        <v>351</v>
      </c>
      <c r="J116" s="140" t="s">
        <v>192</v>
      </c>
      <c r="K116" s="52" t="s">
        <v>263</v>
      </c>
      <c r="L116" s="138" t="s">
        <v>184</v>
      </c>
      <c r="M116" s="52" t="s">
        <v>184</v>
      </c>
      <c r="N116" s="52" t="s">
        <v>352</v>
      </c>
      <c r="O116" s="137">
        <v>2</v>
      </c>
      <c r="P116" s="137">
        <v>1</v>
      </c>
      <c r="Q116" s="137">
        <f t="shared" si="111"/>
        <v>2</v>
      </c>
      <c r="R116" s="138" t="str">
        <f t="shared" si="112"/>
        <v>BAJO</v>
      </c>
      <c r="S116" s="137">
        <v>10</v>
      </c>
      <c r="T116" s="137">
        <f t="shared" si="113"/>
        <v>20</v>
      </c>
      <c r="U116" s="138" t="str">
        <f t="shared" si="114"/>
        <v>IV</v>
      </c>
      <c r="V116" s="137" t="str">
        <f t="shared" si="115"/>
        <v>Aceptable</v>
      </c>
      <c r="W116" s="138" t="s">
        <v>353</v>
      </c>
      <c r="X116" s="138" t="s">
        <v>179</v>
      </c>
      <c r="Y116" s="138" t="s">
        <v>188</v>
      </c>
      <c r="Z116" s="138" t="s">
        <v>188</v>
      </c>
      <c r="AA116" s="138" t="s">
        <v>188</v>
      </c>
      <c r="AB116" s="138" t="s">
        <v>354</v>
      </c>
      <c r="AC116" s="138" t="s">
        <v>355</v>
      </c>
      <c r="AD116" s="167">
        <v>45869</v>
      </c>
      <c r="AE116" s="111" t="s">
        <v>190</v>
      </c>
      <c r="AF116" s="137">
        <v>2</v>
      </c>
      <c r="AG116" s="137">
        <v>1</v>
      </c>
      <c r="AH116" s="137">
        <f t="shared" si="116"/>
        <v>2</v>
      </c>
      <c r="AI116" s="138" t="str">
        <f t="shared" si="117"/>
        <v>BAJO</v>
      </c>
      <c r="AJ116" s="137">
        <v>10</v>
      </c>
      <c r="AK116" s="137">
        <f t="shared" si="118"/>
        <v>20</v>
      </c>
      <c r="AL116" s="138" t="str">
        <f t="shared" si="119"/>
        <v>IV</v>
      </c>
      <c r="AM116" s="137" t="str">
        <f t="shared" si="120"/>
        <v>Aceptable</v>
      </c>
      <c r="AN116" s="138" t="s">
        <v>353</v>
      </c>
      <c r="AO116" s="138" t="s">
        <v>179</v>
      </c>
      <c r="AP116" s="138" t="s">
        <v>188</v>
      </c>
      <c r="AQ116" s="138" t="s">
        <v>188</v>
      </c>
      <c r="AR116" s="138" t="s">
        <v>188</v>
      </c>
      <c r="AS116" s="138" t="s">
        <v>354</v>
      </c>
      <c r="AT116" s="138" t="s">
        <v>355</v>
      </c>
      <c r="AU116" s="109" t="str">
        <f t="shared" si="88"/>
        <v>Se mantiene los controles establecidos</v>
      </c>
    </row>
    <row r="117" spans="1:47" s="42" customFormat="1" ht="174.75" customHeight="1">
      <c r="B117" s="139" t="s">
        <v>175</v>
      </c>
      <c r="C117" s="148" t="s">
        <v>332</v>
      </c>
      <c r="D117" s="148" t="s">
        <v>340</v>
      </c>
      <c r="E117" s="130" t="s">
        <v>341</v>
      </c>
      <c r="F117" s="138" t="s">
        <v>342</v>
      </c>
      <c r="G117" s="131" t="s">
        <v>179</v>
      </c>
      <c r="H117" s="109" t="s">
        <v>180</v>
      </c>
      <c r="I117" s="140" t="s">
        <v>356</v>
      </c>
      <c r="J117" s="140" t="s">
        <v>357</v>
      </c>
      <c r="K117" s="52" t="s">
        <v>358</v>
      </c>
      <c r="L117" s="138" t="s">
        <v>188</v>
      </c>
      <c r="M117" s="52" t="s">
        <v>359</v>
      </c>
      <c r="N117" s="52" t="s">
        <v>360</v>
      </c>
      <c r="O117" s="137">
        <v>2</v>
      </c>
      <c r="P117" s="137">
        <v>3</v>
      </c>
      <c r="Q117" s="137">
        <f t="shared" si="111"/>
        <v>6</v>
      </c>
      <c r="R117" s="138" t="str">
        <f t="shared" si="112"/>
        <v>MEDIO</v>
      </c>
      <c r="S117" s="137">
        <v>10</v>
      </c>
      <c r="T117" s="137">
        <f t="shared" si="113"/>
        <v>60</v>
      </c>
      <c r="U117" s="138" t="str">
        <f t="shared" si="114"/>
        <v>III</v>
      </c>
      <c r="V117" s="137" t="str">
        <f t="shared" si="115"/>
        <v>Mejorable</v>
      </c>
      <c r="W117" s="138" t="s">
        <v>361</v>
      </c>
      <c r="X117" s="138" t="s">
        <v>179</v>
      </c>
      <c r="Y117" s="138" t="s">
        <v>188</v>
      </c>
      <c r="Z117" s="138" t="s">
        <v>188</v>
      </c>
      <c r="AA117" s="138" t="s">
        <v>188</v>
      </c>
      <c r="AB117" s="138" t="s">
        <v>189</v>
      </c>
      <c r="AC117" s="138" t="s">
        <v>188</v>
      </c>
      <c r="AD117" s="167">
        <v>45869</v>
      </c>
      <c r="AE117" s="111" t="s">
        <v>190</v>
      </c>
      <c r="AF117" s="137">
        <v>2</v>
      </c>
      <c r="AG117" s="137">
        <v>3</v>
      </c>
      <c r="AH117" s="137">
        <f t="shared" si="116"/>
        <v>6</v>
      </c>
      <c r="AI117" s="138" t="str">
        <f t="shared" si="117"/>
        <v>MEDIO</v>
      </c>
      <c r="AJ117" s="137">
        <v>10</v>
      </c>
      <c r="AK117" s="137">
        <f t="shared" si="118"/>
        <v>60</v>
      </c>
      <c r="AL117" s="138" t="str">
        <f t="shared" si="119"/>
        <v>III</v>
      </c>
      <c r="AM117" s="137" t="str">
        <f t="shared" si="120"/>
        <v>Mejorable</v>
      </c>
      <c r="AN117" s="138" t="s">
        <v>361</v>
      </c>
      <c r="AO117" s="138" t="s">
        <v>179</v>
      </c>
      <c r="AP117" s="138" t="s">
        <v>188</v>
      </c>
      <c r="AQ117" s="138" t="s">
        <v>188</v>
      </c>
      <c r="AR117" s="138" t="s">
        <v>188</v>
      </c>
      <c r="AS117" s="138" t="s">
        <v>189</v>
      </c>
      <c r="AT117" s="138" t="s">
        <v>188</v>
      </c>
      <c r="AU117" s="109" t="str">
        <f t="shared" si="88"/>
        <v>Se mantiene los controles establecidos</v>
      </c>
    </row>
    <row r="118" spans="1:47" s="42" customFormat="1" ht="174.75" customHeight="1">
      <c r="B118" s="139" t="s">
        <v>175</v>
      </c>
      <c r="C118" s="148" t="s">
        <v>332</v>
      </c>
      <c r="D118" s="148" t="s">
        <v>340</v>
      </c>
      <c r="E118" s="130" t="s">
        <v>341</v>
      </c>
      <c r="F118" s="138" t="s">
        <v>362</v>
      </c>
      <c r="G118" s="131" t="s">
        <v>179</v>
      </c>
      <c r="H118" s="109" t="s">
        <v>180</v>
      </c>
      <c r="I118" s="140" t="s">
        <v>363</v>
      </c>
      <c r="J118" s="140" t="s">
        <v>364</v>
      </c>
      <c r="K118" s="52" t="s">
        <v>365</v>
      </c>
      <c r="L118" s="138" t="s">
        <v>218</v>
      </c>
      <c r="M118" s="52" t="s">
        <v>359</v>
      </c>
      <c r="N118" s="52" t="s">
        <v>360</v>
      </c>
      <c r="O118" s="137">
        <v>1</v>
      </c>
      <c r="P118" s="137">
        <v>1</v>
      </c>
      <c r="Q118" s="137">
        <f t="shared" si="111"/>
        <v>1</v>
      </c>
      <c r="R118" s="138" t="str">
        <f t="shared" si="112"/>
        <v>BAJO</v>
      </c>
      <c r="S118" s="137">
        <v>10</v>
      </c>
      <c r="T118" s="137">
        <f t="shared" si="113"/>
        <v>10</v>
      </c>
      <c r="U118" s="138" t="str">
        <f t="shared" si="114"/>
        <v>IV</v>
      </c>
      <c r="V118" s="137" t="str">
        <f t="shared" si="115"/>
        <v>Aceptable</v>
      </c>
      <c r="W118" s="52" t="s">
        <v>366</v>
      </c>
      <c r="X118" s="138" t="s">
        <v>179</v>
      </c>
      <c r="Y118" s="138" t="s">
        <v>188</v>
      </c>
      <c r="Z118" s="138" t="s">
        <v>188</v>
      </c>
      <c r="AA118" s="138" t="s">
        <v>188</v>
      </c>
      <c r="AB118" s="138" t="s">
        <v>367</v>
      </c>
      <c r="AC118" s="138" t="s">
        <v>368</v>
      </c>
      <c r="AD118" s="167">
        <v>45869</v>
      </c>
      <c r="AE118" s="111" t="s">
        <v>190</v>
      </c>
      <c r="AF118" s="137">
        <v>1</v>
      </c>
      <c r="AG118" s="137">
        <v>1</v>
      </c>
      <c r="AH118" s="137">
        <f t="shared" si="116"/>
        <v>1</v>
      </c>
      <c r="AI118" s="138" t="str">
        <f t="shared" si="117"/>
        <v>BAJO</v>
      </c>
      <c r="AJ118" s="137">
        <v>10</v>
      </c>
      <c r="AK118" s="137">
        <f t="shared" si="118"/>
        <v>10</v>
      </c>
      <c r="AL118" s="138" t="str">
        <f t="shared" si="119"/>
        <v>IV</v>
      </c>
      <c r="AM118" s="137" t="str">
        <f t="shared" si="120"/>
        <v>Aceptable</v>
      </c>
      <c r="AN118" s="52" t="s">
        <v>366</v>
      </c>
      <c r="AO118" s="138" t="s">
        <v>179</v>
      </c>
      <c r="AP118" s="138" t="s">
        <v>188</v>
      </c>
      <c r="AQ118" s="138" t="s">
        <v>188</v>
      </c>
      <c r="AR118" s="138" t="s">
        <v>188</v>
      </c>
      <c r="AS118" s="138" t="s">
        <v>367</v>
      </c>
      <c r="AT118" s="138" t="s">
        <v>368</v>
      </c>
      <c r="AU118" s="109" t="str">
        <f t="shared" si="88"/>
        <v>Se mantiene los controles establecidos</v>
      </c>
    </row>
    <row r="119" spans="1:47" s="42" customFormat="1" ht="174.75" customHeight="1">
      <c r="B119" s="139" t="s">
        <v>175</v>
      </c>
      <c r="C119" s="148" t="s">
        <v>332</v>
      </c>
      <c r="D119" s="148" t="s">
        <v>340</v>
      </c>
      <c r="E119" s="130" t="s">
        <v>341</v>
      </c>
      <c r="F119" s="138" t="s">
        <v>342</v>
      </c>
      <c r="G119" s="131" t="s">
        <v>179</v>
      </c>
      <c r="H119" s="109" t="s">
        <v>180</v>
      </c>
      <c r="I119" s="140" t="s">
        <v>197</v>
      </c>
      <c r="J119" s="140" t="s">
        <v>198</v>
      </c>
      <c r="K119" s="52" t="s">
        <v>199</v>
      </c>
      <c r="L119" s="52" t="s">
        <v>200</v>
      </c>
      <c r="M119" s="52" t="s">
        <v>201</v>
      </c>
      <c r="N119" s="52" t="s">
        <v>202</v>
      </c>
      <c r="O119" s="137">
        <v>2</v>
      </c>
      <c r="P119" s="137">
        <v>3</v>
      </c>
      <c r="Q119" s="137">
        <f t="shared" si="111"/>
        <v>6</v>
      </c>
      <c r="R119" s="138" t="str">
        <f t="shared" si="112"/>
        <v>MEDIO</v>
      </c>
      <c r="S119" s="137">
        <v>10</v>
      </c>
      <c r="T119" s="137">
        <f t="shared" si="113"/>
        <v>60</v>
      </c>
      <c r="U119" s="138" t="str">
        <f t="shared" si="114"/>
        <v>III</v>
      </c>
      <c r="V119" s="137" t="str">
        <f t="shared" si="115"/>
        <v>Mejorable</v>
      </c>
      <c r="W119" s="138" t="s">
        <v>203</v>
      </c>
      <c r="X119" s="137" t="s">
        <v>179</v>
      </c>
      <c r="Y119" s="138" t="s">
        <v>188</v>
      </c>
      <c r="Z119" s="138" t="s">
        <v>188</v>
      </c>
      <c r="AA119" s="138" t="s">
        <v>188</v>
      </c>
      <c r="AB119" s="138" t="s">
        <v>196</v>
      </c>
      <c r="AC119" s="138" t="s">
        <v>188</v>
      </c>
      <c r="AD119" s="167">
        <v>45869</v>
      </c>
      <c r="AE119" s="111" t="s">
        <v>190</v>
      </c>
      <c r="AF119" s="137">
        <v>2</v>
      </c>
      <c r="AG119" s="137">
        <v>3</v>
      </c>
      <c r="AH119" s="137">
        <f t="shared" si="116"/>
        <v>6</v>
      </c>
      <c r="AI119" s="138" t="str">
        <f t="shared" si="117"/>
        <v>MEDIO</v>
      </c>
      <c r="AJ119" s="137">
        <v>10</v>
      </c>
      <c r="AK119" s="137">
        <f t="shared" si="118"/>
        <v>60</v>
      </c>
      <c r="AL119" s="138" t="str">
        <f t="shared" si="119"/>
        <v>III</v>
      </c>
      <c r="AM119" s="137" t="str">
        <f t="shared" si="120"/>
        <v>Mejorable</v>
      </c>
      <c r="AN119" s="138" t="s">
        <v>203</v>
      </c>
      <c r="AO119" s="137" t="s">
        <v>179</v>
      </c>
      <c r="AP119" s="138" t="s">
        <v>188</v>
      </c>
      <c r="AQ119" s="138" t="s">
        <v>188</v>
      </c>
      <c r="AR119" s="138" t="s">
        <v>188</v>
      </c>
      <c r="AS119" s="138" t="s">
        <v>196</v>
      </c>
      <c r="AT119" s="138" t="s">
        <v>188</v>
      </c>
      <c r="AU119" s="109" t="str">
        <f t="shared" si="88"/>
        <v>Se mantiene los controles establecidos</v>
      </c>
    </row>
    <row r="120" spans="1:47" s="42" customFormat="1" ht="174.75" customHeight="1">
      <c r="B120" s="133" t="s">
        <v>175</v>
      </c>
      <c r="C120" s="148" t="s">
        <v>332</v>
      </c>
      <c r="D120" s="148" t="s">
        <v>340</v>
      </c>
      <c r="E120" s="130" t="s">
        <v>341</v>
      </c>
      <c r="F120" s="137" t="s">
        <v>342</v>
      </c>
      <c r="G120" s="131" t="s">
        <v>179</v>
      </c>
      <c r="H120" s="109" t="s">
        <v>180</v>
      </c>
      <c r="I120" s="136" t="s">
        <v>204</v>
      </c>
      <c r="J120" s="136" t="s">
        <v>205</v>
      </c>
      <c r="K120" s="53" t="s">
        <v>206</v>
      </c>
      <c r="L120" s="137" t="s">
        <v>188</v>
      </c>
      <c r="M120" s="53" t="s">
        <v>207</v>
      </c>
      <c r="N120" s="53" t="s">
        <v>208</v>
      </c>
      <c r="O120" s="137">
        <v>2</v>
      </c>
      <c r="P120" s="137">
        <v>3</v>
      </c>
      <c r="Q120" s="137">
        <f t="shared" si="111"/>
        <v>6</v>
      </c>
      <c r="R120" s="137" t="str">
        <f t="shared" si="112"/>
        <v>MEDIO</v>
      </c>
      <c r="S120" s="137">
        <v>25</v>
      </c>
      <c r="T120" s="137">
        <f t="shared" si="113"/>
        <v>150</v>
      </c>
      <c r="U120" s="138" t="str">
        <f t="shared" si="114"/>
        <v>II</v>
      </c>
      <c r="V120" s="137" t="str">
        <f t="shared" si="115"/>
        <v>Aceptable con control especifico</v>
      </c>
      <c r="W120" s="137" t="s">
        <v>209</v>
      </c>
      <c r="X120" s="137" t="s">
        <v>179</v>
      </c>
      <c r="Y120" s="137" t="s">
        <v>188</v>
      </c>
      <c r="Z120" s="137" t="s">
        <v>188</v>
      </c>
      <c r="AA120" s="137" t="s">
        <v>188</v>
      </c>
      <c r="AB120" s="137" t="s">
        <v>189</v>
      </c>
      <c r="AC120" s="137" t="s">
        <v>188</v>
      </c>
      <c r="AD120" s="167">
        <v>45869</v>
      </c>
      <c r="AE120" s="111" t="s">
        <v>190</v>
      </c>
      <c r="AF120" s="137">
        <v>2</v>
      </c>
      <c r="AG120" s="137">
        <v>3</v>
      </c>
      <c r="AH120" s="137">
        <f t="shared" si="116"/>
        <v>6</v>
      </c>
      <c r="AI120" s="137" t="str">
        <f t="shared" si="117"/>
        <v>MEDIO</v>
      </c>
      <c r="AJ120" s="137">
        <v>25</v>
      </c>
      <c r="AK120" s="137">
        <f t="shared" si="118"/>
        <v>150</v>
      </c>
      <c r="AL120" s="138" t="str">
        <f t="shared" si="119"/>
        <v>II</v>
      </c>
      <c r="AM120" s="137" t="str">
        <f t="shared" si="120"/>
        <v>Aceptable con control especifico</v>
      </c>
      <c r="AN120" s="137" t="s">
        <v>209</v>
      </c>
      <c r="AO120" s="137" t="s">
        <v>179</v>
      </c>
      <c r="AP120" s="137" t="s">
        <v>188</v>
      </c>
      <c r="AQ120" s="137" t="s">
        <v>188</v>
      </c>
      <c r="AR120" s="137" t="s">
        <v>188</v>
      </c>
      <c r="AS120" s="137" t="s">
        <v>189</v>
      </c>
      <c r="AT120" s="137" t="s">
        <v>188</v>
      </c>
      <c r="AU120" s="109" t="str">
        <f t="shared" si="88"/>
        <v>Se mantiene los controles establecidos</v>
      </c>
    </row>
    <row r="121" spans="1:47" s="42" customFormat="1" ht="174.75" customHeight="1">
      <c r="B121" s="133" t="s">
        <v>175</v>
      </c>
      <c r="C121" s="148" t="s">
        <v>332</v>
      </c>
      <c r="D121" s="148" t="s">
        <v>340</v>
      </c>
      <c r="E121" s="130" t="s">
        <v>341</v>
      </c>
      <c r="F121" s="137" t="s">
        <v>342</v>
      </c>
      <c r="G121" s="131" t="s">
        <v>179</v>
      </c>
      <c r="H121" s="109" t="s">
        <v>180</v>
      </c>
      <c r="I121" s="136" t="s">
        <v>369</v>
      </c>
      <c r="J121" s="136" t="s">
        <v>205</v>
      </c>
      <c r="K121" s="53" t="s">
        <v>370</v>
      </c>
      <c r="L121" s="137" t="s">
        <v>371</v>
      </c>
      <c r="M121" s="53" t="s">
        <v>372</v>
      </c>
      <c r="N121" s="53" t="s">
        <v>373</v>
      </c>
      <c r="O121" s="137">
        <v>2</v>
      </c>
      <c r="P121" s="137">
        <v>3</v>
      </c>
      <c r="Q121" s="137">
        <f t="shared" si="111"/>
        <v>6</v>
      </c>
      <c r="R121" s="137" t="str">
        <f t="shared" si="112"/>
        <v>MEDIO</v>
      </c>
      <c r="S121" s="137">
        <v>10</v>
      </c>
      <c r="T121" s="137">
        <f t="shared" si="113"/>
        <v>60</v>
      </c>
      <c r="U121" s="138" t="str">
        <f t="shared" si="114"/>
        <v>III</v>
      </c>
      <c r="V121" s="137" t="str">
        <f t="shared" si="115"/>
        <v>Mejorable</v>
      </c>
      <c r="W121" s="137" t="s">
        <v>374</v>
      </c>
      <c r="X121" s="137" t="s">
        <v>179</v>
      </c>
      <c r="Y121" s="137" t="s">
        <v>188</v>
      </c>
      <c r="Z121" s="137" t="s">
        <v>188</v>
      </c>
      <c r="AA121" s="137" t="s">
        <v>188</v>
      </c>
      <c r="AB121" s="137" t="s">
        <v>375</v>
      </c>
      <c r="AC121" s="137" t="s">
        <v>274</v>
      </c>
      <c r="AD121" s="167">
        <v>45869</v>
      </c>
      <c r="AE121" s="111" t="s">
        <v>190</v>
      </c>
      <c r="AF121" s="137">
        <v>2</v>
      </c>
      <c r="AG121" s="137">
        <v>3</v>
      </c>
      <c r="AH121" s="137">
        <f t="shared" si="116"/>
        <v>6</v>
      </c>
      <c r="AI121" s="137" t="str">
        <f t="shared" si="117"/>
        <v>MEDIO</v>
      </c>
      <c r="AJ121" s="137">
        <v>10</v>
      </c>
      <c r="AK121" s="137">
        <f t="shared" si="118"/>
        <v>60</v>
      </c>
      <c r="AL121" s="138" t="str">
        <f t="shared" si="119"/>
        <v>III</v>
      </c>
      <c r="AM121" s="137" t="str">
        <f t="shared" si="120"/>
        <v>Mejorable</v>
      </c>
      <c r="AN121" s="137" t="s">
        <v>374</v>
      </c>
      <c r="AO121" s="137" t="s">
        <v>179</v>
      </c>
      <c r="AP121" s="137" t="s">
        <v>188</v>
      </c>
      <c r="AQ121" s="137" t="s">
        <v>188</v>
      </c>
      <c r="AR121" s="137" t="s">
        <v>188</v>
      </c>
      <c r="AS121" s="137" t="s">
        <v>375</v>
      </c>
      <c r="AT121" s="137" t="s">
        <v>274</v>
      </c>
      <c r="AU121" s="109" t="str">
        <f t="shared" si="88"/>
        <v>Se mantiene los controles establecidos</v>
      </c>
    </row>
    <row r="122" spans="1:47" s="42" customFormat="1" ht="174.75" customHeight="1">
      <c r="B122" s="133" t="s">
        <v>175</v>
      </c>
      <c r="C122" s="148" t="s">
        <v>332</v>
      </c>
      <c r="D122" s="148" t="s">
        <v>340</v>
      </c>
      <c r="E122" s="130" t="s">
        <v>341</v>
      </c>
      <c r="F122" s="137" t="s">
        <v>342</v>
      </c>
      <c r="G122" s="131" t="s">
        <v>179</v>
      </c>
      <c r="H122" s="109" t="s">
        <v>180</v>
      </c>
      <c r="I122" s="136" t="s">
        <v>210</v>
      </c>
      <c r="J122" s="136" t="s">
        <v>205</v>
      </c>
      <c r="K122" s="53" t="s">
        <v>211</v>
      </c>
      <c r="L122" s="137" t="s">
        <v>188</v>
      </c>
      <c r="M122" s="53" t="s">
        <v>207</v>
      </c>
      <c r="N122" s="53" t="s">
        <v>208</v>
      </c>
      <c r="O122" s="137">
        <v>3</v>
      </c>
      <c r="P122" s="137">
        <v>3</v>
      </c>
      <c r="Q122" s="137">
        <f t="shared" si="111"/>
        <v>9</v>
      </c>
      <c r="R122" s="137" t="str">
        <f t="shared" si="112"/>
        <v>ALTO</v>
      </c>
      <c r="S122" s="137">
        <v>25</v>
      </c>
      <c r="T122" s="137">
        <f t="shared" si="113"/>
        <v>225</v>
      </c>
      <c r="U122" s="138" t="str">
        <f t="shared" si="114"/>
        <v>II</v>
      </c>
      <c r="V122" s="137" t="str">
        <f t="shared" si="115"/>
        <v>Aceptable con control especifico</v>
      </c>
      <c r="W122" s="137" t="s">
        <v>212</v>
      </c>
      <c r="X122" s="137" t="s">
        <v>179</v>
      </c>
      <c r="Y122" s="137" t="s">
        <v>188</v>
      </c>
      <c r="Z122" s="137" t="s">
        <v>188</v>
      </c>
      <c r="AA122" s="137" t="s">
        <v>376</v>
      </c>
      <c r="AB122" s="137" t="s">
        <v>189</v>
      </c>
      <c r="AC122" s="137" t="s">
        <v>188</v>
      </c>
      <c r="AD122" s="167">
        <v>45869</v>
      </c>
      <c r="AE122" s="111" t="s">
        <v>190</v>
      </c>
      <c r="AF122" s="137">
        <v>3</v>
      </c>
      <c r="AG122" s="137">
        <v>3</v>
      </c>
      <c r="AH122" s="137">
        <f t="shared" si="116"/>
        <v>9</v>
      </c>
      <c r="AI122" s="137" t="str">
        <f t="shared" si="117"/>
        <v>ALTO</v>
      </c>
      <c r="AJ122" s="137">
        <v>25</v>
      </c>
      <c r="AK122" s="137">
        <f t="shared" si="118"/>
        <v>225</v>
      </c>
      <c r="AL122" s="138" t="str">
        <f t="shared" si="119"/>
        <v>II</v>
      </c>
      <c r="AM122" s="137" t="str">
        <f t="shared" si="120"/>
        <v>Aceptable con control especifico</v>
      </c>
      <c r="AN122" s="137" t="s">
        <v>212</v>
      </c>
      <c r="AO122" s="137" t="s">
        <v>179</v>
      </c>
      <c r="AP122" s="137" t="s">
        <v>188</v>
      </c>
      <c r="AQ122" s="137" t="s">
        <v>188</v>
      </c>
      <c r="AR122" s="137" t="s">
        <v>376</v>
      </c>
      <c r="AS122" s="137" t="s">
        <v>189</v>
      </c>
      <c r="AT122" s="137" t="s">
        <v>188</v>
      </c>
      <c r="AU122" s="109" t="str">
        <f t="shared" si="88"/>
        <v>Se mantiene los controles establecidos</v>
      </c>
    </row>
    <row r="123" spans="1:47" s="42" customFormat="1" ht="174.75" customHeight="1">
      <c r="B123" s="133" t="s">
        <v>175</v>
      </c>
      <c r="C123" s="148" t="s">
        <v>332</v>
      </c>
      <c r="D123" s="148" t="s">
        <v>340</v>
      </c>
      <c r="E123" s="130" t="s">
        <v>341</v>
      </c>
      <c r="F123" s="137" t="s">
        <v>342</v>
      </c>
      <c r="G123" s="131" t="s">
        <v>179</v>
      </c>
      <c r="H123" s="109" t="s">
        <v>180</v>
      </c>
      <c r="I123" s="136" t="s">
        <v>377</v>
      </c>
      <c r="J123" s="136" t="s">
        <v>205</v>
      </c>
      <c r="K123" s="53" t="s">
        <v>378</v>
      </c>
      <c r="L123" s="137" t="s">
        <v>188</v>
      </c>
      <c r="M123" s="53" t="s">
        <v>379</v>
      </c>
      <c r="N123" s="53" t="s">
        <v>208</v>
      </c>
      <c r="O123" s="137">
        <v>2</v>
      </c>
      <c r="P123" s="137">
        <v>3</v>
      </c>
      <c r="Q123" s="137">
        <f t="shared" si="111"/>
        <v>6</v>
      </c>
      <c r="R123" s="137" t="str">
        <f t="shared" si="112"/>
        <v>MEDIO</v>
      </c>
      <c r="S123" s="137">
        <v>25</v>
      </c>
      <c r="T123" s="137">
        <f>Q123*S123</f>
        <v>150</v>
      </c>
      <c r="U123" s="138" t="str">
        <f t="shared" si="114"/>
        <v>II</v>
      </c>
      <c r="V123" s="137" t="str">
        <f t="shared" si="115"/>
        <v>Aceptable con control especifico</v>
      </c>
      <c r="W123" s="137" t="s">
        <v>380</v>
      </c>
      <c r="X123" s="137" t="s">
        <v>179</v>
      </c>
      <c r="Y123" s="137" t="s">
        <v>188</v>
      </c>
      <c r="Z123" s="137" t="s">
        <v>188</v>
      </c>
      <c r="AA123" s="137" t="s">
        <v>188</v>
      </c>
      <c r="AB123" s="137" t="s">
        <v>381</v>
      </c>
      <c r="AC123" s="137" t="s">
        <v>188</v>
      </c>
      <c r="AD123" s="167">
        <v>45869</v>
      </c>
      <c r="AE123" s="111" t="s">
        <v>190</v>
      </c>
      <c r="AF123" s="137">
        <v>2</v>
      </c>
      <c r="AG123" s="137">
        <v>3</v>
      </c>
      <c r="AH123" s="137">
        <f t="shared" si="116"/>
        <v>6</v>
      </c>
      <c r="AI123" s="137" t="str">
        <f t="shared" si="117"/>
        <v>MEDIO</v>
      </c>
      <c r="AJ123" s="137">
        <v>25</v>
      </c>
      <c r="AK123" s="137">
        <f>AH123*AJ123</f>
        <v>150</v>
      </c>
      <c r="AL123" s="138" t="str">
        <f t="shared" si="119"/>
        <v>II</v>
      </c>
      <c r="AM123" s="137" t="str">
        <f t="shared" si="120"/>
        <v>Aceptable con control especifico</v>
      </c>
      <c r="AN123" s="137" t="s">
        <v>380</v>
      </c>
      <c r="AO123" s="137" t="s">
        <v>179</v>
      </c>
      <c r="AP123" s="137" t="s">
        <v>188</v>
      </c>
      <c r="AQ123" s="137" t="s">
        <v>188</v>
      </c>
      <c r="AR123" s="137" t="s">
        <v>188</v>
      </c>
      <c r="AS123" s="137" t="s">
        <v>381</v>
      </c>
      <c r="AT123" s="137" t="s">
        <v>188</v>
      </c>
      <c r="AU123" s="109" t="str">
        <f t="shared" si="88"/>
        <v>Se mantiene los controles establecidos</v>
      </c>
    </row>
    <row r="124" spans="1:47" s="42" customFormat="1" ht="174.75" customHeight="1">
      <c r="B124" s="139" t="s">
        <v>175</v>
      </c>
      <c r="C124" s="148" t="s">
        <v>332</v>
      </c>
      <c r="D124" s="148" t="s">
        <v>340</v>
      </c>
      <c r="E124" s="130" t="s">
        <v>341</v>
      </c>
      <c r="F124" s="138" t="s">
        <v>342</v>
      </c>
      <c r="G124" s="131" t="s">
        <v>179</v>
      </c>
      <c r="H124" s="109" t="s">
        <v>180</v>
      </c>
      <c r="I124" s="140" t="s">
        <v>382</v>
      </c>
      <c r="J124" s="140" t="s">
        <v>214</v>
      </c>
      <c r="K124" s="52" t="s">
        <v>383</v>
      </c>
      <c r="L124" s="138" t="s">
        <v>384</v>
      </c>
      <c r="M124" s="52" t="s">
        <v>385</v>
      </c>
      <c r="N124" s="52" t="s">
        <v>386</v>
      </c>
      <c r="O124" s="137">
        <v>2</v>
      </c>
      <c r="P124" s="137">
        <v>2</v>
      </c>
      <c r="Q124" s="137">
        <f t="shared" si="111"/>
        <v>4</v>
      </c>
      <c r="R124" s="138" t="str">
        <f t="shared" si="112"/>
        <v>BAJO</v>
      </c>
      <c r="S124" s="137">
        <v>25</v>
      </c>
      <c r="T124" s="137">
        <f t="shared" ref="T124:T163" si="121">Q124*S124</f>
        <v>100</v>
      </c>
      <c r="U124" s="138" t="str">
        <f t="shared" si="114"/>
        <v>III</v>
      </c>
      <c r="V124" s="137" t="str">
        <f t="shared" si="115"/>
        <v>Mejorable</v>
      </c>
      <c r="W124" s="138" t="s">
        <v>387</v>
      </c>
      <c r="X124" s="137" t="s">
        <v>179</v>
      </c>
      <c r="Y124" s="138" t="s">
        <v>188</v>
      </c>
      <c r="Z124" s="138" t="s">
        <v>188</v>
      </c>
      <c r="AA124" s="138" t="s">
        <v>188</v>
      </c>
      <c r="AB124" s="138" t="s">
        <v>388</v>
      </c>
      <c r="AC124" s="138" t="s">
        <v>389</v>
      </c>
      <c r="AD124" s="167">
        <v>45869</v>
      </c>
      <c r="AE124" s="111" t="s">
        <v>190</v>
      </c>
      <c r="AF124" s="137">
        <v>2</v>
      </c>
      <c r="AG124" s="137">
        <v>2</v>
      </c>
      <c r="AH124" s="137">
        <f t="shared" si="116"/>
        <v>4</v>
      </c>
      <c r="AI124" s="138" t="str">
        <f t="shared" si="117"/>
        <v>BAJO</v>
      </c>
      <c r="AJ124" s="137">
        <v>25</v>
      </c>
      <c r="AK124" s="137">
        <f t="shared" ref="AK124:AK163" si="122">AH124*AJ124</f>
        <v>100</v>
      </c>
      <c r="AL124" s="138" t="str">
        <f t="shared" si="119"/>
        <v>III</v>
      </c>
      <c r="AM124" s="137" t="str">
        <f t="shared" si="120"/>
        <v>Mejorable</v>
      </c>
      <c r="AN124" s="138" t="s">
        <v>387</v>
      </c>
      <c r="AO124" s="137" t="s">
        <v>179</v>
      </c>
      <c r="AP124" s="138" t="s">
        <v>188</v>
      </c>
      <c r="AQ124" s="138" t="s">
        <v>188</v>
      </c>
      <c r="AR124" s="138" t="s">
        <v>188</v>
      </c>
      <c r="AS124" s="138" t="s">
        <v>388</v>
      </c>
      <c r="AT124" s="138" t="s">
        <v>389</v>
      </c>
      <c r="AU124" s="109" t="str">
        <f t="shared" si="88"/>
        <v>Se mantiene los controles establecidos</v>
      </c>
    </row>
    <row r="125" spans="1:47" s="42" customFormat="1" ht="174.75" customHeight="1">
      <c r="B125" s="139" t="s">
        <v>175</v>
      </c>
      <c r="C125" s="148" t="s">
        <v>332</v>
      </c>
      <c r="D125" s="148" t="s">
        <v>340</v>
      </c>
      <c r="E125" s="130" t="s">
        <v>341</v>
      </c>
      <c r="F125" s="138" t="s">
        <v>342</v>
      </c>
      <c r="G125" s="131" t="s">
        <v>179</v>
      </c>
      <c r="H125" s="109" t="s">
        <v>180</v>
      </c>
      <c r="I125" s="140" t="s">
        <v>213</v>
      </c>
      <c r="J125" s="140" t="s">
        <v>214</v>
      </c>
      <c r="K125" s="52" t="s">
        <v>215</v>
      </c>
      <c r="L125" s="138" t="s">
        <v>216</v>
      </c>
      <c r="M125" s="52" t="s">
        <v>217</v>
      </c>
      <c r="N125" s="52" t="s">
        <v>390</v>
      </c>
      <c r="O125" s="137">
        <v>2</v>
      </c>
      <c r="P125" s="137">
        <v>2</v>
      </c>
      <c r="Q125" s="137">
        <f t="shared" si="111"/>
        <v>4</v>
      </c>
      <c r="R125" s="138" t="str">
        <f t="shared" si="112"/>
        <v>BAJO</v>
      </c>
      <c r="S125" s="137">
        <v>60</v>
      </c>
      <c r="T125" s="137">
        <f t="shared" si="121"/>
        <v>240</v>
      </c>
      <c r="U125" s="138" t="str">
        <f t="shared" si="114"/>
        <v>II</v>
      </c>
      <c r="V125" s="137" t="str">
        <f t="shared" si="115"/>
        <v>Aceptable con control especifico</v>
      </c>
      <c r="W125" s="138" t="s">
        <v>219</v>
      </c>
      <c r="X125" s="137" t="s">
        <v>179</v>
      </c>
      <c r="Y125" s="138" t="s">
        <v>188</v>
      </c>
      <c r="Z125" s="138" t="s">
        <v>188</v>
      </c>
      <c r="AA125" s="138" t="s">
        <v>188</v>
      </c>
      <c r="AB125" s="137" t="s">
        <v>189</v>
      </c>
      <c r="AC125" s="138" t="s">
        <v>188</v>
      </c>
      <c r="AD125" s="167">
        <v>45869</v>
      </c>
      <c r="AE125" s="111" t="s">
        <v>190</v>
      </c>
      <c r="AF125" s="137">
        <v>2</v>
      </c>
      <c r="AG125" s="137">
        <v>2</v>
      </c>
      <c r="AH125" s="137">
        <f t="shared" si="116"/>
        <v>4</v>
      </c>
      <c r="AI125" s="138" t="str">
        <f t="shared" si="117"/>
        <v>BAJO</v>
      </c>
      <c r="AJ125" s="137">
        <v>60</v>
      </c>
      <c r="AK125" s="137">
        <f t="shared" si="122"/>
        <v>240</v>
      </c>
      <c r="AL125" s="138" t="str">
        <f t="shared" si="119"/>
        <v>II</v>
      </c>
      <c r="AM125" s="137" t="str">
        <f t="shared" si="120"/>
        <v>Aceptable con control especifico</v>
      </c>
      <c r="AN125" s="138" t="s">
        <v>219</v>
      </c>
      <c r="AO125" s="137" t="s">
        <v>179</v>
      </c>
      <c r="AP125" s="138" t="s">
        <v>188</v>
      </c>
      <c r="AQ125" s="138" t="s">
        <v>188</v>
      </c>
      <c r="AR125" s="138" t="s">
        <v>188</v>
      </c>
      <c r="AS125" s="137" t="s">
        <v>189</v>
      </c>
      <c r="AT125" s="138" t="s">
        <v>188</v>
      </c>
      <c r="AU125" s="109" t="str">
        <f t="shared" si="88"/>
        <v>Se mantiene los controles establecidos</v>
      </c>
    </row>
    <row r="126" spans="1:47" s="42" customFormat="1" ht="174.75" customHeight="1">
      <c r="B126" s="139" t="s">
        <v>175</v>
      </c>
      <c r="C126" s="148" t="s">
        <v>332</v>
      </c>
      <c r="D126" s="148" t="s">
        <v>340</v>
      </c>
      <c r="E126" s="130" t="s">
        <v>341</v>
      </c>
      <c r="F126" s="138" t="s">
        <v>342</v>
      </c>
      <c r="G126" s="131" t="s">
        <v>179</v>
      </c>
      <c r="H126" s="109" t="s">
        <v>180</v>
      </c>
      <c r="I126" s="140" t="s">
        <v>290</v>
      </c>
      <c r="J126" s="140" t="s">
        <v>214</v>
      </c>
      <c r="K126" s="52" t="s">
        <v>223</v>
      </c>
      <c r="L126" s="138" t="s">
        <v>291</v>
      </c>
      <c r="M126" s="52" t="s">
        <v>391</v>
      </c>
      <c r="N126" s="52" t="s">
        <v>392</v>
      </c>
      <c r="O126" s="137">
        <v>2</v>
      </c>
      <c r="P126" s="137">
        <v>4</v>
      </c>
      <c r="Q126" s="137">
        <f t="shared" si="111"/>
        <v>8</v>
      </c>
      <c r="R126" s="138" t="str">
        <f t="shared" si="112"/>
        <v>MEDIO</v>
      </c>
      <c r="S126" s="137">
        <v>25</v>
      </c>
      <c r="T126" s="137">
        <f t="shared" si="121"/>
        <v>200</v>
      </c>
      <c r="U126" s="138" t="str">
        <f t="shared" si="114"/>
        <v>II</v>
      </c>
      <c r="V126" s="137" t="str">
        <f t="shared" si="115"/>
        <v>Aceptable con control especifico</v>
      </c>
      <c r="W126" s="138" t="s">
        <v>288</v>
      </c>
      <c r="X126" s="137" t="s">
        <v>179</v>
      </c>
      <c r="Y126" s="138" t="s">
        <v>188</v>
      </c>
      <c r="Z126" s="138" t="s">
        <v>188</v>
      </c>
      <c r="AA126" s="138" t="s">
        <v>188</v>
      </c>
      <c r="AB126" s="138" t="s">
        <v>294</v>
      </c>
      <c r="AC126" s="138" t="s">
        <v>393</v>
      </c>
      <c r="AD126" s="167">
        <v>45869</v>
      </c>
      <c r="AE126" s="111" t="s">
        <v>190</v>
      </c>
      <c r="AF126" s="137">
        <v>2</v>
      </c>
      <c r="AG126" s="137">
        <v>4</v>
      </c>
      <c r="AH126" s="137">
        <f t="shared" si="116"/>
        <v>8</v>
      </c>
      <c r="AI126" s="138" t="str">
        <f t="shared" si="117"/>
        <v>MEDIO</v>
      </c>
      <c r="AJ126" s="137">
        <v>25</v>
      </c>
      <c r="AK126" s="137">
        <f t="shared" si="122"/>
        <v>200</v>
      </c>
      <c r="AL126" s="138" t="str">
        <f t="shared" si="119"/>
        <v>II</v>
      </c>
      <c r="AM126" s="137" t="str">
        <f t="shared" si="120"/>
        <v>Aceptable con control especifico</v>
      </c>
      <c r="AN126" s="138" t="s">
        <v>288</v>
      </c>
      <c r="AO126" s="137" t="s">
        <v>179</v>
      </c>
      <c r="AP126" s="138" t="s">
        <v>188</v>
      </c>
      <c r="AQ126" s="138" t="s">
        <v>188</v>
      </c>
      <c r="AR126" s="138" t="s">
        <v>188</v>
      </c>
      <c r="AS126" s="138" t="s">
        <v>294</v>
      </c>
      <c r="AT126" s="138" t="s">
        <v>393</v>
      </c>
      <c r="AU126" s="109" t="str">
        <f t="shared" si="88"/>
        <v>Se mantiene los controles establecidos</v>
      </c>
    </row>
    <row r="127" spans="1:47" s="42" customFormat="1" ht="174.75" customHeight="1">
      <c r="B127" s="139" t="s">
        <v>175</v>
      </c>
      <c r="C127" s="148" t="s">
        <v>332</v>
      </c>
      <c r="D127" s="148" t="s">
        <v>340</v>
      </c>
      <c r="E127" s="130" t="s">
        <v>341</v>
      </c>
      <c r="F127" s="138" t="s">
        <v>342</v>
      </c>
      <c r="G127" s="131" t="s">
        <v>179</v>
      </c>
      <c r="H127" s="109" t="s">
        <v>180</v>
      </c>
      <c r="I127" s="140" t="s">
        <v>296</v>
      </c>
      <c r="J127" s="140" t="s">
        <v>214</v>
      </c>
      <c r="K127" s="52" t="s">
        <v>297</v>
      </c>
      <c r="L127" s="56" t="s">
        <v>298</v>
      </c>
      <c r="M127" s="57" t="s">
        <v>299</v>
      </c>
      <c r="N127" s="56" t="s">
        <v>188</v>
      </c>
      <c r="O127" s="137">
        <v>2</v>
      </c>
      <c r="P127" s="137">
        <v>2</v>
      </c>
      <c r="Q127" s="137">
        <f t="shared" si="111"/>
        <v>4</v>
      </c>
      <c r="R127" s="138" t="str">
        <f t="shared" si="112"/>
        <v>BAJO</v>
      </c>
      <c r="S127" s="137">
        <v>25</v>
      </c>
      <c r="T127" s="137">
        <f t="shared" si="121"/>
        <v>100</v>
      </c>
      <c r="U127" s="138" t="str">
        <f t="shared" si="114"/>
        <v>III</v>
      </c>
      <c r="V127" s="137" t="str">
        <f t="shared" si="115"/>
        <v>Mejorable</v>
      </c>
      <c r="W127" s="138" t="s">
        <v>288</v>
      </c>
      <c r="X127" s="137" t="s">
        <v>179</v>
      </c>
      <c r="Y127" s="138" t="s">
        <v>188</v>
      </c>
      <c r="Z127" s="138" t="s">
        <v>188</v>
      </c>
      <c r="AA127" s="138" t="s">
        <v>188</v>
      </c>
      <c r="AB127" s="138" t="s">
        <v>300</v>
      </c>
      <c r="AC127" s="138" t="s">
        <v>394</v>
      </c>
      <c r="AD127" s="167">
        <v>45869</v>
      </c>
      <c r="AE127" s="111" t="s">
        <v>190</v>
      </c>
      <c r="AF127" s="137">
        <v>2</v>
      </c>
      <c r="AG127" s="137">
        <v>2</v>
      </c>
      <c r="AH127" s="137">
        <f t="shared" si="116"/>
        <v>4</v>
      </c>
      <c r="AI127" s="138" t="str">
        <f t="shared" si="117"/>
        <v>BAJO</v>
      </c>
      <c r="AJ127" s="137">
        <v>25</v>
      </c>
      <c r="AK127" s="137">
        <f t="shared" si="122"/>
        <v>100</v>
      </c>
      <c r="AL127" s="138" t="str">
        <f t="shared" si="119"/>
        <v>III</v>
      </c>
      <c r="AM127" s="137" t="str">
        <f t="shared" si="120"/>
        <v>Mejorable</v>
      </c>
      <c r="AN127" s="138" t="s">
        <v>288</v>
      </c>
      <c r="AO127" s="137" t="s">
        <v>179</v>
      </c>
      <c r="AP127" s="138" t="s">
        <v>188</v>
      </c>
      <c r="AQ127" s="138" t="s">
        <v>188</v>
      </c>
      <c r="AR127" s="138" t="s">
        <v>188</v>
      </c>
      <c r="AS127" s="138" t="s">
        <v>300</v>
      </c>
      <c r="AT127" s="138" t="s">
        <v>394</v>
      </c>
      <c r="AU127" s="109" t="str">
        <f t="shared" si="88"/>
        <v>Se mantiene los controles establecidos</v>
      </c>
    </row>
    <row r="128" spans="1:47" s="42" customFormat="1" ht="174.75" customHeight="1">
      <c r="B128" s="139" t="s">
        <v>175</v>
      </c>
      <c r="C128" s="148" t="s">
        <v>332</v>
      </c>
      <c r="D128" s="148" t="s">
        <v>340</v>
      </c>
      <c r="E128" s="130" t="s">
        <v>341</v>
      </c>
      <c r="F128" s="138" t="s">
        <v>342</v>
      </c>
      <c r="G128" s="131" t="s">
        <v>179</v>
      </c>
      <c r="H128" s="109" t="s">
        <v>180</v>
      </c>
      <c r="I128" s="140" t="s">
        <v>302</v>
      </c>
      <c r="J128" s="140" t="s">
        <v>214</v>
      </c>
      <c r="K128" s="52" t="s">
        <v>285</v>
      </c>
      <c r="L128" s="138" t="s">
        <v>303</v>
      </c>
      <c r="M128" s="53" t="s">
        <v>304</v>
      </c>
      <c r="N128" s="53" t="s">
        <v>305</v>
      </c>
      <c r="O128" s="137">
        <v>2</v>
      </c>
      <c r="P128" s="137">
        <v>4</v>
      </c>
      <c r="Q128" s="137">
        <v>6</v>
      </c>
      <c r="R128" s="138" t="str">
        <f t="shared" si="112"/>
        <v>MEDIO</v>
      </c>
      <c r="S128" s="137">
        <v>25</v>
      </c>
      <c r="T128" s="137">
        <f t="shared" si="121"/>
        <v>150</v>
      </c>
      <c r="U128" s="138" t="str">
        <f t="shared" si="114"/>
        <v>II</v>
      </c>
      <c r="V128" s="137" t="str">
        <f t="shared" si="115"/>
        <v>Aceptable con control especifico</v>
      </c>
      <c r="W128" s="138" t="s">
        <v>288</v>
      </c>
      <c r="X128" s="137" t="s">
        <v>179</v>
      </c>
      <c r="Y128" s="138" t="s">
        <v>188</v>
      </c>
      <c r="Z128" s="138" t="s">
        <v>188</v>
      </c>
      <c r="AA128" s="138" t="s">
        <v>188</v>
      </c>
      <c r="AB128" s="138" t="s">
        <v>395</v>
      </c>
      <c r="AC128" s="138" t="s">
        <v>396</v>
      </c>
      <c r="AD128" s="167">
        <v>45869</v>
      </c>
      <c r="AE128" s="111" t="s">
        <v>190</v>
      </c>
      <c r="AF128" s="137">
        <v>2</v>
      </c>
      <c r="AG128" s="137">
        <v>4</v>
      </c>
      <c r="AH128" s="137">
        <v>6</v>
      </c>
      <c r="AI128" s="138" t="str">
        <f t="shared" si="117"/>
        <v>MEDIO</v>
      </c>
      <c r="AJ128" s="137">
        <v>25</v>
      </c>
      <c r="AK128" s="137">
        <f t="shared" si="122"/>
        <v>150</v>
      </c>
      <c r="AL128" s="138" t="str">
        <f t="shared" si="119"/>
        <v>II</v>
      </c>
      <c r="AM128" s="137" t="str">
        <f t="shared" si="120"/>
        <v>Aceptable con control especifico</v>
      </c>
      <c r="AN128" s="138" t="s">
        <v>288</v>
      </c>
      <c r="AO128" s="137" t="s">
        <v>179</v>
      </c>
      <c r="AP128" s="138" t="s">
        <v>188</v>
      </c>
      <c r="AQ128" s="138" t="s">
        <v>188</v>
      </c>
      <c r="AR128" s="138" t="s">
        <v>188</v>
      </c>
      <c r="AS128" s="138" t="s">
        <v>395</v>
      </c>
      <c r="AT128" s="138" t="s">
        <v>396</v>
      </c>
      <c r="AU128" s="109" t="str">
        <f t="shared" si="88"/>
        <v>Se mantiene los controles establecidos</v>
      </c>
    </row>
    <row r="129" spans="2:47" s="42" customFormat="1" ht="174.75" customHeight="1">
      <c r="B129" s="139" t="s">
        <v>175</v>
      </c>
      <c r="C129" s="148" t="s">
        <v>332</v>
      </c>
      <c r="D129" s="148" t="s">
        <v>340</v>
      </c>
      <c r="E129" s="130" t="s">
        <v>341</v>
      </c>
      <c r="F129" s="138" t="s">
        <v>342</v>
      </c>
      <c r="G129" s="131" t="s">
        <v>179</v>
      </c>
      <c r="H129" s="109" t="s">
        <v>180</v>
      </c>
      <c r="I129" s="140" t="s">
        <v>397</v>
      </c>
      <c r="J129" s="140" t="s">
        <v>214</v>
      </c>
      <c r="K129" s="52" t="s">
        <v>309</v>
      </c>
      <c r="L129" s="138" t="s">
        <v>184</v>
      </c>
      <c r="M129" s="52" t="s">
        <v>398</v>
      </c>
      <c r="N129" s="52" t="s">
        <v>399</v>
      </c>
      <c r="O129" s="137">
        <v>2</v>
      </c>
      <c r="P129" s="137">
        <v>3</v>
      </c>
      <c r="Q129" s="137">
        <f t="shared" ref="Q129:Q148" si="123">O129*P129</f>
        <v>6</v>
      </c>
      <c r="R129" s="138" t="str">
        <f t="shared" si="112"/>
        <v>MEDIO</v>
      </c>
      <c r="S129" s="137">
        <v>25</v>
      </c>
      <c r="T129" s="137">
        <f t="shared" si="121"/>
        <v>150</v>
      </c>
      <c r="U129" s="138" t="str">
        <f t="shared" si="114"/>
        <v>II</v>
      </c>
      <c r="V129" s="137" t="str">
        <f t="shared" si="115"/>
        <v>Aceptable con control especifico</v>
      </c>
      <c r="W129" s="138" t="s">
        <v>313</v>
      </c>
      <c r="X129" s="137" t="s">
        <v>179</v>
      </c>
      <c r="Y129" s="138" t="s">
        <v>188</v>
      </c>
      <c r="Z129" s="138" t="s">
        <v>188</v>
      </c>
      <c r="AA129" s="138" t="s">
        <v>188</v>
      </c>
      <c r="AB129" s="138" t="s">
        <v>400</v>
      </c>
      <c r="AC129" s="138" t="s">
        <v>401</v>
      </c>
      <c r="AD129" s="167">
        <v>45869</v>
      </c>
      <c r="AE129" s="111" t="s">
        <v>190</v>
      </c>
      <c r="AF129" s="137">
        <v>2</v>
      </c>
      <c r="AG129" s="137">
        <v>3</v>
      </c>
      <c r="AH129" s="137">
        <f t="shared" ref="AH129:AH148" si="124">AF129*AG129</f>
        <v>6</v>
      </c>
      <c r="AI129" s="138" t="str">
        <f t="shared" si="117"/>
        <v>MEDIO</v>
      </c>
      <c r="AJ129" s="137">
        <v>25</v>
      </c>
      <c r="AK129" s="137">
        <f t="shared" si="122"/>
        <v>150</v>
      </c>
      <c r="AL129" s="138" t="str">
        <f t="shared" si="119"/>
        <v>II</v>
      </c>
      <c r="AM129" s="137" t="str">
        <f t="shared" si="120"/>
        <v>Aceptable con control especifico</v>
      </c>
      <c r="AN129" s="138" t="s">
        <v>313</v>
      </c>
      <c r="AO129" s="137" t="s">
        <v>179</v>
      </c>
      <c r="AP129" s="138" t="s">
        <v>188</v>
      </c>
      <c r="AQ129" s="138" t="s">
        <v>188</v>
      </c>
      <c r="AR129" s="138" t="s">
        <v>188</v>
      </c>
      <c r="AS129" s="138" t="s">
        <v>400</v>
      </c>
      <c r="AT129" s="138" t="s">
        <v>401</v>
      </c>
      <c r="AU129" s="109" t="str">
        <f t="shared" si="88"/>
        <v>Se mantiene los controles establecidos</v>
      </c>
    </row>
    <row r="130" spans="2:47" s="42" customFormat="1" ht="174.75" customHeight="1">
      <c r="B130" s="139" t="s">
        <v>175</v>
      </c>
      <c r="C130" s="148" t="s">
        <v>332</v>
      </c>
      <c r="D130" s="148" t="s">
        <v>340</v>
      </c>
      <c r="E130" s="130" t="s">
        <v>341</v>
      </c>
      <c r="F130" s="138" t="s">
        <v>342</v>
      </c>
      <c r="G130" s="131" t="s">
        <v>179</v>
      </c>
      <c r="H130" s="109" t="s">
        <v>220</v>
      </c>
      <c r="I130" s="140" t="s">
        <v>221</v>
      </c>
      <c r="J130" s="140" t="s">
        <v>222</v>
      </c>
      <c r="K130" s="52" t="s">
        <v>223</v>
      </c>
      <c r="L130" s="138" t="s">
        <v>224</v>
      </c>
      <c r="M130" s="109" t="s">
        <v>225</v>
      </c>
      <c r="N130" s="52" t="s">
        <v>402</v>
      </c>
      <c r="O130" s="137">
        <v>2</v>
      </c>
      <c r="P130" s="137">
        <v>3</v>
      </c>
      <c r="Q130" s="137">
        <f t="shared" si="123"/>
        <v>6</v>
      </c>
      <c r="R130" s="138" t="str">
        <f t="shared" si="112"/>
        <v>MEDIO</v>
      </c>
      <c r="S130" s="137">
        <v>25</v>
      </c>
      <c r="T130" s="137">
        <f t="shared" si="121"/>
        <v>150</v>
      </c>
      <c r="U130" s="138" t="str">
        <f t="shared" si="114"/>
        <v>II</v>
      </c>
      <c r="V130" s="137" t="str">
        <f t="shared" si="115"/>
        <v>Aceptable con control especifico</v>
      </c>
      <c r="W130" s="137" t="s">
        <v>227</v>
      </c>
      <c r="X130" s="137" t="s">
        <v>179</v>
      </c>
      <c r="Y130" s="138" t="s">
        <v>188</v>
      </c>
      <c r="Z130" s="138" t="s">
        <v>188</v>
      </c>
      <c r="AA130" s="138" t="s">
        <v>188</v>
      </c>
      <c r="AB130" s="52" t="s">
        <v>228</v>
      </c>
      <c r="AC130" s="52" t="s">
        <v>229</v>
      </c>
      <c r="AD130" s="167">
        <v>45869</v>
      </c>
      <c r="AE130" s="111" t="s">
        <v>190</v>
      </c>
      <c r="AF130" s="137">
        <v>2</v>
      </c>
      <c r="AG130" s="137">
        <v>3</v>
      </c>
      <c r="AH130" s="137">
        <f t="shared" si="124"/>
        <v>6</v>
      </c>
      <c r="AI130" s="138" t="str">
        <f t="shared" si="117"/>
        <v>MEDIO</v>
      </c>
      <c r="AJ130" s="137">
        <v>25</v>
      </c>
      <c r="AK130" s="137">
        <f t="shared" si="122"/>
        <v>150</v>
      </c>
      <c r="AL130" s="138" t="str">
        <f t="shared" si="119"/>
        <v>II</v>
      </c>
      <c r="AM130" s="137" t="str">
        <f t="shared" si="120"/>
        <v>Aceptable con control especifico</v>
      </c>
      <c r="AN130" s="137" t="s">
        <v>227</v>
      </c>
      <c r="AO130" s="137" t="s">
        <v>179</v>
      </c>
      <c r="AP130" s="138" t="s">
        <v>188</v>
      </c>
      <c r="AQ130" s="138" t="s">
        <v>188</v>
      </c>
      <c r="AR130" s="138" t="s">
        <v>188</v>
      </c>
      <c r="AS130" s="52" t="s">
        <v>228</v>
      </c>
      <c r="AT130" s="52" t="s">
        <v>229</v>
      </c>
      <c r="AU130" s="109" t="str">
        <f t="shared" si="88"/>
        <v>Se mantiene los controles establecidos</v>
      </c>
    </row>
    <row r="131" spans="2:47" s="42" customFormat="1" ht="174.75" customHeight="1">
      <c r="B131" s="139" t="s">
        <v>175</v>
      </c>
      <c r="C131" s="148" t="s">
        <v>332</v>
      </c>
      <c r="D131" s="148" t="s">
        <v>340</v>
      </c>
      <c r="E131" s="130" t="s">
        <v>341</v>
      </c>
      <c r="F131" s="138" t="s">
        <v>342</v>
      </c>
      <c r="G131" s="131" t="s">
        <v>179</v>
      </c>
      <c r="H131" s="109" t="s">
        <v>220</v>
      </c>
      <c r="I131" s="140" t="s">
        <v>230</v>
      </c>
      <c r="J131" s="140" t="s">
        <v>222</v>
      </c>
      <c r="K131" s="52" t="s">
        <v>223</v>
      </c>
      <c r="L131" s="177" t="s">
        <v>231</v>
      </c>
      <c r="M131" s="109" t="s">
        <v>232</v>
      </c>
      <c r="N131" s="176" t="s">
        <v>226</v>
      </c>
      <c r="O131" s="137">
        <v>2</v>
      </c>
      <c r="P131" s="137">
        <v>1</v>
      </c>
      <c r="Q131" s="137">
        <f t="shared" si="123"/>
        <v>2</v>
      </c>
      <c r="R131" s="138" t="str">
        <f t="shared" si="112"/>
        <v>BAJO</v>
      </c>
      <c r="S131" s="137">
        <v>25</v>
      </c>
      <c r="T131" s="137">
        <f t="shared" si="121"/>
        <v>50</v>
      </c>
      <c r="U131" s="138" t="str">
        <f t="shared" si="114"/>
        <v>III</v>
      </c>
      <c r="V131" s="137" t="str">
        <f t="shared" si="115"/>
        <v>Mejorable</v>
      </c>
      <c r="W131" s="137" t="s">
        <v>227</v>
      </c>
      <c r="X131" s="137" t="s">
        <v>179</v>
      </c>
      <c r="Y131" s="138" t="s">
        <v>188</v>
      </c>
      <c r="Z131" s="138" t="s">
        <v>188</v>
      </c>
      <c r="AA131" s="138" t="s">
        <v>188</v>
      </c>
      <c r="AB131" s="52" t="s">
        <v>233</v>
      </c>
      <c r="AC131" s="52" t="s">
        <v>188</v>
      </c>
      <c r="AD131" s="167">
        <v>45869</v>
      </c>
      <c r="AE131" s="111" t="s">
        <v>190</v>
      </c>
      <c r="AF131" s="137">
        <v>2</v>
      </c>
      <c r="AG131" s="137">
        <v>1</v>
      </c>
      <c r="AH131" s="137">
        <f t="shared" si="124"/>
        <v>2</v>
      </c>
      <c r="AI131" s="138" t="str">
        <f t="shared" si="117"/>
        <v>BAJO</v>
      </c>
      <c r="AJ131" s="137">
        <v>25</v>
      </c>
      <c r="AK131" s="137">
        <f t="shared" si="122"/>
        <v>50</v>
      </c>
      <c r="AL131" s="138" t="str">
        <f t="shared" si="119"/>
        <v>III</v>
      </c>
      <c r="AM131" s="137" t="str">
        <f t="shared" si="120"/>
        <v>Mejorable</v>
      </c>
      <c r="AN131" s="137" t="s">
        <v>227</v>
      </c>
      <c r="AO131" s="137" t="s">
        <v>179</v>
      </c>
      <c r="AP131" s="138" t="s">
        <v>188</v>
      </c>
      <c r="AQ131" s="138" t="s">
        <v>188</v>
      </c>
      <c r="AR131" s="138" t="s">
        <v>188</v>
      </c>
      <c r="AS131" s="52" t="s">
        <v>233</v>
      </c>
      <c r="AT131" s="52" t="s">
        <v>188</v>
      </c>
      <c r="AU131" s="109" t="str">
        <f t="shared" si="88"/>
        <v>Se mantiene los controles establecidos</v>
      </c>
    </row>
    <row r="132" spans="2:47" s="42" customFormat="1" ht="174.75" customHeight="1">
      <c r="B132" s="139" t="s">
        <v>175</v>
      </c>
      <c r="C132" s="148" t="s">
        <v>332</v>
      </c>
      <c r="D132" s="148" t="s">
        <v>340</v>
      </c>
      <c r="E132" s="130" t="s">
        <v>341</v>
      </c>
      <c r="F132" s="138" t="s">
        <v>342</v>
      </c>
      <c r="G132" s="131" t="s">
        <v>179</v>
      </c>
      <c r="H132" s="109" t="s">
        <v>220</v>
      </c>
      <c r="I132" s="140" t="s">
        <v>234</v>
      </c>
      <c r="J132" s="140" t="s">
        <v>222</v>
      </c>
      <c r="K132" s="52" t="s">
        <v>235</v>
      </c>
      <c r="L132" s="138" t="s">
        <v>236</v>
      </c>
      <c r="M132" s="109" t="s">
        <v>237</v>
      </c>
      <c r="N132" s="52" t="s">
        <v>238</v>
      </c>
      <c r="O132" s="137">
        <v>4</v>
      </c>
      <c r="P132" s="137">
        <v>1</v>
      </c>
      <c r="Q132" s="137">
        <f t="shared" si="123"/>
        <v>4</v>
      </c>
      <c r="R132" s="138" t="str">
        <f t="shared" si="112"/>
        <v>BAJO</v>
      </c>
      <c r="S132" s="137">
        <v>60</v>
      </c>
      <c r="T132" s="137">
        <f t="shared" si="121"/>
        <v>240</v>
      </c>
      <c r="U132" s="138" t="str">
        <f t="shared" si="114"/>
        <v>II</v>
      </c>
      <c r="V132" s="137" t="str">
        <f t="shared" si="115"/>
        <v>Aceptable con control especifico</v>
      </c>
      <c r="W132" s="137" t="s">
        <v>227</v>
      </c>
      <c r="X132" s="137" t="s">
        <v>179</v>
      </c>
      <c r="Y132" s="138" t="s">
        <v>188</v>
      </c>
      <c r="Z132" s="138" t="s">
        <v>188</v>
      </c>
      <c r="AA132" s="138" t="s">
        <v>188</v>
      </c>
      <c r="AB132" s="52" t="s">
        <v>239</v>
      </c>
      <c r="AC132" s="52" t="s">
        <v>188</v>
      </c>
      <c r="AD132" s="167">
        <v>45869</v>
      </c>
      <c r="AE132" s="111" t="s">
        <v>190</v>
      </c>
      <c r="AF132" s="137">
        <v>4</v>
      </c>
      <c r="AG132" s="137">
        <v>1</v>
      </c>
      <c r="AH132" s="137">
        <f t="shared" si="124"/>
        <v>4</v>
      </c>
      <c r="AI132" s="138" t="str">
        <f t="shared" si="117"/>
        <v>BAJO</v>
      </c>
      <c r="AJ132" s="137">
        <v>60</v>
      </c>
      <c r="AK132" s="137">
        <f t="shared" si="122"/>
        <v>240</v>
      </c>
      <c r="AL132" s="138" t="str">
        <f t="shared" si="119"/>
        <v>II</v>
      </c>
      <c r="AM132" s="137" t="str">
        <f t="shared" si="120"/>
        <v>Aceptable con control especifico</v>
      </c>
      <c r="AN132" s="137" t="s">
        <v>227</v>
      </c>
      <c r="AO132" s="137" t="s">
        <v>179</v>
      </c>
      <c r="AP132" s="138" t="s">
        <v>188</v>
      </c>
      <c r="AQ132" s="138" t="s">
        <v>188</v>
      </c>
      <c r="AR132" s="138" t="s">
        <v>188</v>
      </c>
      <c r="AS132" s="52" t="s">
        <v>239</v>
      </c>
      <c r="AT132" s="52" t="s">
        <v>188</v>
      </c>
      <c r="AU132" s="109" t="str">
        <f t="shared" si="88"/>
        <v>Se mantiene los controles establecidos</v>
      </c>
    </row>
    <row r="133" spans="2:47" s="42" customFormat="1" ht="174.75" customHeight="1">
      <c r="B133" s="133" t="s">
        <v>175</v>
      </c>
      <c r="C133" s="148" t="s">
        <v>332</v>
      </c>
      <c r="D133" s="142" t="s">
        <v>340</v>
      </c>
      <c r="E133" s="130" t="s">
        <v>403</v>
      </c>
      <c r="F133" s="130" t="s">
        <v>404</v>
      </c>
      <c r="G133" s="131" t="s">
        <v>179</v>
      </c>
      <c r="H133" s="109" t="s">
        <v>180</v>
      </c>
      <c r="I133" s="136" t="s">
        <v>181</v>
      </c>
      <c r="J133" s="136" t="s">
        <v>182</v>
      </c>
      <c r="K133" s="53" t="s">
        <v>183</v>
      </c>
      <c r="L133" s="137" t="s">
        <v>184</v>
      </c>
      <c r="M133" s="53" t="s">
        <v>185</v>
      </c>
      <c r="N133" s="130" t="s">
        <v>405</v>
      </c>
      <c r="O133" s="137">
        <v>2</v>
      </c>
      <c r="P133" s="137">
        <v>3</v>
      </c>
      <c r="Q133" s="137">
        <f t="shared" si="123"/>
        <v>6</v>
      </c>
      <c r="R133" s="137" t="str">
        <f t="shared" si="112"/>
        <v>MEDIO</v>
      </c>
      <c r="S133" s="137">
        <v>10</v>
      </c>
      <c r="T133" s="137">
        <f t="shared" si="121"/>
        <v>60</v>
      </c>
      <c r="U133" s="138" t="str">
        <f t="shared" si="114"/>
        <v>III</v>
      </c>
      <c r="V133" s="137" t="str">
        <f t="shared" si="115"/>
        <v>Mejorable</v>
      </c>
      <c r="W133" s="53" t="s">
        <v>187</v>
      </c>
      <c r="X133" s="137" t="s">
        <v>179</v>
      </c>
      <c r="Y133" s="137" t="s">
        <v>188</v>
      </c>
      <c r="Z133" s="137" t="s">
        <v>188</v>
      </c>
      <c r="AA133" s="137" t="s">
        <v>188</v>
      </c>
      <c r="AB133" s="137" t="s">
        <v>189</v>
      </c>
      <c r="AC133" s="137" t="s">
        <v>188</v>
      </c>
      <c r="AD133" s="167">
        <v>45869</v>
      </c>
      <c r="AE133" s="111" t="s">
        <v>190</v>
      </c>
      <c r="AF133" s="137">
        <v>2</v>
      </c>
      <c r="AG133" s="137">
        <v>3</v>
      </c>
      <c r="AH133" s="137">
        <f t="shared" si="124"/>
        <v>6</v>
      </c>
      <c r="AI133" s="137" t="str">
        <f t="shared" si="117"/>
        <v>MEDIO</v>
      </c>
      <c r="AJ133" s="137">
        <v>10</v>
      </c>
      <c r="AK133" s="137">
        <f t="shared" si="122"/>
        <v>60</v>
      </c>
      <c r="AL133" s="138" t="str">
        <f t="shared" si="119"/>
        <v>III</v>
      </c>
      <c r="AM133" s="137" t="str">
        <f t="shared" si="120"/>
        <v>Mejorable</v>
      </c>
      <c r="AN133" s="53" t="s">
        <v>187</v>
      </c>
      <c r="AO133" s="137" t="s">
        <v>179</v>
      </c>
      <c r="AP133" s="137" t="s">
        <v>188</v>
      </c>
      <c r="AQ133" s="137" t="s">
        <v>188</v>
      </c>
      <c r="AR133" s="137" t="s">
        <v>188</v>
      </c>
      <c r="AS133" s="137" t="s">
        <v>189</v>
      </c>
      <c r="AT133" s="137" t="s">
        <v>188</v>
      </c>
      <c r="AU133" s="109" t="str">
        <f t="shared" si="88"/>
        <v>Se mantiene los controles establecidos</v>
      </c>
    </row>
    <row r="134" spans="2:47" s="42" customFormat="1" ht="174.75" customHeight="1">
      <c r="B134" s="139" t="s">
        <v>175</v>
      </c>
      <c r="C134" s="148" t="s">
        <v>332</v>
      </c>
      <c r="D134" s="142" t="s">
        <v>340</v>
      </c>
      <c r="E134" s="130" t="s">
        <v>403</v>
      </c>
      <c r="F134" s="109" t="s">
        <v>406</v>
      </c>
      <c r="G134" s="131" t="s">
        <v>179</v>
      </c>
      <c r="H134" s="109" t="s">
        <v>180</v>
      </c>
      <c r="I134" s="140" t="s">
        <v>407</v>
      </c>
      <c r="J134" s="140" t="s">
        <v>192</v>
      </c>
      <c r="K134" s="52" t="s">
        <v>346</v>
      </c>
      <c r="L134" s="138" t="s">
        <v>184</v>
      </c>
      <c r="M134" s="52" t="s">
        <v>347</v>
      </c>
      <c r="N134" s="130" t="s">
        <v>348</v>
      </c>
      <c r="O134" s="137">
        <v>2</v>
      </c>
      <c r="P134" s="137">
        <v>1</v>
      </c>
      <c r="Q134" s="137">
        <f t="shared" si="123"/>
        <v>2</v>
      </c>
      <c r="R134" s="138" t="str">
        <f t="shared" si="112"/>
        <v>BAJO</v>
      </c>
      <c r="S134" s="137">
        <v>10</v>
      </c>
      <c r="T134" s="137">
        <f t="shared" si="121"/>
        <v>20</v>
      </c>
      <c r="U134" s="138" t="str">
        <f t="shared" si="114"/>
        <v>IV</v>
      </c>
      <c r="V134" s="137" t="str">
        <f t="shared" si="115"/>
        <v>Aceptable</v>
      </c>
      <c r="W134" s="52" t="s">
        <v>349</v>
      </c>
      <c r="X134" s="138" t="s">
        <v>179</v>
      </c>
      <c r="Y134" s="138" t="s">
        <v>188</v>
      </c>
      <c r="Z134" s="138" t="s">
        <v>188</v>
      </c>
      <c r="AA134" s="138" t="s">
        <v>188</v>
      </c>
      <c r="AB134" s="138" t="s">
        <v>350</v>
      </c>
      <c r="AC134" s="138" t="s">
        <v>188</v>
      </c>
      <c r="AD134" s="167">
        <v>45869</v>
      </c>
      <c r="AE134" s="111" t="s">
        <v>190</v>
      </c>
      <c r="AF134" s="137">
        <v>2</v>
      </c>
      <c r="AG134" s="137">
        <v>1</v>
      </c>
      <c r="AH134" s="137">
        <f t="shared" si="124"/>
        <v>2</v>
      </c>
      <c r="AI134" s="138" t="str">
        <f t="shared" si="117"/>
        <v>BAJO</v>
      </c>
      <c r="AJ134" s="137">
        <v>10</v>
      </c>
      <c r="AK134" s="137">
        <f t="shared" si="122"/>
        <v>20</v>
      </c>
      <c r="AL134" s="138" t="str">
        <f t="shared" si="119"/>
        <v>IV</v>
      </c>
      <c r="AM134" s="137" t="str">
        <f t="shared" si="120"/>
        <v>Aceptable</v>
      </c>
      <c r="AN134" s="52" t="s">
        <v>349</v>
      </c>
      <c r="AO134" s="138" t="s">
        <v>179</v>
      </c>
      <c r="AP134" s="138" t="s">
        <v>188</v>
      </c>
      <c r="AQ134" s="138" t="s">
        <v>188</v>
      </c>
      <c r="AR134" s="138" t="s">
        <v>188</v>
      </c>
      <c r="AS134" s="138" t="s">
        <v>350</v>
      </c>
      <c r="AT134" s="138" t="s">
        <v>188</v>
      </c>
      <c r="AU134" s="109" t="str">
        <f t="shared" si="88"/>
        <v>Se mantiene los controles establecidos</v>
      </c>
    </row>
    <row r="135" spans="2:47" s="42" customFormat="1" ht="174.75" customHeight="1">
      <c r="B135" s="139" t="s">
        <v>175</v>
      </c>
      <c r="C135" s="148" t="s">
        <v>332</v>
      </c>
      <c r="D135" s="142" t="s">
        <v>340</v>
      </c>
      <c r="E135" s="130" t="s">
        <v>403</v>
      </c>
      <c r="F135" s="109" t="s">
        <v>408</v>
      </c>
      <c r="G135" s="131" t="s">
        <v>179</v>
      </c>
      <c r="H135" s="109" t="s">
        <v>180</v>
      </c>
      <c r="I135" s="140" t="s">
        <v>191</v>
      </c>
      <c r="J135" s="140" t="s">
        <v>192</v>
      </c>
      <c r="K135" s="52" t="s">
        <v>193</v>
      </c>
      <c r="L135" s="138" t="s">
        <v>188</v>
      </c>
      <c r="M135" s="52" t="s">
        <v>194</v>
      </c>
      <c r="N135" s="130" t="s">
        <v>188</v>
      </c>
      <c r="O135" s="137">
        <v>2</v>
      </c>
      <c r="P135" s="137">
        <v>1</v>
      </c>
      <c r="Q135" s="137">
        <f t="shared" si="123"/>
        <v>2</v>
      </c>
      <c r="R135" s="138" t="str">
        <f t="shared" si="112"/>
        <v>BAJO</v>
      </c>
      <c r="S135" s="137">
        <v>10</v>
      </c>
      <c r="T135" s="137">
        <f t="shared" si="121"/>
        <v>20</v>
      </c>
      <c r="U135" s="138" t="str">
        <f t="shared" si="114"/>
        <v>IV</v>
      </c>
      <c r="V135" s="137" t="str">
        <f t="shared" si="115"/>
        <v>Aceptable</v>
      </c>
      <c r="W135" s="137" t="s">
        <v>195</v>
      </c>
      <c r="X135" s="138" t="s">
        <v>179</v>
      </c>
      <c r="Y135" s="138" t="s">
        <v>188</v>
      </c>
      <c r="Z135" s="138" t="s">
        <v>188</v>
      </c>
      <c r="AA135" s="138" t="s">
        <v>188</v>
      </c>
      <c r="AB135" s="138" t="s">
        <v>196</v>
      </c>
      <c r="AC135" s="138" t="s">
        <v>188</v>
      </c>
      <c r="AD135" s="167">
        <v>45869</v>
      </c>
      <c r="AE135" s="111" t="s">
        <v>190</v>
      </c>
      <c r="AF135" s="137">
        <v>2</v>
      </c>
      <c r="AG135" s="137">
        <v>1</v>
      </c>
      <c r="AH135" s="137">
        <f t="shared" si="124"/>
        <v>2</v>
      </c>
      <c r="AI135" s="138" t="str">
        <f t="shared" si="117"/>
        <v>BAJO</v>
      </c>
      <c r="AJ135" s="137">
        <v>10</v>
      </c>
      <c r="AK135" s="137">
        <f t="shared" si="122"/>
        <v>20</v>
      </c>
      <c r="AL135" s="138" t="str">
        <f t="shared" si="119"/>
        <v>IV</v>
      </c>
      <c r="AM135" s="137" t="str">
        <f t="shared" si="120"/>
        <v>Aceptable</v>
      </c>
      <c r="AN135" s="137" t="s">
        <v>195</v>
      </c>
      <c r="AO135" s="138" t="s">
        <v>179</v>
      </c>
      <c r="AP135" s="138" t="s">
        <v>188</v>
      </c>
      <c r="AQ135" s="138" t="s">
        <v>188</v>
      </c>
      <c r="AR135" s="138" t="s">
        <v>188</v>
      </c>
      <c r="AS135" s="138" t="s">
        <v>196</v>
      </c>
      <c r="AT135" s="138" t="s">
        <v>188</v>
      </c>
      <c r="AU135" s="109" t="str">
        <f t="shared" si="88"/>
        <v>Se mantiene los controles establecidos</v>
      </c>
    </row>
    <row r="136" spans="2:47" s="42" customFormat="1" ht="174.75" customHeight="1">
      <c r="B136" s="139" t="s">
        <v>175</v>
      </c>
      <c r="C136" s="148" t="s">
        <v>332</v>
      </c>
      <c r="D136" s="142" t="s">
        <v>340</v>
      </c>
      <c r="E136" s="130" t="s">
        <v>403</v>
      </c>
      <c r="F136" s="109" t="s">
        <v>409</v>
      </c>
      <c r="G136" s="131" t="s">
        <v>179</v>
      </c>
      <c r="H136" s="109" t="s">
        <v>180</v>
      </c>
      <c r="I136" s="140" t="s">
        <v>351</v>
      </c>
      <c r="J136" s="140" t="s">
        <v>192</v>
      </c>
      <c r="K136" s="52" t="s">
        <v>263</v>
      </c>
      <c r="L136" s="138" t="s">
        <v>264</v>
      </c>
      <c r="M136" s="52" t="s">
        <v>265</v>
      </c>
      <c r="N136" s="52" t="s">
        <v>266</v>
      </c>
      <c r="O136" s="137">
        <v>2</v>
      </c>
      <c r="P136" s="137">
        <v>2</v>
      </c>
      <c r="Q136" s="137">
        <f t="shared" si="123"/>
        <v>4</v>
      </c>
      <c r="R136" s="138" t="str">
        <f t="shared" si="112"/>
        <v>BAJO</v>
      </c>
      <c r="S136" s="137">
        <v>10</v>
      </c>
      <c r="T136" s="137">
        <f t="shared" si="121"/>
        <v>40</v>
      </c>
      <c r="U136" s="138" t="str">
        <f t="shared" si="114"/>
        <v>III</v>
      </c>
      <c r="V136" s="137" t="str">
        <f t="shared" si="115"/>
        <v>Mejorable</v>
      </c>
      <c r="W136" s="138" t="s">
        <v>353</v>
      </c>
      <c r="X136" s="138" t="s">
        <v>179</v>
      </c>
      <c r="Y136" s="138" t="s">
        <v>188</v>
      </c>
      <c r="Z136" s="138" t="s">
        <v>188</v>
      </c>
      <c r="AA136" s="138" t="s">
        <v>188</v>
      </c>
      <c r="AB136" s="138" t="s">
        <v>354</v>
      </c>
      <c r="AC136" s="138" t="s">
        <v>410</v>
      </c>
      <c r="AD136" s="167">
        <v>45869</v>
      </c>
      <c r="AE136" s="111" t="s">
        <v>190</v>
      </c>
      <c r="AF136" s="137">
        <v>2</v>
      </c>
      <c r="AG136" s="137">
        <v>2</v>
      </c>
      <c r="AH136" s="137">
        <f t="shared" si="124"/>
        <v>4</v>
      </c>
      <c r="AI136" s="138" t="str">
        <f t="shared" si="117"/>
        <v>BAJO</v>
      </c>
      <c r="AJ136" s="137">
        <v>10</v>
      </c>
      <c r="AK136" s="137">
        <f t="shared" si="122"/>
        <v>40</v>
      </c>
      <c r="AL136" s="138" t="str">
        <f t="shared" si="119"/>
        <v>III</v>
      </c>
      <c r="AM136" s="137" t="str">
        <f t="shared" si="120"/>
        <v>Mejorable</v>
      </c>
      <c r="AN136" s="138" t="s">
        <v>353</v>
      </c>
      <c r="AO136" s="138" t="s">
        <v>179</v>
      </c>
      <c r="AP136" s="138" t="s">
        <v>188</v>
      </c>
      <c r="AQ136" s="138" t="s">
        <v>188</v>
      </c>
      <c r="AR136" s="138" t="s">
        <v>188</v>
      </c>
      <c r="AS136" s="138" t="s">
        <v>354</v>
      </c>
      <c r="AT136" s="138" t="s">
        <v>410</v>
      </c>
      <c r="AU136" s="109" t="str">
        <f t="shared" si="88"/>
        <v>Se mantiene los controles establecidos</v>
      </c>
    </row>
    <row r="137" spans="2:47" s="42" customFormat="1" ht="174.75" customHeight="1">
      <c r="B137" s="139" t="s">
        <v>175</v>
      </c>
      <c r="C137" s="148" t="s">
        <v>332</v>
      </c>
      <c r="D137" s="142" t="s">
        <v>340</v>
      </c>
      <c r="E137" s="130" t="s">
        <v>403</v>
      </c>
      <c r="F137" s="109" t="s">
        <v>411</v>
      </c>
      <c r="G137" s="131" t="s">
        <v>179</v>
      </c>
      <c r="H137" s="109" t="s">
        <v>180</v>
      </c>
      <c r="I137" s="140" t="s">
        <v>412</v>
      </c>
      <c r="J137" s="140" t="s">
        <v>192</v>
      </c>
      <c r="K137" s="52" t="s">
        <v>413</v>
      </c>
      <c r="L137" s="138" t="s">
        <v>414</v>
      </c>
      <c r="M137" s="52" t="s">
        <v>184</v>
      </c>
      <c r="N137" s="52" t="s">
        <v>415</v>
      </c>
      <c r="O137" s="137">
        <v>2</v>
      </c>
      <c r="P137" s="137">
        <v>2</v>
      </c>
      <c r="Q137" s="137">
        <f t="shared" si="123"/>
        <v>4</v>
      </c>
      <c r="R137" s="138" t="str">
        <f t="shared" si="112"/>
        <v>BAJO</v>
      </c>
      <c r="S137" s="137">
        <v>10</v>
      </c>
      <c r="T137" s="137">
        <f t="shared" si="121"/>
        <v>40</v>
      </c>
      <c r="U137" s="138" t="str">
        <f t="shared" si="114"/>
        <v>III</v>
      </c>
      <c r="V137" s="137" t="str">
        <f t="shared" si="115"/>
        <v>Mejorable</v>
      </c>
      <c r="W137" s="52" t="s">
        <v>416</v>
      </c>
      <c r="X137" s="138" t="s">
        <v>179</v>
      </c>
      <c r="Y137" s="138" t="s">
        <v>188</v>
      </c>
      <c r="Z137" s="138" t="s">
        <v>188</v>
      </c>
      <c r="AA137" s="138" t="s">
        <v>188</v>
      </c>
      <c r="AB137" s="138" t="s">
        <v>417</v>
      </c>
      <c r="AC137" s="138" t="s">
        <v>418</v>
      </c>
      <c r="AD137" s="167">
        <v>45869</v>
      </c>
      <c r="AE137" s="111" t="s">
        <v>190</v>
      </c>
      <c r="AF137" s="137">
        <v>2</v>
      </c>
      <c r="AG137" s="137">
        <v>2</v>
      </c>
      <c r="AH137" s="137">
        <f t="shared" si="124"/>
        <v>4</v>
      </c>
      <c r="AI137" s="138" t="str">
        <f t="shared" si="117"/>
        <v>BAJO</v>
      </c>
      <c r="AJ137" s="137">
        <v>10</v>
      </c>
      <c r="AK137" s="137">
        <f t="shared" si="122"/>
        <v>40</v>
      </c>
      <c r="AL137" s="138" t="str">
        <f t="shared" si="119"/>
        <v>III</v>
      </c>
      <c r="AM137" s="137" t="str">
        <f t="shared" si="120"/>
        <v>Mejorable</v>
      </c>
      <c r="AN137" s="52" t="s">
        <v>416</v>
      </c>
      <c r="AO137" s="138" t="s">
        <v>179</v>
      </c>
      <c r="AP137" s="138" t="s">
        <v>188</v>
      </c>
      <c r="AQ137" s="138" t="s">
        <v>188</v>
      </c>
      <c r="AR137" s="138" t="s">
        <v>188</v>
      </c>
      <c r="AS137" s="138" t="s">
        <v>417</v>
      </c>
      <c r="AT137" s="138" t="s">
        <v>418</v>
      </c>
      <c r="AU137" s="109" t="str">
        <f t="shared" si="88"/>
        <v>Se mantiene los controles establecidos</v>
      </c>
    </row>
    <row r="138" spans="2:47" s="42" customFormat="1" ht="174.75" customHeight="1">
      <c r="B138" s="139" t="s">
        <v>175</v>
      </c>
      <c r="C138" s="148" t="s">
        <v>332</v>
      </c>
      <c r="D138" s="142" t="s">
        <v>340</v>
      </c>
      <c r="E138" s="130" t="s">
        <v>403</v>
      </c>
      <c r="F138" s="109" t="s">
        <v>419</v>
      </c>
      <c r="G138" s="131" t="s">
        <v>179</v>
      </c>
      <c r="H138" s="109" t="s">
        <v>180</v>
      </c>
      <c r="I138" s="140" t="s">
        <v>420</v>
      </c>
      <c r="J138" s="140" t="s">
        <v>357</v>
      </c>
      <c r="K138" s="52" t="s">
        <v>358</v>
      </c>
      <c r="L138" s="138" t="s">
        <v>188</v>
      </c>
      <c r="M138" s="52" t="s">
        <v>359</v>
      </c>
      <c r="N138" s="52" t="s">
        <v>360</v>
      </c>
      <c r="O138" s="137">
        <v>2</v>
      </c>
      <c r="P138" s="137">
        <v>3</v>
      </c>
      <c r="Q138" s="137">
        <f t="shared" si="123"/>
        <v>6</v>
      </c>
      <c r="R138" s="138" t="str">
        <f t="shared" si="112"/>
        <v>MEDIO</v>
      </c>
      <c r="S138" s="137">
        <v>10</v>
      </c>
      <c r="T138" s="137">
        <f t="shared" si="121"/>
        <v>60</v>
      </c>
      <c r="U138" s="138" t="str">
        <f t="shared" si="114"/>
        <v>III</v>
      </c>
      <c r="V138" s="137" t="str">
        <f t="shared" si="115"/>
        <v>Mejorable</v>
      </c>
      <c r="W138" s="138" t="s">
        <v>361</v>
      </c>
      <c r="X138" s="138" t="s">
        <v>179</v>
      </c>
      <c r="Y138" s="138" t="s">
        <v>188</v>
      </c>
      <c r="Z138" s="138" t="s">
        <v>188</v>
      </c>
      <c r="AA138" s="138" t="s">
        <v>188</v>
      </c>
      <c r="AB138" s="138" t="s">
        <v>189</v>
      </c>
      <c r="AC138" s="138" t="s">
        <v>421</v>
      </c>
      <c r="AD138" s="167">
        <v>45869</v>
      </c>
      <c r="AE138" s="111" t="s">
        <v>190</v>
      </c>
      <c r="AF138" s="137">
        <v>2</v>
      </c>
      <c r="AG138" s="137">
        <v>3</v>
      </c>
      <c r="AH138" s="137">
        <f t="shared" si="124"/>
        <v>6</v>
      </c>
      <c r="AI138" s="138" t="str">
        <f t="shared" si="117"/>
        <v>MEDIO</v>
      </c>
      <c r="AJ138" s="137">
        <v>10</v>
      </c>
      <c r="AK138" s="137">
        <f t="shared" si="122"/>
        <v>60</v>
      </c>
      <c r="AL138" s="138" t="str">
        <f t="shared" si="119"/>
        <v>III</v>
      </c>
      <c r="AM138" s="137" t="str">
        <f t="shared" si="120"/>
        <v>Mejorable</v>
      </c>
      <c r="AN138" s="138" t="s">
        <v>361</v>
      </c>
      <c r="AO138" s="138" t="s">
        <v>179</v>
      </c>
      <c r="AP138" s="138" t="s">
        <v>188</v>
      </c>
      <c r="AQ138" s="138" t="s">
        <v>188</v>
      </c>
      <c r="AR138" s="138" t="s">
        <v>188</v>
      </c>
      <c r="AS138" s="138" t="s">
        <v>189</v>
      </c>
      <c r="AT138" s="138" t="s">
        <v>421</v>
      </c>
      <c r="AU138" s="109" t="str">
        <f t="shared" si="88"/>
        <v>Se mantiene los controles establecidos</v>
      </c>
    </row>
    <row r="139" spans="2:47" s="42" customFormat="1" ht="174.75" customHeight="1">
      <c r="B139" s="139" t="s">
        <v>175</v>
      </c>
      <c r="C139" s="148" t="s">
        <v>332</v>
      </c>
      <c r="D139" s="142" t="s">
        <v>340</v>
      </c>
      <c r="E139" s="130" t="s">
        <v>403</v>
      </c>
      <c r="F139" s="109" t="s">
        <v>422</v>
      </c>
      <c r="G139" s="131" t="s">
        <v>179</v>
      </c>
      <c r="H139" s="109" t="s">
        <v>180</v>
      </c>
      <c r="I139" s="140" t="s">
        <v>423</v>
      </c>
      <c r="J139" s="140" t="s">
        <v>357</v>
      </c>
      <c r="K139" s="52" t="s">
        <v>424</v>
      </c>
      <c r="L139" s="138" t="s">
        <v>188</v>
      </c>
      <c r="M139" s="52" t="s">
        <v>359</v>
      </c>
      <c r="N139" s="52" t="s">
        <v>360</v>
      </c>
      <c r="O139" s="137">
        <v>2</v>
      </c>
      <c r="P139" s="137">
        <v>3</v>
      </c>
      <c r="Q139" s="137">
        <f t="shared" si="123"/>
        <v>6</v>
      </c>
      <c r="R139" s="138" t="str">
        <f t="shared" si="112"/>
        <v>MEDIO</v>
      </c>
      <c r="S139" s="137">
        <v>10</v>
      </c>
      <c r="T139" s="137">
        <f t="shared" si="121"/>
        <v>60</v>
      </c>
      <c r="U139" s="138" t="str">
        <f t="shared" si="114"/>
        <v>III</v>
      </c>
      <c r="V139" s="137" t="str">
        <f t="shared" si="115"/>
        <v>Mejorable</v>
      </c>
      <c r="W139" s="52" t="s">
        <v>424</v>
      </c>
      <c r="X139" s="138" t="s">
        <v>179</v>
      </c>
      <c r="Y139" s="138" t="s">
        <v>188</v>
      </c>
      <c r="Z139" s="138" t="s">
        <v>188</v>
      </c>
      <c r="AA139" s="138" t="s">
        <v>188</v>
      </c>
      <c r="AB139" s="138" t="s">
        <v>189</v>
      </c>
      <c r="AC139" s="138" t="s">
        <v>425</v>
      </c>
      <c r="AD139" s="167">
        <v>45869</v>
      </c>
      <c r="AE139" s="111" t="s">
        <v>190</v>
      </c>
      <c r="AF139" s="137">
        <v>2</v>
      </c>
      <c r="AG139" s="137">
        <v>3</v>
      </c>
      <c r="AH139" s="137">
        <f t="shared" si="124"/>
        <v>6</v>
      </c>
      <c r="AI139" s="138" t="str">
        <f t="shared" si="117"/>
        <v>MEDIO</v>
      </c>
      <c r="AJ139" s="137">
        <v>10</v>
      </c>
      <c r="AK139" s="137">
        <f t="shared" si="122"/>
        <v>60</v>
      </c>
      <c r="AL139" s="138" t="str">
        <f t="shared" si="119"/>
        <v>III</v>
      </c>
      <c r="AM139" s="137" t="str">
        <f t="shared" si="120"/>
        <v>Mejorable</v>
      </c>
      <c r="AN139" s="52" t="s">
        <v>424</v>
      </c>
      <c r="AO139" s="138" t="s">
        <v>179</v>
      </c>
      <c r="AP139" s="138" t="s">
        <v>188</v>
      </c>
      <c r="AQ139" s="138" t="s">
        <v>188</v>
      </c>
      <c r="AR139" s="138" t="s">
        <v>188</v>
      </c>
      <c r="AS139" s="138" t="s">
        <v>189</v>
      </c>
      <c r="AT139" s="138" t="s">
        <v>425</v>
      </c>
      <c r="AU139" s="109" t="str">
        <f t="shared" si="88"/>
        <v>Se mantiene los controles establecidos</v>
      </c>
    </row>
    <row r="140" spans="2:47" s="42" customFormat="1" ht="174.75" customHeight="1">
      <c r="B140" s="139" t="s">
        <v>175</v>
      </c>
      <c r="C140" s="148" t="s">
        <v>332</v>
      </c>
      <c r="D140" s="142" t="s">
        <v>340</v>
      </c>
      <c r="E140" s="130" t="s">
        <v>403</v>
      </c>
      <c r="F140" s="109" t="s">
        <v>426</v>
      </c>
      <c r="G140" s="131" t="s">
        <v>179</v>
      </c>
      <c r="H140" s="109" t="s">
        <v>180</v>
      </c>
      <c r="I140" s="140" t="s">
        <v>427</v>
      </c>
      <c r="J140" s="140" t="s">
        <v>357</v>
      </c>
      <c r="K140" s="52" t="s">
        <v>366</v>
      </c>
      <c r="L140" s="138" t="s">
        <v>218</v>
      </c>
      <c r="M140" s="52" t="s">
        <v>359</v>
      </c>
      <c r="N140" s="52" t="s">
        <v>360</v>
      </c>
      <c r="O140" s="137">
        <v>3</v>
      </c>
      <c r="P140" s="137">
        <v>4</v>
      </c>
      <c r="Q140" s="137">
        <f t="shared" si="123"/>
        <v>12</v>
      </c>
      <c r="R140" s="138" t="str">
        <f t="shared" si="112"/>
        <v>ALTO</v>
      </c>
      <c r="S140" s="137">
        <v>25</v>
      </c>
      <c r="T140" s="137">
        <f t="shared" si="121"/>
        <v>300</v>
      </c>
      <c r="U140" s="138" t="str">
        <f t="shared" si="114"/>
        <v>II</v>
      </c>
      <c r="V140" s="137" t="str">
        <f t="shared" si="115"/>
        <v>Aceptable con control especifico</v>
      </c>
      <c r="W140" s="137" t="s">
        <v>428</v>
      </c>
      <c r="X140" s="138" t="s">
        <v>179</v>
      </c>
      <c r="Y140" s="138" t="s">
        <v>188</v>
      </c>
      <c r="Z140" s="138" t="s">
        <v>188</v>
      </c>
      <c r="AA140" s="138" t="s">
        <v>188</v>
      </c>
      <c r="AB140" s="138" t="s">
        <v>429</v>
      </c>
      <c r="AC140" s="138" t="s">
        <v>430</v>
      </c>
      <c r="AD140" s="167">
        <v>45869</v>
      </c>
      <c r="AE140" s="111" t="s">
        <v>190</v>
      </c>
      <c r="AF140" s="137">
        <v>3</v>
      </c>
      <c r="AG140" s="137">
        <v>4</v>
      </c>
      <c r="AH140" s="137">
        <f t="shared" si="124"/>
        <v>12</v>
      </c>
      <c r="AI140" s="138" t="str">
        <f t="shared" si="117"/>
        <v>ALTO</v>
      </c>
      <c r="AJ140" s="137">
        <v>25</v>
      </c>
      <c r="AK140" s="137">
        <f t="shared" si="122"/>
        <v>300</v>
      </c>
      <c r="AL140" s="138" t="str">
        <f t="shared" si="119"/>
        <v>II</v>
      </c>
      <c r="AM140" s="137" t="str">
        <f t="shared" si="120"/>
        <v>Aceptable con control especifico</v>
      </c>
      <c r="AN140" s="137" t="s">
        <v>428</v>
      </c>
      <c r="AO140" s="138" t="s">
        <v>179</v>
      </c>
      <c r="AP140" s="138" t="s">
        <v>188</v>
      </c>
      <c r="AQ140" s="138" t="s">
        <v>188</v>
      </c>
      <c r="AR140" s="138" t="s">
        <v>188</v>
      </c>
      <c r="AS140" s="138" t="s">
        <v>429</v>
      </c>
      <c r="AT140" s="138" t="s">
        <v>430</v>
      </c>
      <c r="AU140" s="109" t="str">
        <f t="shared" si="88"/>
        <v>Se mantiene los controles establecidos</v>
      </c>
    </row>
    <row r="141" spans="2:47" s="42" customFormat="1" ht="174.75" customHeight="1">
      <c r="B141" s="133" t="s">
        <v>175</v>
      </c>
      <c r="C141" s="148" t="s">
        <v>332</v>
      </c>
      <c r="D141" s="142" t="s">
        <v>340</v>
      </c>
      <c r="E141" s="130" t="s">
        <v>403</v>
      </c>
      <c r="F141" s="130" t="s">
        <v>431</v>
      </c>
      <c r="G141" s="131" t="s">
        <v>179</v>
      </c>
      <c r="H141" s="109" t="s">
        <v>180</v>
      </c>
      <c r="I141" s="136" t="s">
        <v>204</v>
      </c>
      <c r="J141" s="136" t="s">
        <v>205</v>
      </c>
      <c r="K141" s="53" t="s">
        <v>206</v>
      </c>
      <c r="L141" s="137" t="s">
        <v>188</v>
      </c>
      <c r="M141" s="53" t="s">
        <v>207</v>
      </c>
      <c r="N141" s="53" t="s">
        <v>208</v>
      </c>
      <c r="O141" s="137">
        <v>3</v>
      </c>
      <c r="P141" s="137">
        <v>3</v>
      </c>
      <c r="Q141" s="137">
        <f t="shared" si="123"/>
        <v>9</v>
      </c>
      <c r="R141" s="137" t="str">
        <f t="shared" si="112"/>
        <v>ALTO</v>
      </c>
      <c r="S141" s="137">
        <v>25</v>
      </c>
      <c r="T141" s="137">
        <f t="shared" si="121"/>
        <v>225</v>
      </c>
      <c r="U141" s="138" t="str">
        <f t="shared" si="114"/>
        <v>II</v>
      </c>
      <c r="V141" s="137" t="str">
        <f t="shared" si="115"/>
        <v>Aceptable con control especifico</v>
      </c>
      <c r="W141" s="137" t="s">
        <v>209</v>
      </c>
      <c r="X141" s="137" t="s">
        <v>179</v>
      </c>
      <c r="Y141" s="137" t="s">
        <v>188</v>
      </c>
      <c r="Z141" s="137" t="s">
        <v>188</v>
      </c>
      <c r="AA141" s="138" t="s">
        <v>188</v>
      </c>
      <c r="AB141" s="137" t="s">
        <v>189</v>
      </c>
      <c r="AC141" s="137" t="s">
        <v>188</v>
      </c>
      <c r="AD141" s="167">
        <v>45869</v>
      </c>
      <c r="AE141" s="111" t="s">
        <v>190</v>
      </c>
      <c r="AF141" s="137">
        <v>3</v>
      </c>
      <c r="AG141" s="137">
        <v>3</v>
      </c>
      <c r="AH141" s="137">
        <f t="shared" si="124"/>
        <v>9</v>
      </c>
      <c r="AI141" s="137" t="str">
        <f t="shared" si="117"/>
        <v>ALTO</v>
      </c>
      <c r="AJ141" s="137">
        <v>25</v>
      </c>
      <c r="AK141" s="137">
        <f t="shared" si="122"/>
        <v>225</v>
      </c>
      <c r="AL141" s="138" t="str">
        <f t="shared" si="119"/>
        <v>II</v>
      </c>
      <c r="AM141" s="137" t="str">
        <f t="shared" si="120"/>
        <v>Aceptable con control especifico</v>
      </c>
      <c r="AN141" s="137" t="s">
        <v>209</v>
      </c>
      <c r="AO141" s="137" t="s">
        <v>179</v>
      </c>
      <c r="AP141" s="137" t="s">
        <v>188</v>
      </c>
      <c r="AQ141" s="137" t="s">
        <v>188</v>
      </c>
      <c r="AR141" s="138" t="s">
        <v>188</v>
      </c>
      <c r="AS141" s="137" t="s">
        <v>189</v>
      </c>
      <c r="AT141" s="137" t="s">
        <v>188</v>
      </c>
      <c r="AU141" s="109" t="str">
        <f t="shared" si="88"/>
        <v>Se mantiene los controles establecidos</v>
      </c>
    </row>
    <row r="142" spans="2:47" s="42" customFormat="1" ht="174.75" customHeight="1">
      <c r="B142" s="133" t="s">
        <v>175</v>
      </c>
      <c r="C142" s="148" t="s">
        <v>332</v>
      </c>
      <c r="D142" s="142" t="s">
        <v>340</v>
      </c>
      <c r="E142" s="130" t="s">
        <v>403</v>
      </c>
      <c r="F142" s="130" t="s">
        <v>432</v>
      </c>
      <c r="G142" s="131" t="s">
        <v>179</v>
      </c>
      <c r="H142" s="109" t="s">
        <v>180</v>
      </c>
      <c r="I142" s="136" t="s">
        <v>369</v>
      </c>
      <c r="J142" s="136" t="s">
        <v>205</v>
      </c>
      <c r="K142" s="53" t="s">
        <v>370</v>
      </c>
      <c r="L142" s="137" t="s">
        <v>371</v>
      </c>
      <c r="M142" s="53" t="s">
        <v>372</v>
      </c>
      <c r="N142" s="53" t="s">
        <v>373</v>
      </c>
      <c r="O142" s="137">
        <v>2</v>
      </c>
      <c r="P142" s="137">
        <v>3</v>
      </c>
      <c r="Q142" s="137">
        <f t="shared" si="123"/>
        <v>6</v>
      </c>
      <c r="R142" s="137" t="str">
        <f t="shared" si="112"/>
        <v>MEDIO</v>
      </c>
      <c r="S142" s="137">
        <v>10</v>
      </c>
      <c r="T142" s="137">
        <f t="shared" si="121"/>
        <v>60</v>
      </c>
      <c r="U142" s="138" t="str">
        <f t="shared" si="114"/>
        <v>III</v>
      </c>
      <c r="V142" s="137" t="str">
        <f t="shared" si="115"/>
        <v>Mejorable</v>
      </c>
      <c r="W142" s="137" t="s">
        <v>209</v>
      </c>
      <c r="X142" s="137" t="s">
        <v>179</v>
      </c>
      <c r="Y142" s="137" t="s">
        <v>188</v>
      </c>
      <c r="Z142" s="137" t="s">
        <v>188</v>
      </c>
      <c r="AA142" s="137" t="s">
        <v>188</v>
      </c>
      <c r="AB142" s="137" t="s">
        <v>375</v>
      </c>
      <c r="AC142" s="137" t="s">
        <v>274</v>
      </c>
      <c r="AD142" s="167">
        <v>45869</v>
      </c>
      <c r="AE142" s="111" t="s">
        <v>190</v>
      </c>
      <c r="AF142" s="137">
        <v>2</v>
      </c>
      <c r="AG142" s="137">
        <v>3</v>
      </c>
      <c r="AH142" s="137">
        <f t="shared" si="124"/>
        <v>6</v>
      </c>
      <c r="AI142" s="137" t="str">
        <f t="shared" si="117"/>
        <v>MEDIO</v>
      </c>
      <c r="AJ142" s="137">
        <v>10</v>
      </c>
      <c r="AK142" s="137">
        <f t="shared" si="122"/>
        <v>60</v>
      </c>
      <c r="AL142" s="138" t="str">
        <f t="shared" si="119"/>
        <v>III</v>
      </c>
      <c r="AM142" s="137" t="str">
        <f t="shared" si="120"/>
        <v>Mejorable</v>
      </c>
      <c r="AN142" s="137" t="s">
        <v>209</v>
      </c>
      <c r="AO142" s="137" t="s">
        <v>179</v>
      </c>
      <c r="AP142" s="137" t="s">
        <v>188</v>
      </c>
      <c r="AQ142" s="137" t="s">
        <v>188</v>
      </c>
      <c r="AR142" s="137" t="s">
        <v>188</v>
      </c>
      <c r="AS142" s="137" t="s">
        <v>375</v>
      </c>
      <c r="AT142" s="137" t="s">
        <v>274</v>
      </c>
      <c r="AU142" s="109" t="str">
        <f t="shared" si="88"/>
        <v>Se mantiene los controles establecidos</v>
      </c>
    </row>
    <row r="143" spans="2:47" s="42" customFormat="1" ht="174.75" customHeight="1">
      <c r="B143" s="133" t="s">
        <v>175</v>
      </c>
      <c r="C143" s="148" t="s">
        <v>332</v>
      </c>
      <c r="D143" s="142" t="s">
        <v>340</v>
      </c>
      <c r="E143" s="130" t="s">
        <v>403</v>
      </c>
      <c r="F143" s="130" t="s">
        <v>404</v>
      </c>
      <c r="G143" s="131" t="s">
        <v>179</v>
      </c>
      <c r="H143" s="109" t="s">
        <v>180</v>
      </c>
      <c r="I143" s="136" t="s">
        <v>210</v>
      </c>
      <c r="J143" s="136" t="s">
        <v>205</v>
      </c>
      <c r="K143" s="53" t="s">
        <v>211</v>
      </c>
      <c r="L143" s="137" t="s">
        <v>188</v>
      </c>
      <c r="M143" s="53" t="s">
        <v>207</v>
      </c>
      <c r="N143" s="53" t="s">
        <v>208</v>
      </c>
      <c r="O143" s="137">
        <v>3</v>
      </c>
      <c r="P143" s="137">
        <v>3</v>
      </c>
      <c r="Q143" s="137">
        <f t="shared" si="123"/>
        <v>9</v>
      </c>
      <c r="R143" s="137" t="str">
        <f t="shared" si="112"/>
        <v>ALTO</v>
      </c>
      <c r="S143" s="137">
        <v>25</v>
      </c>
      <c r="T143" s="137">
        <f t="shared" si="121"/>
        <v>225</v>
      </c>
      <c r="U143" s="138" t="str">
        <f t="shared" si="114"/>
        <v>II</v>
      </c>
      <c r="V143" s="137" t="str">
        <f t="shared" si="115"/>
        <v>Aceptable con control especifico</v>
      </c>
      <c r="W143" s="137" t="s">
        <v>212</v>
      </c>
      <c r="X143" s="137" t="s">
        <v>179</v>
      </c>
      <c r="Y143" s="137" t="s">
        <v>188</v>
      </c>
      <c r="Z143" s="137" t="s">
        <v>188</v>
      </c>
      <c r="AA143" s="137" t="s">
        <v>188</v>
      </c>
      <c r="AB143" s="137" t="s">
        <v>189</v>
      </c>
      <c r="AC143" s="137" t="s">
        <v>188</v>
      </c>
      <c r="AD143" s="167">
        <v>45869</v>
      </c>
      <c r="AE143" s="111" t="s">
        <v>190</v>
      </c>
      <c r="AF143" s="137">
        <v>3</v>
      </c>
      <c r="AG143" s="137">
        <v>3</v>
      </c>
      <c r="AH143" s="137">
        <f t="shared" si="124"/>
        <v>9</v>
      </c>
      <c r="AI143" s="137" t="str">
        <f t="shared" si="117"/>
        <v>ALTO</v>
      </c>
      <c r="AJ143" s="137">
        <v>25</v>
      </c>
      <c r="AK143" s="137">
        <f t="shared" si="122"/>
        <v>225</v>
      </c>
      <c r="AL143" s="138" t="str">
        <f t="shared" si="119"/>
        <v>II</v>
      </c>
      <c r="AM143" s="137" t="str">
        <f t="shared" si="120"/>
        <v>Aceptable con control especifico</v>
      </c>
      <c r="AN143" s="137" t="s">
        <v>212</v>
      </c>
      <c r="AO143" s="137" t="s">
        <v>179</v>
      </c>
      <c r="AP143" s="137" t="s">
        <v>188</v>
      </c>
      <c r="AQ143" s="137" t="s">
        <v>188</v>
      </c>
      <c r="AR143" s="137" t="s">
        <v>188</v>
      </c>
      <c r="AS143" s="137" t="s">
        <v>189</v>
      </c>
      <c r="AT143" s="137" t="s">
        <v>188</v>
      </c>
      <c r="AU143" s="109" t="str">
        <f t="shared" si="88"/>
        <v>Se mantiene los controles establecidos</v>
      </c>
    </row>
    <row r="144" spans="2:47" s="42" customFormat="1" ht="174.75" customHeight="1">
      <c r="B144" s="133" t="s">
        <v>175</v>
      </c>
      <c r="C144" s="148" t="s">
        <v>332</v>
      </c>
      <c r="D144" s="142" t="s">
        <v>340</v>
      </c>
      <c r="E144" s="130" t="s">
        <v>403</v>
      </c>
      <c r="F144" s="130" t="s">
        <v>404</v>
      </c>
      <c r="G144" s="131" t="s">
        <v>179</v>
      </c>
      <c r="H144" s="109" t="s">
        <v>180</v>
      </c>
      <c r="I144" s="136" t="s">
        <v>377</v>
      </c>
      <c r="J144" s="136" t="s">
        <v>205</v>
      </c>
      <c r="K144" s="53" t="s">
        <v>378</v>
      </c>
      <c r="L144" s="137" t="s">
        <v>188</v>
      </c>
      <c r="M144" s="53" t="s">
        <v>379</v>
      </c>
      <c r="N144" s="53" t="s">
        <v>208</v>
      </c>
      <c r="O144" s="137">
        <v>2</v>
      </c>
      <c r="P144" s="137">
        <v>3</v>
      </c>
      <c r="Q144" s="137">
        <f t="shared" si="123"/>
        <v>6</v>
      </c>
      <c r="R144" s="137" t="str">
        <f t="shared" si="112"/>
        <v>MEDIO</v>
      </c>
      <c r="S144" s="137">
        <v>25</v>
      </c>
      <c r="T144" s="137">
        <f t="shared" si="121"/>
        <v>150</v>
      </c>
      <c r="U144" s="138" t="str">
        <f t="shared" si="114"/>
        <v>II</v>
      </c>
      <c r="V144" s="137" t="str">
        <f t="shared" si="115"/>
        <v>Aceptable con control especifico</v>
      </c>
      <c r="W144" s="137" t="s">
        <v>380</v>
      </c>
      <c r="X144" s="137" t="s">
        <v>179</v>
      </c>
      <c r="Y144" s="137" t="s">
        <v>188</v>
      </c>
      <c r="Z144" s="137" t="s">
        <v>188</v>
      </c>
      <c r="AA144" s="137" t="s">
        <v>188</v>
      </c>
      <c r="AB144" s="137" t="s">
        <v>381</v>
      </c>
      <c r="AC144" s="137" t="s">
        <v>188</v>
      </c>
      <c r="AD144" s="167">
        <v>45869</v>
      </c>
      <c r="AE144" s="111" t="s">
        <v>190</v>
      </c>
      <c r="AF144" s="137">
        <v>2</v>
      </c>
      <c r="AG144" s="137">
        <v>3</v>
      </c>
      <c r="AH144" s="137">
        <f t="shared" si="124"/>
        <v>6</v>
      </c>
      <c r="AI144" s="137" t="str">
        <f t="shared" si="117"/>
        <v>MEDIO</v>
      </c>
      <c r="AJ144" s="137">
        <v>25</v>
      </c>
      <c r="AK144" s="137">
        <f t="shared" si="122"/>
        <v>150</v>
      </c>
      <c r="AL144" s="138" t="str">
        <f t="shared" si="119"/>
        <v>II</v>
      </c>
      <c r="AM144" s="137" t="str">
        <f t="shared" si="120"/>
        <v>Aceptable con control especifico</v>
      </c>
      <c r="AN144" s="137" t="s">
        <v>380</v>
      </c>
      <c r="AO144" s="137" t="s">
        <v>179</v>
      </c>
      <c r="AP144" s="137" t="s">
        <v>188</v>
      </c>
      <c r="AQ144" s="137" t="s">
        <v>188</v>
      </c>
      <c r="AR144" s="137" t="s">
        <v>188</v>
      </c>
      <c r="AS144" s="137" t="s">
        <v>381</v>
      </c>
      <c r="AT144" s="137" t="s">
        <v>188</v>
      </c>
      <c r="AU144" s="109" t="str">
        <f t="shared" si="88"/>
        <v>Se mantiene los controles establecidos</v>
      </c>
    </row>
    <row r="145" spans="1:47" s="42" customFormat="1" ht="174.75" customHeight="1">
      <c r="B145" s="139" t="s">
        <v>175</v>
      </c>
      <c r="C145" s="148" t="s">
        <v>332</v>
      </c>
      <c r="D145" s="142" t="s">
        <v>340</v>
      </c>
      <c r="E145" s="130" t="s">
        <v>403</v>
      </c>
      <c r="F145" s="109" t="s">
        <v>433</v>
      </c>
      <c r="G145" s="131" t="s">
        <v>179</v>
      </c>
      <c r="H145" s="109" t="s">
        <v>180</v>
      </c>
      <c r="I145" s="140" t="s">
        <v>434</v>
      </c>
      <c r="J145" s="140" t="s">
        <v>214</v>
      </c>
      <c r="K145" s="52" t="s">
        <v>383</v>
      </c>
      <c r="L145" s="138" t="s">
        <v>384</v>
      </c>
      <c r="M145" s="52" t="s">
        <v>385</v>
      </c>
      <c r="N145" s="52" t="s">
        <v>386</v>
      </c>
      <c r="O145" s="137">
        <v>3</v>
      </c>
      <c r="P145" s="137">
        <v>2</v>
      </c>
      <c r="Q145" s="137">
        <f t="shared" si="123"/>
        <v>6</v>
      </c>
      <c r="R145" s="138" t="str">
        <f t="shared" si="112"/>
        <v>MEDIO</v>
      </c>
      <c r="S145" s="137">
        <v>25</v>
      </c>
      <c r="T145" s="137">
        <f t="shared" si="121"/>
        <v>150</v>
      </c>
      <c r="U145" s="138" t="str">
        <f t="shared" si="114"/>
        <v>II</v>
      </c>
      <c r="V145" s="137" t="str">
        <f t="shared" si="115"/>
        <v>Aceptable con control especifico</v>
      </c>
      <c r="W145" s="138" t="s">
        <v>387</v>
      </c>
      <c r="X145" s="137" t="s">
        <v>179</v>
      </c>
      <c r="Y145" s="138" t="s">
        <v>188</v>
      </c>
      <c r="Z145" s="138" t="s">
        <v>188</v>
      </c>
      <c r="AA145" s="138" t="s">
        <v>188</v>
      </c>
      <c r="AB145" s="138" t="s">
        <v>435</v>
      </c>
      <c r="AC145" s="138" t="s">
        <v>389</v>
      </c>
      <c r="AD145" s="167">
        <v>45869</v>
      </c>
      <c r="AE145" s="111" t="s">
        <v>190</v>
      </c>
      <c r="AF145" s="137">
        <v>3</v>
      </c>
      <c r="AG145" s="137">
        <v>2</v>
      </c>
      <c r="AH145" s="137">
        <f t="shared" si="124"/>
        <v>6</v>
      </c>
      <c r="AI145" s="138" t="str">
        <f t="shared" si="117"/>
        <v>MEDIO</v>
      </c>
      <c r="AJ145" s="137">
        <v>25</v>
      </c>
      <c r="AK145" s="137">
        <f t="shared" si="122"/>
        <v>150</v>
      </c>
      <c r="AL145" s="138" t="str">
        <f t="shared" si="119"/>
        <v>II</v>
      </c>
      <c r="AM145" s="137" t="str">
        <f t="shared" si="120"/>
        <v>Aceptable con control especifico</v>
      </c>
      <c r="AN145" s="138" t="s">
        <v>387</v>
      </c>
      <c r="AO145" s="137" t="s">
        <v>179</v>
      </c>
      <c r="AP145" s="138" t="s">
        <v>188</v>
      </c>
      <c r="AQ145" s="138" t="s">
        <v>188</v>
      </c>
      <c r="AR145" s="138" t="s">
        <v>188</v>
      </c>
      <c r="AS145" s="138" t="s">
        <v>435</v>
      </c>
      <c r="AT145" s="138" t="s">
        <v>389</v>
      </c>
      <c r="AU145" s="109" t="str">
        <f t="shared" si="88"/>
        <v>Se mantiene los controles establecidos</v>
      </c>
    </row>
    <row r="146" spans="1:47" s="42" customFormat="1" ht="174.75" customHeight="1">
      <c r="B146" s="139" t="s">
        <v>175</v>
      </c>
      <c r="C146" s="148" t="s">
        <v>332</v>
      </c>
      <c r="D146" s="142" t="s">
        <v>340</v>
      </c>
      <c r="E146" s="130" t="s">
        <v>403</v>
      </c>
      <c r="F146" s="109" t="s">
        <v>436</v>
      </c>
      <c r="G146" s="131" t="s">
        <v>179</v>
      </c>
      <c r="H146" s="109" t="s">
        <v>180</v>
      </c>
      <c r="I146" s="140" t="s">
        <v>284</v>
      </c>
      <c r="J146" s="140" t="s">
        <v>214</v>
      </c>
      <c r="K146" s="52" t="s">
        <v>285</v>
      </c>
      <c r="L146" s="138" t="s">
        <v>218</v>
      </c>
      <c r="M146" s="52" t="s">
        <v>437</v>
      </c>
      <c r="N146" s="52" t="s">
        <v>218</v>
      </c>
      <c r="O146" s="137">
        <v>2</v>
      </c>
      <c r="P146" s="137">
        <v>3</v>
      </c>
      <c r="Q146" s="137">
        <f t="shared" si="123"/>
        <v>6</v>
      </c>
      <c r="R146" s="138" t="str">
        <f t="shared" si="112"/>
        <v>MEDIO</v>
      </c>
      <c r="S146" s="137">
        <v>25</v>
      </c>
      <c r="T146" s="137">
        <f t="shared" si="121"/>
        <v>150</v>
      </c>
      <c r="U146" s="138" t="str">
        <f t="shared" si="114"/>
        <v>II</v>
      </c>
      <c r="V146" s="137" t="str">
        <f t="shared" si="115"/>
        <v>Aceptable con control especifico</v>
      </c>
      <c r="W146" s="138" t="s">
        <v>288</v>
      </c>
      <c r="X146" s="137" t="s">
        <v>179</v>
      </c>
      <c r="Y146" s="138" t="s">
        <v>188</v>
      </c>
      <c r="Z146" s="138" t="s">
        <v>188</v>
      </c>
      <c r="AA146" s="138" t="s">
        <v>323</v>
      </c>
      <c r="AB146" s="138" t="s">
        <v>289</v>
      </c>
      <c r="AC146" s="138" t="s">
        <v>274</v>
      </c>
      <c r="AD146" s="167">
        <v>45869</v>
      </c>
      <c r="AE146" s="111" t="s">
        <v>190</v>
      </c>
      <c r="AF146" s="137">
        <v>2</v>
      </c>
      <c r="AG146" s="137">
        <v>3</v>
      </c>
      <c r="AH146" s="137">
        <f t="shared" si="124"/>
        <v>6</v>
      </c>
      <c r="AI146" s="138" t="str">
        <f t="shared" si="117"/>
        <v>MEDIO</v>
      </c>
      <c r="AJ146" s="137">
        <v>25</v>
      </c>
      <c r="AK146" s="137">
        <f t="shared" si="122"/>
        <v>150</v>
      </c>
      <c r="AL146" s="138" t="str">
        <f t="shared" si="119"/>
        <v>II</v>
      </c>
      <c r="AM146" s="137" t="str">
        <f t="shared" si="120"/>
        <v>Aceptable con control especifico</v>
      </c>
      <c r="AN146" s="138" t="s">
        <v>288</v>
      </c>
      <c r="AO146" s="137" t="s">
        <v>179</v>
      </c>
      <c r="AP146" s="138" t="s">
        <v>188</v>
      </c>
      <c r="AQ146" s="138" t="s">
        <v>188</v>
      </c>
      <c r="AR146" s="138" t="s">
        <v>323</v>
      </c>
      <c r="AS146" s="138" t="s">
        <v>289</v>
      </c>
      <c r="AT146" s="138" t="s">
        <v>274</v>
      </c>
      <c r="AU146" s="109" t="str">
        <f t="shared" si="88"/>
        <v>Se mantiene los controles establecidos</v>
      </c>
    </row>
    <row r="147" spans="1:47" s="42" customFormat="1" ht="174.75" customHeight="1">
      <c r="B147" s="139" t="s">
        <v>175</v>
      </c>
      <c r="C147" s="148" t="s">
        <v>332</v>
      </c>
      <c r="D147" s="142" t="s">
        <v>340</v>
      </c>
      <c r="E147" s="130" t="s">
        <v>403</v>
      </c>
      <c r="F147" s="109" t="s">
        <v>404</v>
      </c>
      <c r="G147" s="131" t="s">
        <v>179</v>
      </c>
      <c r="H147" s="109" t="s">
        <v>180</v>
      </c>
      <c r="I147" s="140" t="s">
        <v>290</v>
      </c>
      <c r="J147" s="140" t="s">
        <v>214</v>
      </c>
      <c r="K147" s="52" t="s">
        <v>223</v>
      </c>
      <c r="L147" s="138" t="s">
        <v>291</v>
      </c>
      <c r="M147" s="52" t="s">
        <v>391</v>
      </c>
      <c r="N147" s="52" t="s">
        <v>392</v>
      </c>
      <c r="O147" s="137">
        <v>3</v>
      </c>
      <c r="P147" s="137">
        <v>4</v>
      </c>
      <c r="Q147" s="137">
        <f t="shared" si="123"/>
        <v>12</v>
      </c>
      <c r="R147" s="138" t="str">
        <f t="shared" si="112"/>
        <v>ALTO</v>
      </c>
      <c r="S147" s="137">
        <v>25</v>
      </c>
      <c r="T147" s="137">
        <f t="shared" si="121"/>
        <v>300</v>
      </c>
      <c r="U147" s="138" t="str">
        <f t="shared" si="114"/>
        <v>II</v>
      </c>
      <c r="V147" s="137" t="str">
        <f t="shared" si="115"/>
        <v>Aceptable con control especifico</v>
      </c>
      <c r="W147" s="138" t="s">
        <v>288</v>
      </c>
      <c r="X147" s="137" t="s">
        <v>179</v>
      </c>
      <c r="Y147" s="138" t="s">
        <v>188</v>
      </c>
      <c r="Z147" s="138" t="s">
        <v>188</v>
      </c>
      <c r="AA147" s="138" t="s">
        <v>324</v>
      </c>
      <c r="AB147" s="138" t="s">
        <v>294</v>
      </c>
      <c r="AC147" s="138" t="s">
        <v>393</v>
      </c>
      <c r="AD147" s="167">
        <v>45869</v>
      </c>
      <c r="AE147" s="111" t="s">
        <v>190</v>
      </c>
      <c r="AF147" s="137">
        <v>3</v>
      </c>
      <c r="AG147" s="137">
        <v>4</v>
      </c>
      <c r="AH147" s="137">
        <f t="shared" si="124"/>
        <v>12</v>
      </c>
      <c r="AI147" s="138" t="str">
        <f t="shared" si="117"/>
        <v>ALTO</v>
      </c>
      <c r="AJ147" s="137">
        <v>25</v>
      </c>
      <c r="AK147" s="137">
        <f t="shared" si="122"/>
        <v>300</v>
      </c>
      <c r="AL147" s="138" t="str">
        <f t="shared" si="119"/>
        <v>II</v>
      </c>
      <c r="AM147" s="137" t="str">
        <f t="shared" si="120"/>
        <v>Aceptable con control especifico</v>
      </c>
      <c r="AN147" s="138" t="s">
        <v>288</v>
      </c>
      <c r="AO147" s="137" t="s">
        <v>179</v>
      </c>
      <c r="AP147" s="138" t="s">
        <v>188</v>
      </c>
      <c r="AQ147" s="138" t="s">
        <v>188</v>
      </c>
      <c r="AR147" s="138" t="s">
        <v>324</v>
      </c>
      <c r="AS147" s="138" t="s">
        <v>294</v>
      </c>
      <c r="AT147" s="138" t="s">
        <v>393</v>
      </c>
      <c r="AU147" s="109" t="str">
        <f t="shared" si="88"/>
        <v>Se mantiene los controles establecidos</v>
      </c>
    </row>
    <row r="148" spans="1:47" s="42" customFormat="1" ht="174.75" customHeight="1">
      <c r="B148" s="139" t="s">
        <v>175</v>
      </c>
      <c r="C148" s="148" t="s">
        <v>332</v>
      </c>
      <c r="D148" s="142" t="s">
        <v>340</v>
      </c>
      <c r="E148" s="130" t="s">
        <v>403</v>
      </c>
      <c r="F148" s="109" t="s">
        <v>438</v>
      </c>
      <c r="G148" s="131" t="s">
        <v>179</v>
      </c>
      <c r="H148" s="109" t="s">
        <v>180</v>
      </c>
      <c r="I148" s="140" t="s">
        <v>296</v>
      </c>
      <c r="J148" s="140" t="s">
        <v>214</v>
      </c>
      <c r="K148" s="52" t="s">
        <v>297</v>
      </c>
      <c r="L148" s="56" t="s">
        <v>298</v>
      </c>
      <c r="M148" s="57" t="s">
        <v>299</v>
      </c>
      <c r="N148" s="56" t="s">
        <v>188</v>
      </c>
      <c r="O148" s="137">
        <v>3</v>
      </c>
      <c r="P148" s="137">
        <v>3</v>
      </c>
      <c r="Q148" s="137">
        <f t="shared" si="123"/>
        <v>9</v>
      </c>
      <c r="R148" s="138" t="str">
        <f t="shared" si="112"/>
        <v>ALTO</v>
      </c>
      <c r="S148" s="137">
        <v>25</v>
      </c>
      <c r="T148" s="137">
        <f t="shared" si="121"/>
        <v>225</v>
      </c>
      <c r="U148" s="138" t="str">
        <f t="shared" si="114"/>
        <v>II</v>
      </c>
      <c r="V148" s="137" t="str">
        <f t="shared" si="115"/>
        <v>Aceptable con control especifico</v>
      </c>
      <c r="W148" s="138" t="s">
        <v>288</v>
      </c>
      <c r="X148" s="137" t="s">
        <v>179</v>
      </c>
      <c r="Y148" s="138" t="s">
        <v>188</v>
      </c>
      <c r="Z148" s="138" t="s">
        <v>188</v>
      </c>
      <c r="AA148" s="138" t="s">
        <v>188</v>
      </c>
      <c r="AB148" s="138" t="s">
        <v>300</v>
      </c>
      <c r="AC148" s="138" t="s">
        <v>439</v>
      </c>
      <c r="AD148" s="167">
        <v>45869</v>
      </c>
      <c r="AE148" s="111" t="s">
        <v>190</v>
      </c>
      <c r="AF148" s="137">
        <v>3</v>
      </c>
      <c r="AG148" s="137">
        <v>3</v>
      </c>
      <c r="AH148" s="137">
        <f t="shared" si="124"/>
        <v>9</v>
      </c>
      <c r="AI148" s="138" t="str">
        <f t="shared" si="117"/>
        <v>ALTO</v>
      </c>
      <c r="AJ148" s="137">
        <v>25</v>
      </c>
      <c r="AK148" s="137">
        <f t="shared" si="122"/>
        <v>225</v>
      </c>
      <c r="AL148" s="138" t="str">
        <f t="shared" si="119"/>
        <v>II</v>
      </c>
      <c r="AM148" s="137" t="str">
        <f t="shared" si="120"/>
        <v>Aceptable con control especifico</v>
      </c>
      <c r="AN148" s="138" t="s">
        <v>288</v>
      </c>
      <c r="AO148" s="137" t="s">
        <v>179</v>
      </c>
      <c r="AP148" s="138" t="s">
        <v>188</v>
      </c>
      <c r="AQ148" s="138" t="s">
        <v>188</v>
      </c>
      <c r="AR148" s="138" t="s">
        <v>188</v>
      </c>
      <c r="AS148" s="138" t="s">
        <v>300</v>
      </c>
      <c r="AT148" s="138" t="s">
        <v>439</v>
      </c>
      <c r="AU148" s="109" t="str">
        <f t="shared" si="88"/>
        <v>Se mantiene los controles establecidos</v>
      </c>
    </row>
    <row r="149" spans="1:47" s="42" customFormat="1" ht="174.75" customHeight="1">
      <c r="B149" s="139" t="s">
        <v>175</v>
      </c>
      <c r="C149" s="148" t="s">
        <v>332</v>
      </c>
      <c r="D149" s="142" t="s">
        <v>340</v>
      </c>
      <c r="E149" s="130" t="s">
        <v>403</v>
      </c>
      <c r="F149" s="109" t="s">
        <v>440</v>
      </c>
      <c r="G149" s="131" t="s">
        <v>179</v>
      </c>
      <c r="H149" s="109" t="s">
        <v>180</v>
      </c>
      <c r="I149" s="140" t="s">
        <v>302</v>
      </c>
      <c r="J149" s="140" t="s">
        <v>214</v>
      </c>
      <c r="K149" s="52" t="s">
        <v>285</v>
      </c>
      <c r="L149" s="138" t="s">
        <v>303</v>
      </c>
      <c r="M149" s="53" t="s">
        <v>304</v>
      </c>
      <c r="N149" s="53" t="s">
        <v>305</v>
      </c>
      <c r="O149" s="137">
        <v>3</v>
      </c>
      <c r="P149" s="137">
        <v>3</v>
      </c>
      <c r="Q149" s="137">
        <v>6</v>
      </c>
      <c r="R149" s="138" t="str">
        <f t="shared" si="112"/>
        <v>MEDIO</v>
      </c>
      <c r="S149" s="137">
        <v>25</v>
      </c>
      <c r="T149" s="137">
        <f t="shared" si="121"/>
        <v>150</v>
      </c>
      <c r="U149" s="138" t="str">
        <f t="shared" si="114"/>
        <v>II</v>
      </c>
      <c r="V149" s="137" t="str">
        <f t="shared" si="115"/>
        <v>Aceptable con control especifico</v>
      </c>
      <c r="W149" s="138" t="s">
        <v>288</v>
      </c>
      <c r="X149" s="137" t="s">
        <v>179</v>
      </c>
      <c r="Y149" s="138" t="s">
        <v>188</v>
      </c>
      <c r="Z149" s="138" t="s">
        <v>188</v>
      </c>
      <c r="AA149" s="138" t="s">
        <v>188</v>
      </c>
      <c r="AB149" s="138" t="s">
        <v>395</v>
      </c>
      <c r="AC149" s="138" t="s">
        <v>307</v>
      </c>
      <c r="AD149" s="167">
        <v>45869</v>
      </c>
      <c r="AE149" s="111" t="s">
        <v>190</v>
      </c>
      <c r="AF149" s="137">
        <v>3</v>
      </c>
      <c r="AG149" s="137">
        <v>3</v>
      </c>
      <c r="AH149" s="137">
        <v>6</v>
      </c>
      <c r="AI149" s="138" t="str">
        <f t="shared" si="117"/>
        <v>MEDIO</v>
      </c>
      <c r="AJ149" s="137">
        <v>25</v>
      </c>
      <c r="AK149" s="137">
        <f t="shared" si="122"/>
        <v>150</v>
      </c>
      <c r="AL149" s="138" t="str">
        <f t="shared" si="119"/>
        <v>II</v>
      </c>
      <c r="AM149" s="137" t="str">
        <f t="shared" si="120"/>
        <v>Aceptable con control especifico</v>
      </c>
      <c r="AN149" s="138" t="s">
        <v>288</v>
      </c>
      <c r="AO149" s="137" t="s">
        <v>179</v>
      </c>
      <c r="AP149" s="138" t="s">
        <v>188</v>
      </c>
      <c r="AQ149" s="138" t="s">
        <v>188</v>
      </c>
      <c r="AR149" s="138" t="s">
        <v>188</v>
      </c>
      <c r="AS149" s="138" t="s">
        <v>395</v>
      </c>
      <c r="AT149" s="138" t="s">
        <v>307</v>
      </c>
      <c r="AU149" s="109" t="str">
        <f t="shared" si="88"/>
        <v>Se mantiene los controles establecidos</v>
      </c>
    </row>
    <row r="150" spans="1:47" s="42" customFormat="1" ht="174.75" customHeight="1">
      <c r="B150" s="139" t="s">
        <v>175</v>
      </c>
      <c r="C150" s="148" t="s">
        <v>332</v>
      </c>
      <c r="D150" s="142" t="s">
        <v>340</v>
      </c>
      <c r="E150" s="130" t="s">
        <v>403</v>
      </c>
      <c r="F150" s="109" t="s">
        <v>433</v>
      </c>
      <c r="G150" s="131" t="s">
        <v>179</v>
      </c>
      <c r="H150" s="109" t="s">
        <v>180</v>
      </c>
      <c r="I150" s="140" t="s">
        <v>397</v>
      </c>
      <c r="J150" s="140" t="s">
        <v>214</v>
      </c>
      <c r="K150" s="52" t="s">
        <v>309</v>
      </c>
      <c r="L150" s="138" t="s">
        <v>184</v>
      </c>
      <c r="M150" s="52" t="s">
        <v>398</v>
      </c>
      <c r="N150" s="52" t="s">
        <v>399</v>
      </c>
      <c r="O150" s="137">
        <v>3</v>
      </c>
      <c r="P150" s="137">
        <v>4</v>
      </c>
      <c r="Q150" s="137">
        <f>O150*P150</f>
        <v>12</v>
      </c>
      <c r="R150" s="138" t="str">
        <f t="shared" si="112"/>
        <v>ALTO</v>
      </c>
      <c r="S150" s="137">
        <v>25</v>
      </c>
      <c r="T150" s="137">
        <f t="shared" si="121"/>
        <v>300</v>
      </c>
      <c r="U150" s="138" t="str">
        <f t="shared" si="114"/>
        <v>II</v>
      </c>
      <c r="V150" s="137" t="str">
        <f t="shared" si="115"/>
        <v>Aceptable con control especifico</v>
      </c>
      <c r="W150" s="138" t="s">
        <v>313</v>
      </c>
      <c r="X150" s="137" t="s">
        <v>179</v>
      </c>
      <c r="Y150" s="138" t="s">
        <v>188</v>
      </c>
      <c r="Z150" s="138" t="s">
        <v>188</v>
      </c>
      <c r="AA150" s="138" t="s">
        <v>188</v>
      </c>
      <c r="AB150" s="138" t="s">
        <v>400</v>
      </c>
      <c r="AC150" s="138" t="s">
        <v>401</v>
      </c>
      <c r="AD150" s="167">
        <v>45869</v>
      </c>
      <c r="AE150" s="111" t="s">
        <v>190</v>
      </c>
      <c r="AF150" s="137">
        <v>3</v>
      </c>
      <c r="AG150" s="137">
        <v>4</v>
      </c>
      <c r="AH150" s="137">
        <f>AF150*AG150</f>
        <v>12</v>
      </c>
      <c r="AI150" s="138" t="str">
        <f t="shared" si="117"/>
        <v>ALTO</v>
      </c>
      <c r="AJ150" s="137">
        <v>25</v>
      </c>
      <c r="AK150" s="137">
        <f t="shared" si="122"/>
        <v>300</v>
      </c>
      <c r="AL150" s="138" t="str">
        <f t="shared" si="119"/>
        <v>II</v>
      </c>
      <c r="AM150" s="137" t="str">
        <f t="shared" si="120"/>
        <v>Aceptable con control especifico</v>
      </c>
      <c r="AN150" s="138" t="s">
        <v>313</v>
      </c>
      <c r="AO150" s="137" t="s">
        <v>179</v>
      </c>
      <c r="AP150" s="138" t="s">
        <v>188</v>
      </c>
      <c r="AQ150" s="138" t="s">
        <v>188</v>
      </c>
      <c r="AR150" s="138" t="s">
        <v>188</v>
      </c>
      <c r="AS150" s="138" t="s">
        <v>400</v>
      </c>
      <c r="AT150" s="138" t="s">
        <v>401</v>
      </c>
      <c r="AU150" s="109" t="str">
        <f t="shared" si="88"/>
        <v>Se mantiene los controles establecidos</v>
      </c>
    </row>
    <row r="151" spans="1:47" s="42" customFormat="1" ht="174.75" customHeight="1">
      <c r="B151" s="139" t="s">
        <v>175</v>
      </c>
      <c r="C151" s="148" t="s">
        <v>332</v>
      </c>
      <c r="D151" s="142" t="s">
        <v>340</v>
      </c>
      <c r="E151" s="130" t="s">
        <v>403</v>
      </c>
      <c r="F151" s="109" t="s">
        <v>432</v>
      </c>
      <c r="G151" s="131" t="s">
        <v>179</v>
      </c>
      <c r="H151" s="109" t="s">
        <v>220</v>
      </c>
      <c r="I151" s="140" t="s">
        <v>221</v>
      </c>
      <c r="J151" s="140" t="s">
        <v>222</v>
      </c>
      <c r="K151" s="52" t="s">
        <v>223</v>
      </c>
      <c r="L151" s="138" t="s">
        <v>224</v>
      </c>
      <c r="M151" s="109" t="s">
        <v>225</v>
      </c>
      <c r="N151" s="52" t="s">
        <v>402</v>
      </c>
      <c r="O151" s="137">
        <v>3</v>
      </c>
      <c r="P151" s="137">
        <v>1</v>
      </c>
      <c r="Q151" s="137">
        <f t="shared" ref="Q151:Q163" si="125">O151*P151</f>
        <v>3</v>
      </c>
      <c r="R151" s="138" t="str">
        <f t="shared" si="112"/>
        <v>BAJO</v>
      </c>
      <c r="S151" s="137">
        <v>25</v>
      </c>
      <c r="T151" s="137">
        <f t="shared" si="121"/>
        <v>75</v>
      </c>
      <c r="U151" s="138" t="str">
        <f t="shared" si="114"/>
        <v>III</v>
      </c>
      <c r="V151" s="137" t="str">
        <f t="shared" si="115"/>
        <v>Mejorable</v>
      </c>
      <c r="W151" s="137" t="s">
        <v>227</v>
      </c>
      <c r="X151" s="137" t="s">
        <v>179</v>
      </c>
      <c r="Y151" s="138" t="s">
        <v>188</v>
      </c>
      <c r="Z151" s="138" t="s">
        <v>188</v>
      </c>
      <c r="AA151" s="138" t="s">
        <v>188</v>
      </c>
      <c r="AB151" s="52" t="s">
        <v>228</v>
      </c>
      <c r="AC151" s="52" t="s">
        <v>229</v>
      </c>
      <c r="AD151" s="167">
        <v>45869</v>
      </c>
      <c r="AE151" s="111" t="s">
        <v>190</v>
      </c>
      <c r="AF151" s="137">
        <v>3</v>
      </c>
      <c r="AG151" s="137">
        <v>1</v>
      </c>
      <c r="AH151" s="137">
        <f t="shared" ref="AH151:AH163" si="126">AF151*AG151</f>
        <v>3</v>
      </c>
      <c r="AI151" s="138" t="str">
        <f t="shared" si="117"/>
        <v>BAJO</v>
      </c>
      <c r="AJ151" s="137">
        <v>25</v>
      </c>
      <c r="AK151" s="137">
        <f t="shared" si="122"/>
        <v>75</v>
      </c>
      <c r="AL151" s="138" t="str">
        <f t="shared" si="119"/>
        <v>III</v>
      </c>
      <c r="AM151" s="137" t="str">
        <f t="shared" si="120"/>
        <v>Mejorable</v>
      </c>
      <c r="AN151" s="137" t="s">
        <v>227</v>
      </c>
      <c r="AO151" s="137" t="s">
        <v>179</v>
      </c>
      <c r="AP151" s="138" t="s">
        <v>188</v>
      </c>
      <c r="AQ151" s="138" t="s">
        <v>188</v>
      </c>
      <c r="AR151" s="138" t="s">
        <v>188</v>
      </c>
      <c r="AS151" s="52" t="s">
        <v>228</v>
      </c>
      <c r="AT151" s="52" t="s">
        <v>229</v>
      </c>
      <c r="AU151" s="109" t="str">
        <f t="shared" si="88"/>
        <v>Se mantiene los controles establecidos</v>
      </c>
    </row>
    <row r="152" spans="1:47" s="42" customFormat="1" ht="174.75" customHeight="1">
      <c r="B152" s="139" t="s">
        <v>175</v>
      </c>
      <c r="C152" s="148" t="s">
        <v>332</v>
      </c>
      <c r="D152" s="142" t="s">
        <v>340</v>
      </c>
      <c r="E152" s="130" t="s">
        <v>403</v>
      </c>
      <c r="F152" s="109" t="s">
        <v>438</v>
      </c>
      <c r="G152" s="131" t="s">
        <v>179</v>
      </c>
      <c r="H152" s="109" t="s">
        <v>220</v>
      </c>
      <c r="I152" s="140" t="s">
        <v>230</v>
      </c>
      <c r="J152" s="140" t="s">
        <v>222</v>
      </c>
      <c r="K152" s="52" t="s">
        <v>223</v>
      </c>
      <c r="L152" s="177" t="s">
        <v>231</v>
      </c>
      <c r="M152" s="109" t="s">
        <v>232</v>
      </c>
      <c r="N152" s="176" t="s">
        <v>226</v>
      </c>
      <c r="O152" s="137">
        <v>3</v>
      </c>
      <c r="P152" s="137">
        <v>1</v>
      </c>
      <c r="Q152" s="137">
        <f t="shared" si="125"/>
        <v>3</v>
      </c>
      <c r="R152" s="138" t="str">
        <f t="shared" si="112"/>
        <v>BAJO</v>
      </c>
      <c r="S152" s="137">
        <v>25</v>
      </c>
      <c r="T152" s="137">
        <f t="shared" si="121"/>
        <v>75</v>
      </c>
      <c r="U152" s="138" t="str">
        <f t="shared" si="114"/>
        <v>III</v>
      </c>
      <c r="V152" s="137" t="str">
        <f t="shared" si="115"/>
        <v>Mejorable</v>
      </c>
      <c r="W152" s="137" t="s">
        <v>227</v>
      </c>
      <c r="X152" s="137" t="s">
        <v>179</v>
      </c>
      <c r="Y152" s="138" t="s">
        <v>188</v>
      </c>
      <c r="Z152" s="138" t="s">
        <v>188</v>
      </c>
      <c r="AA152" s="138" t="s">
        <v>188</v>
      </c>
      <c r="AB152" s="52" t="s">
        <v>233</v>
      </c>
      <c r="AC152" s="52" t="s">
        <v>188</v>
      </c>
      <c r="AD152" s="167">
        <v>45869</v>
      </c>
      <c r="AE152" s="111" t="s">
        <v>190</v>
      </c>
      <c r="AF152" s="137">
        <v>3</v>
      </c>
      <c r="AG152" s="137">
        <v>1</v>
      </c>
      <c r="AH152" s="137">
        <f t="shared" si="126"/>
        <v>3</v>
      </c>
      <c r="AI152" s="138" t="str">
        <f t="shared" si="117"/>
        <v>BAJO</v>
      </c>
      <c r="AJ152" s="137">
        <v>25</v>
      </c>
      <c r="AK152" s="137">
        <f t="shared" si="122"/>
        <v>75</v>
      </c>
      <c r="AL152" s="138" t="str">
        <f t="shared" si="119"/>
        <v>III</v>
      </c>
      <c r="AM152" s="137" t="str">
        <f t="shared" si="120"/>
        <v>Mejorable</v>
      </c>
      <c r="AN152" s="137" t="s">
        <v>227</v>
      </c>
      <c r="AO152" s="137" t="s">
        <v>179</v>
      </c>
      <c r="AP152" s="138" t="s">
        <v>188</v>
      </c>
      <c r="AQ152" s="138" t="s">
        <v>188</v>
      </c>
      <c r="AR152" s="138" t="s">
        <v>188</v>
      </c>
      <c r="AS152" s="52" t="s">
        <v>233</v>
      </c>
      <c r="AT152" s="52" t="s">
        <v>188</v>
      </c>
      <c r="AU152" s="109" t="str">
        <f t="shared" si="88"/>
        <v>Se mantiene los controles establecidos</v>
      </c>
    </row>
    <row r="153" spans="1:47" s="42" customFormat="1" ht="174.75" customHeight="1">
      <c r="B153" s="139" t="s">
        <v>175</v>
      </c>
      <c r="C153" s="148" t="s">
        <v>332</v>
      </c>
      <c r="D153" s="142" t="s">
        <v>340</v>
      </c>
      <c r="E153" s="130" t="s">
        <v>403</v>
      </c>
      <c r="F153" s="109" t="s">
        <v>438</v>
      </c>
      <c r="G153" s="131" t="s">
        <v>179</v>
      </c>
      <c r="H153" s="109" t="s">
        <v>220</v>
      </c>
      <c r="I153" s="140" t="s">
        <v>234</v>
      </c>
      <c r="J153" s="140" t="s">
        <v>222</v>
      </c>
      <c r="K153" s="52" t="s">
        <v>235</v>
      </c>
      <c r="L153" s="138" t="s">
        <v>236</v>
      </c>
      <c r="M153" s="109" t="s">
        <v>237</v>
      </c>
      <c r="N153" s="52" t="s">
        <v>238</v>
      </c>
      <c r="O153" s="137">
        <v>4</v>
      </c>
      <c r="P153" s="137">
        <v>1</v>
      </c>
      <c r="Q153" s="137">
        <f t="shared" si="125"/>
        <v>4</v>
      </c>
      <c r="R153" s="138" t="str">
        <f t="shared" si="112"/>
        <v>BAJO</v>
      </c>
      <c r="S153" s="137">
        <v>60</v>
      </c>
      <c r="T153" s="137">
        <f t="shared" si="121"/>
        <v>240</v>
      </c>
      <c r="U153" s="138" t="str">
        <f t="shared" si="114"/>
        <v>II</v>
      </c>
      <c r="V153" s="137" t="str">
        <f t="shared" si="115"/>
        <v>Aceptable con control especifico</v>
      </c>
      <c r="W153" s="137" t="s">
        <v>227</v>
      </c>
      <c r="X153" s="137" t="s">
        <v>179</v>
      </c>
      <c r="Y153" s="138" t="s">
        <v>188</v>
      </c>
      <c r="Z153" s="138" t="s">
        <v>188</v>
      </c>
      <c r="AA153" s="138" t="s">
        <v>188</v>
      </c>
      <c r="AB153" s="52" t="s">
        <v>239</v>
      </c>
      <c r="AC153" s="52" t="s">
        <v>188</v>
      </c>
      <c r="AD153" s="167">
        <v>45869</v>
      </c>
      <c r="AE153" s="111" t="s">
        <v>190</v>
      </c>
      <c r="AF153" s="137">
        <v>4</v>
      </c>
      <c r="AG153" s="137">
        <v>1</v>
      </c>
      <c r="AH153" s="137">
        <f t="shared" si="126"/>
        <v>4</v>
      </c>
      <c r="AI153" s="138" t="str">
        <f t="shared" si="117"/>
        <v>BAJO</v>
      </c>
      <c r="AJ153" s="137">
        <v>60</v>
      </c>
      <c r="AK153" s="137">
        <f t="shared" si="122"/>
        <v>240</v>
      </c>
      <c r="AL153" s="138" t="str">
        <f t="shared" si="119"/>
        <v>II</v>
      </c>
      <c r="AM153" s="137" t="str">
        <f t="shared" si="120"/>
        <v>Aceptable con control especifico</v>
      </c>
      <c r="AN153" s="137" t="s">
        <v>227</v>
      </c>
      <c r="AO153" s="137" t="s">
        <v>179</v>
      </c>
      <c r="AP153" s="138" t="s">
        <v>188</v>
      </c>
      <c r="AQ153" s="138" t="s">
        <v>188</v>
      </c>
      <c r="AR153" s="138" t="s">
        <v>188</v>
      </c>
      <c r="AS153" s="52" t="s">
        <v>239</v>
      </c>
      <c r="AT153" s="52" t="s">
        <v>188</v>
      </c>
      <c r="AU153" s="109" t="str">
        <f t="shared" si="88"/>
        <v>Se mantiene los controles establecidos</v>
      </c>
    </row>
    <row r="154" spans="1:47" s="42" customFormat="1" ht="174.75" customHeight="1">
      <c r="A154" s="63"/>
      <c r="B154" s="133" t="s">
        <v>175</v>
      </c>
      <c r="C154" s="148" t="s">
        <v>332</v>
      </c>
      <c r="D154" s="142" t="s">
        <v>340</v>
      </c>
      <c r="E154" s="137" t="s">
        <v>441</v>
      </c>
      <c r="F154" s="138" t="s">
        <v>442</v>
      </c>
      <c r="G154" s="131" t="s">
        <v>179</v>
      </c>
      <c r="H154" s="109" t="s">
        <v>180</v>
      </c>
      <c r="I154" s="136" t="s">
        <v>181</v>
      </c>
      <c r="J154" s="136" t="s">
        <v>182</v>
      </c>
      <c r="K154" s="53" t="s">
        <v>183</v>
      </c>
      <c r="L154" s="137" t="s">
        <v>184</v>
      </c>
      <c r="M154" s="53" t="s">
        <v>185</v>
      </c>
      <c r="N154" s="130" t="s">
        <v>405</v>
      </c>
      <c r="O154" s="137">
        <v>2</v>
      </c>
      <c r="P154" s="137">
        <v>3</v>
      </c>
      <c r="Q154" s="137">
        <f t="shared" si="125"/>
        <v>6</v>
      </c>
      <c r="R154" s="137" t="str">
        <f t="shared" si="112"/>
        <v>MEDIO</v>
      </c>
      <c r="S154" s="137">
        <v>10</v>
      </c>
      <c r="T154" s="137">
        <f t="shared" si="121"/>
        <v>60</v>
      </c>
      <c r="U154" s="138" t="str">
        <f t="shared" si="114"/>
        <v>III</v>
      </c>
      <c r="V154" s="137" t="str">
        <f t="shared" si="115"/>
        <v>Mejorable</v>
      </c>
      <c r="W154" s="53" t="s">
        <v>187</v>
      </c>
      <c r="X154" s="137" t="s">
        <v>179</v>
      </c>
      <c r="Y154" s="137" t="s">
        <v>188</v>
      </c>
      <c r="Z154" s="137" t="s">
        <v>188</v>
      </c>
      <c r="AA154" s="137" t="s">
        <v>188</v>
      </c>
      <c r="AB154" s="137" t="s">
        <v>189</v>
      </c>
      <c r="AC154" s="137" t="s">
        <v>188</v>
      </c>
      <c r="AD154" s="167">
        <v>45869</v>
      </c>
      <c r="AE154" s="111" t="s">
        <v>190</v>
      </c>
      <c r="AF154" s="137">
        <v>2</v>
      </c>
      <c r="AG154" s="137">
        <v>3</v>
      </c>
      <c r="AH154" s="137">
        <f t="shared" si="126"/>
        <v>6</v>
      </c>
      <c r="AI154" s="137" t="str">
        <f t="shared" si="117"/>
        <v>MEDIO</v>
      </c>
      <c r="AJ154" s="137">
        <v>10</v>
      </c>
      <c r="AK154" s="137">
        <f t="shared" si="122"/>
        <v>60</v>
      </c>
      <c r="AL154" s="138" t="str">
        <f t="shared" si="119"/>
        <v>III</v>
      </c>
      <c r="AM154" s="137" t="str">
        <f t="shared" si="120"/>
        <v>Mejorable</v>
      </c>
      <c r="AN154" s="53" t="s">
        <v>187</v>
      </c>
      <c r="AO154" s="137" t="s">
        <v>179</v>
      </c>
      <c r="AP154" s="137" t="s">
        <v>188</v>
      </c>
      <c r="AQ154" s="137" t="s">
        <v>188</v>
      </c>
      <c r="AR154" s="137" t="s">
        <v>188</v>
      </c>
      <c r="AS154" s="137" t="s">
        <v>189</v>
      </c>
      <c r="AT154" s="137" t="s">
        <v>188</v>
      </c>
      <c r="AU154" s="109" t="str">
        <f t="shared" si="88"/>
        <v>Se mantiene los controles establecidos</v>
      </c>
    </row>
    <row r="155" spans="1:47" s="42" customFormat="1" ht="174.75" customHeight="1">
      <c r="B155" s="139" t="s">
        <v>175</v>
      </c>
      <c r="C155" s="148" t="s">
        <v>332</v>
      </c>
      <c r="D155" s="142" t="s">
        <v>340</v>
      </c>
      <c r="E155" s="137" t="s">
        <v>441</v>
      </c>
      <c r="F155" s="138" t="s">
        <v>442</v>
      </c>
      <c r="G155" s="131" t="s">
        <v>179</v>
      </c>
      <c r="H155" s="109" t="s">
        <v>180</v>
      </c>
      <c r="I155" s="140" t="s">
        <v>191</v>
      </c>
      <c r="J155" s="140" t="s">
        <v>192</v>
      </c>
      <c r="K155" s="52" t="s">
        <v>193</v>
      </c>
      <c r="L155" s="138" t="s">
        <v>188</v>
      </c>
      <c r="M155" s="52" t="s">
        <v>194</v>
      </c>
      <c r="N155" s="130" t="s">
        <v>188</v>
      </c>
      <c r="O155" s="137">
        <v>2</v>
      </c>
      <c r="P155" s="137">
        <v>1</v>
      </c>
      <c r="Q155" s="137">
        <f t="shared" si="125"/>
        <v>2</v>
      </c>
      <c r="R155" s="138" t="str">
        <f t="shared" si="112"/>
        <v>BAJO</v>
      </c>
      <c r="S155" s="137">
        <v>10</v>
      </c>
      <c r="T155" s="137">
        <f t="shared" si="121"/>
        <v>20</v>
      </c>
      <c r="U155" s="138" t="str">
        <f t="shared" si="114"/>
        <v>IV</v>
      </c>
      <c r="V155" s="137" t="str">
        <f t="shared" si="115"/>
        <v>Aceptable</v>
      </c>
      <c r="W155" s="137" t="s">
        <v>195</v>
      </c>
      <c r="X155" s="138" t="s">
        <v>179</v>
      </c>
      <c r="Y155" s="138" t="s">
        <v>188</v>
      </c>
      <c r="Z155" s="138" t="s">
        <v>188</v>
      </c>
      <c r="AA155" s="138" t="s">
        <v>188</v>
      </c>
      <c r="AB155" s="138" t="s">
        <v>443</v>
      </c>
      <c r="AC155" s="138" t="s">
        <v>269</v>
      </c>
      <c r="AD155" s="167">
        <v>45869</v>
      </c>
      <c r="AE155" s="111" t="s">
        <v>190</v>
      </c>
      <c r="AF155" s="137">
        <v>2</v>
      </c>
      <c r="AG155" s="137">
        <v>1</v>
      </c>
      <c r="AH155" s="137">
        <f t="shared" si="126"/>
        <v>2</v>
      </c>
      <c r="AI155" s="138" t="str">
        <f t="shared" si="117"/>
        <v>BAJO</v>
      </c>
      <c r="AJ155" s="137">
        <v>10</v>
      </c>
      <c r="AK155" s="137">
        <f t="shared" si="122"/>
        <v>20</v>
      </c>
      <c r="AL155" s="138" t="str">
        <f t="shared" si="119"/>
        <v>IV</v>
      </c>
      <c r="AM155" s="137" t="str">
        <f t="shared" si="120"/>
        <v>Aceptable</v>
      </c>
      <c r="AN155" s="137" t="s">
        <v>195</v>
      </c>
      <c r="AO155" s="138" t="s">
        <v>179</v>
      </c>
      <c r="AP155" s="138" t="s">
        <v>188</v>
      </c>
      <c r="AQ155" s="138" t="s">
        <v>188</v>
      </c>
      <c r="AR155" s="138" t="s">
        <v>188</v>
      </c>
      <c r="AS155" s="138" t="s">
        <v>443</v>
      </c>
      <c r="AT155" s="138" t="s">
        <v>269</v>
      </c>
      <c r="AU155" s="109" t="str">
        <f t="shared" si="88"/>
        <v>Se mantiene los controles establecidos</v>
      </c>
    </row>
    <row r="156" spans="1:47" s="42" customFormat="1" ht="174.75" customHeight="1">
      <c r="B156" s="139" t="s">
        <v>175</v>
      </c>
      <c r="C156" s="148" t="s">
        <v>332</v>
      </c>
      <c r="D156" s="142" t="s">
        <v>340</v>
      </c>
      <c r="E156" s="137" t="s">
        <v>441</v>
      </c>
      <c r="F156" s="138" t="s">
        <v>442</v>
      </c>
      <c r="G156" s="131" t="s">
        <v>179</v>
      </c>
      <c r="H156" s="109" t="s">
        <v>180</v>
      </c>
      <c r="I156" s="140" t="s">
        <v>351</v>
      </c>
      <c r="J156" s="140" t="s">
        <v>192</v>
      </c>
      <c r="K156" s="52" t="s">
        <v>263</v>
      </c>
      <c r="L156" s="138" t="s">
        <v>264</v>
      </c>
      <c r="M156" s="52" t="s">
        <v>265</v>
      </c>
      <c r="N156" s="52" t="s">
        <v>266</v>
      </c>
      <c r="O156" s="137">
        <v>2</v>
      </c>
      <c r="P156" s="137">
        <v>2</v>
      </c>
      <c r="Q156" s="137">
        <f t="shared" si="125"/>
        <v>4</v>
      </c>
      <c r="R156" s="138" t="str">
        <f t="shared" si="112"/>
        <v>BAJO</v>
      </c>
      <c r="S156" s="137">
        <v>10</v>
      </c>
      <c r="T156" s="137">
        <f t="shared" si="121"/>
        <v>40</v>
      </c>
      <c r="U156" s="138" t="str">
        <f t="shared" si="114"/>
        <v>III</v>
      </c>
      <c r="V156" s="137" t="str">
        <f t="shared" si="115"/>
        <v>Mejorable</v>
      </c>
      <c r="W156" s="138" t="s">
        <v>353</v>
      </c>
      <c r="X156" s="138" t="s">
        <v>179</v>
      </c>
      <c r="Y156" s="138" t="s">
        <v>188</v>
      </c>
      <c r="Z156" s="138" t="s">
        <v>188</v>
      </c>
      <c r="AA156" s="138" t="s">
        <v>188</v>
      </c>
      <c r="AB156" s="138" t="s">
        <v>354</v>
      </c>
      <c r="AC156" s="138" t="s">
        <v>410</v>
      </c>
      <c r="AD156" s="167">
        <v>45869</v>
      </c>
      <c r="AE156" s="111" t="s">
        <v>190</v>
      </c>
      <c r="AF156" s="137">
        <v>2</v>
      </c>
      <c r="AG156" s="137">
        <v>2</v>
      </c>
      <c r="AH156" s="137">
        <f t="shared" si="126"/>
        <v>4</v>
      </c>
      <c r="AI156" s="138" t="str">
        <f t="shared" si="117"/>
        <v>BAJO</v>
      </c>
      <c r="AJ156" s="137">
        <v>10</v>
      </c>
      <c r="AK156" s="137">
        <f t="shared" si="122"/>
        <v>40</v>
      </c>
      <c r="AL156" s="138" t="str">
        <f t="shared" si="119"/>
        <v>III</v>
      </c>
      <c r="AM156" s="137" t="str">
        <f t="shared" si="120"/>
        <v>Mejorable</v>
      </c>
      <c r="AN156" s="138" t="s">
        <v>353</v>
      </c>
      <c r="AO156" s="138" t="s">
        <v>179</v>
      </c>
      <c r="AP156" s="138" t="s">
        <v>188</v>
      </c>
      <c r="AQ156" s="138" t="s">
        <v>188</v>
      </c>
      <c r="AR156" s="138" t="s">
        <v>188</v>
      </c>
      <c r="AS156" s="138" t="s">
        <v>354</v>
      </c>
      <c r="AT156" s="138" t="s">
        <v>410</v>
      </c>
      <c r="AU156" s="109" t="str">
        <f t="shared" si="88"/>
        <v>Se mantiene los controles establecidos</v>
      </c>
    </row>
    <row r="157" spans="1:47" s="42" customFormat="1" ht="174.75" customHeight="1">
      <c r="B157" s="133" t="s">
        <v>175</v>
      </c>
      <c r="C157" s="148" t="s">
        <v>332</v>
      </c>
      <c r="D157" s="142" t="s">
        <v>340</v>
      </c>
      <c r="E157" s="137" t="s">
        <v>441</v>
      </c>
      <c r="F157" s="138" t="s">
        <v>442</v>
      </c>
      <c r="G157" s="131" t="s">
        <v>179</v>
      </c>
      <c r="H157" s="109" t="s">
        <v>180</v>
      </c>
      <c r="I157" s="136" t="s">
        <v>204</v>
      </c>
      <c r="J157" s="136" t="s">
        <v>205</v>
      </c>
      <c r="K157" s="53" t="s">
        <v>206</v>
      </c>
      <c r="L157" s="137" t="s">
        <v>188</v>
      </c>
      <c r="M157" s="53" t="s">
        <v>207</v>
      </c>
      <c r="N157" s="53" t="s">
        <v>208</v>
      </c>
      <c r="O157" s="137">
        <v>3</v>
      </c>
      <c r="P157" s="137">
        <v>3</v>
      </c>
      <c r="Q157" s="137">
        <f t="shared" si="125"/>
        <v>9</v>
      </c>
      <c r="R157" s="137" t="str">
        <f t="shared" si="112"/>
        <v>ALTO</v>
      </c>
      <c r="S157" s="137">
        <v>25</v>
      </c>
      <c r="T157" s="137">
        <f t="shared" si="121"/>
        <v>225</v>
      </c>
      <c r="U157" s="138" t="str">
        <f t="shared" si="114"/>
        <v>II</v>
      </c>
      <c r="V157" s="137" t="str">
        <f t="shared" si="115"/>
        <v>Aceptable con control especifico</v>
      </c>
      <c r="W157" s="137" t="s">
        <v>209</v>
      </c>
      <c r="X157" s="137" t="s">
        <v>179</v>
      </c>
      <c r="Y157" s="137" t="s">
        <v>188</v>
      </c>
      <c r="Z157" s="137" t="s">
        <v>188</v>
      </c>
      <c r="AA157" s="138" t="s">
        <v>188</v>
      </c>
      <c r="AB157" s="137" t="s">
        <v>189</v>
      </c>
      <c r="AC157" s="137" t="s">
        <v>188</v>
      </c>
      <c r="AD157" s="167">
        <v>45869</v>
      </c>
      <c r="AE157" s="111" t="s">
        <v>190</v>
      </c>
      <c r="AF157" s="137">
        <v>3</v>
      </c>
      <c r="AG157" s="137">
        <v>3</v>
      </c>
      <c r="AH157" s="137">
        <f t="shared" si="126"/>
        <v>9</v>
      </c>
      <c r="AI157" s="137" t="str">
        <f t="shared" si="117"/>
        <v>ALTO</v>
      </c>
      <c r="AJ157" s="137">
        <v>25</v>
      </c>
      <c r="AK157" s="137">
        <f t="shared" si="122"/>
        <v>225</v>
      </c>
      <c r="AL157" s="138" t="str">
        <f t="shared" si="119"/>
        <v>II</v>
      </c>
      <c r="AM157" s="137" t="str">
        <f t="shared" si="120"/>
        <v>Aceptable con control especifico</v>
      </c>
      <c r="AN157" s="137" t="s">
        <v>209</v>
      </c>
      <c r="AO157" s="137" t="s">
        <v>179</v>
      </c>
      <c r="AP157" s="137" t="s">
        <v>188</v>
      </c>
      <c r="AQ157" s="137" t="s">
        <v>188</v>
      </c>
      <c r="AR157" s="138" t="s">
        <v>188</v>
      </c>
      <c r="AS157" s="137" t="s">
        <v>189</v>
      </c>
      <c r="AT157" s="137" t="s">
        <v>188</v>
      </c>
      <c r="AU157" s="109" t="str">
        <f t="shared" si="88"/>
        <v>Se mantiene los controles establecidos</v>
      </c>
    </row>
    <row r="158" spans="1:47" s="42" customFormat="1" ht="174.75" customHeight="1">
      <c r="B158" s="133" t="s">
        <v>175</v>
      </c>
      <c r="C158" s="148" t="s">
        <v>332</v>
      </c>
      <c r="D158" s="142" t="s">
        <v>340</v>
      </c>
      <c r="E158" s="137" t="s">
        <v>441</v>
      </c>
      <c r="F158" s="138" t="s">
        <v>442</v>
      </c>
      <c r="G158" s="131" t="s">
        <v>179</v>
      </c>
      <c r="H158" s="109" t="s">
        <v>180</v>
      </c>
      <c r="I158" s="136" t="s">
        <v>210</v>
      </c>
      <c r="J158" s="136" t="s">
        <v>205</v>
      </c>
      <c r="K158" s="53" t="s">
        <v>211</v>
      </c>
      <c r="L158" s="137" t="s">
        <v>188</v>
      </c>
      <c r="M158" s="53" t="s">
        <v>207</v>
      </c>
      <c r="N158" s="53" t="s">
        <v>208</v>
      </c>
      <c r="O158" s="137">
        <v>3</v>
      </c>
      <c r="P158" s="137">
        <v>3</v>
      </c>
      <c r="Q158" s="137">
        <f t="shared" si="125"/>
        <v>9</v>
      </c>
      <c r="R158" s="137" t="str">
        <f t="shared" si="112"/>
        <v>ALTO</v>
      </c>
      <c r="S158" s="137">
        <v>25</v>
      </c>
      <c r="T158" s="137">
        <f t="shared" si="121"/>
        <v>225</v>
      </c>
      <c r="U158" s="138" t="str">
        <f t="shared" si="114"/>
        <v>II</v>
      </c>
      <c r="V158" s="137" t="str">
        <f t="shared" si="115"/>
        <v>Aceptable con control especifico</v>
      </c>
      <c r="W158" s="137" t="s">
        <v>212</v>
      </c>
      <c r="X158" s="137" t="s">
        <v>179</v>
      </c>
      <c r="Y158" s="137" t="s">
        <v>188</v>
      </c>
      <c r="Z158" s="137" t="s">
        <v>188</v>
      </c>
      <c r="AA158" s="137" t="s">
        <v>188</v>
      </c>
      <c r="AB158" s="137" t="s">
        <v>189</v>
      </c>
      <c r="AC158" s="137" t="s">
        <v>188</v>
      </c>
      <c r="AD158" s="167">
        <v>45869</v>
      </c>
      <c r="AE158" s="111" t="s">
        <v>190</v>
      </c>
      <c r="AF158" s="137">
        <v>3</v>
      </c>
      <c r="AG158" s="137">
        <v>3</v>
      </c>
      <c r="AH158" s="137">
        <f t="shared" si="126"/>
        <v>9</v>
      </c>
      <c r="AI158" s="137" t="str">
        <f t="shared" si="117"/>
        <v>ALTO</v>
      </c>
      <c r="AJ158" s="137">
        <v>25</v>
      </c>
      <c r="AK158" s="137">
        <f t="shared" si="122"/>
        <v>225</v>
      </c>
      <c r="AL158" s="138" t="str">
        <f t="shared" si="119"/>
        <v>II</v>
      </c>
      <c r="AM158" s="137" t="str">
        <f t="shared" si="120"/>
        <v>Aceptable con control especifico</v>
      </c>
      <c r="AN158" s="137" t="s">
        <v>212</v>
      </c>
      <c r="AO158" s="137" t="s">
        <v>179</v>
      </c>
      <c r="AP158" s="137" t="s">
        <v>188</v>
      </c>
      <c r="AQ158" s="137" t="s">
        <v>188</v>
      </c>
      <c r="AR158" s="137" t="s">
        <v>188</v>
      </c>
      <c r="AS158" s="137" t="s">
        <v>189</v>
      </c>
      <c r="AT158" s="137" t="s">
        <v>188</v>
      </c>
      <c r="AU158" s="109" t="str">
        <f t="shared" si="88"/>
        <v>Se mantiene los controles establecidos</v>
      </c>
    </row>
    <row r="159" spans="1:47" s="42" customFormat="1" ht="174.75" customHeight="1">
      <c r="B159" s="133" t="s">
        <v>175</v>
      </c>
      <c r="C159" s="148" t="s">
        <v>332</v>
      </c>
      <c r="D159" s="142" t="s">
        <v>340</v>
      </c>
      <c r="E159" s="137" t="s">
        <v>441</v>
      </c>
      <c r="F159" s="138" t="s">
        <v>442</v>
      </c>
      <c r="G159" s="131" t="s">
        <v>179</v>
      </c>
      <c r="H159" s="109" t="s">
        <v>180</v>
      </c>
      <c r="I159" s="136" t="s">
        <v>377</v>
      </c>
      <c r="J159" s="136" t="s">
        <v>205</v>
      </c>
      <c r="K159" s="53" t="s">
        <v>378</v>
      </c>
      <c r="L159" s="137" t="s">
        <v>188</v>
      </c>
      <c r="M159" s="53" t="s">
        <v>207</v>
      </c>
      <c r="N159" s="53" t="s">
        <v>208</v>
      </c>
      <c r="O159" s="137">
        <v>2</v>
      </c>
      <c r="P159" s="137">
        <v>3</v>
      </c>
      <c r="Q159" s="137">
        <f t="shared" si="125"/>
        <v>6</v>
      </c>
      <c r="R159" s="137" t="str">
        <f t="shared" si="112"/>
        <v>MEDIO</v>
      </c>
      <c r="S159" s="137">
        <v>25</v>
      </c>
      <c r="T159" s="137">
        <f t="shared" si="121"/>
        <v>150</v>
      </c>
      <c r="U159" s="138" t="str">
        <f t="shared" si="114"/>
        <v>II</v>
      </c>
      <c r="V159" s="137" t="str">
        <f t="shared" si="115"/>
        <v>Aceptable con control especifico</v>
      </c>
      <c r="W159" s="137" t="s">
        <v>380</v>
      </c>
      <c r="X159" s="137" t="s">
        <v>179</v>
      </c>
      <c r="Y159" s="137" t="s">
        <v>188</v>
      </c>
      <c r="Z159" s="137" t="s">
        <v>188</v>
      </c>
      <c r="AA159" s="137" t="s">
        <v>188</v>
      </c>
      <c r="AB159" s="137" t="s">
        <v>381</v>
      </c>
      <c r="AC159" s="137" t="s">
        <v>188</v>
      </c>
      <c r="AD159" s="167">
        <v>45869</v>
      </c>
      <c r="AE159" s="111" t="s">
        <v>190</v>
      </c>
      <c r="AF159" s="137">
        <v>2</v>
      </c>
      <c r="AG159" s="137">
        <v>3</v>
      </c>
      <c r="AH159" s="137">
        <f t="shared" si="126"/>
        <v>6</v>
      </c>
      <c r="AI159" s="137" t="str">
        <f t="shared" si="117"/>
        <v>MEDIO</v>
      </c>
      <c r="AJ159" s="137">
        <v>25</v>
      </c>
      <c r="AK159" s="137">
        <f t="shared" si="122"/>
        <v>150</v>
      </c>
      <c r="AL159" s="138" t="str">
        <f t="shared" si="119"/>
        <v>II</v>
      </c>
      <c r="AM159" s="137" t="str">
        <f t="shared" si="120"/>
        <v>Aceptable con control especifico</v>
      </c>
      <c r="AN159" s="137" t="s">
        <v>380</v>
      </c>
      <c r="AO159" s="137" t="s">
        <v>179</v>
      </c>
      <c r="AP159" s="137" t="s">
        <v>188</v>
      </c>
      <c r="AQ159" s="137" t="s">
        <v>188</v>
      </c>
      <c r="AR159" s="137" t="s">
        <v>188</v>
      </c>
      <c r="AS159" s="137" t="s">
        <v>381</v>
      </c>
      <c r="AT159" s="137" t="s">
        <v>188</v>
      </c>
      <c r="AU159" s="109" t="str">
        <f t="shared" si="88"/>
        <v>Se mantiene los controles establecidos</v>
      </c>
    </row>
    <row r="160" spans="1:47" s="42" customFormat="1" ht="141.75" customHeight="1">
      <c r="B160" s="139" t="s">
        <v>175</v>
      </c>
      <c r="C160" s="148" t="s">
        <v>332</v>
      </c>
      <c r="D160" s="142" t="s">
        <v>340</v>
      </c>
      <c r="E160" s="137" t="s">
        <v>441</v>
      </c>
      <c r="F160" s="138" t="s">
        <v>442</v>
      </c>
      <c r="G160" s="131" t="s">
        <v>179</v>
      </c>
      <c r="H160" s="109" t="s">
        <v>180</v>
      </c>
      <c r="I160" s="140" t="s">
        <v>290</v>
      </c>
      <c r="J160" s="140" t="s">
        <v>214</v>
      </c>
      <c r="K160" s="52" t="s">
        <v>223</v>
      </c>
      <c r="L160" s="138" t="s">
        <v>291</v>
      </c>
      <c r="M160" s="52" t="s">
        <v>391</v>
      </c>
      <c r="N160" s="52" t="s">
        <v>392</v>
      </c>
      <c r="O160" s="137">
        <v>3</v>
      </c>
      <c r="P160" s="137">
        <v>4</v>
      </c>
      <c r="Q160" s="137">
        <f t="shared" si="125"/>
        <v>12</v>
      </c>
      <c r="R160" s="138" t="str">
        <f t="shared" si="112"/>
        <v>ALTO</v>
      </c>
      <c r="S160" s="137">
        <v>25</v>
      </c>
      <c r="T160" s="137">
        <f t="shared" si="121"/>
        <v>300</v>
      </c>
      <c r="U160" s="138" t="str">
        <f t="shared" si="114"/>
        <v>II</v>
      </c>
      <c r="V160" s="137" t="str">
        <f t="shared" si="115"/>
        <v>Aceptable con control especifico</v>
      </c>
      <c r="W160" s="138" t="s">
        <v>288</v>
      </c>
      <c r="X160" s="137" t="s">
        <v>179</v>
      </c>
      <c r="Y160" s="138" t="s">
        <v>188</v>
      </c>
      <c r="Z160" s="138" t="s">
        <v>188</v>
      </c>
      <c r="AA160" s="138" t="s">
        <v>324</v>
      </c>
      <c r="AB160" s="138" t="s">
        <v>294</v>
      </c>
      <c r="AC160" s="138" t="s">
        <v>393</v>
      </c>
      <c r="AD160" s="167">
        <v>45869</v>
      </c>
      <c r="AE160" s="111" t="s">
        <v>190</v>
      </c>
      <c r="AF160" s="137">
        <v>3</v>
      </c>
      <c r="AG160" s="137">
        <v>4</v>
      </c>
      <c r="AH160" s="137">
        <f t="shared" si="126"/>
        <v>12</v>
      </c>
      <c r="AI160" s="138" t="str">
        <f t="shared" si="117"/>
        <v>ALTO</v>
      </c>
      <c r="AJ160" s="137">
        <v>25</v>
      </c>
      <c r="AK160" s="137">
        <f t="shared" si="122"/>
        <v>300</v>
      </c>
      <c r="AL160" s="138" t="str">
        <f t="shared" si="119"/>
        <v>II</v>
      </c>
      <c r="AM160" s="137" t="str">
        <f t="shared" si="120"/>
        <v>Aceptable con control especifico</v>
      </c>
      <c r="AN160" s="138" t="s">
        <v>288</v>
      </c>
      <c r="AO160" s="137" t="s">
        <v>179</v>
      </c>
      <c r="AP160" s="138" t="s">
        <v>188</v>
      </c>
      <c r="AQ160" s="138" t="s">
        <v>188</v>
      </c>
      <c r="AR160" s="138" t="s">
        <v>324</v>
      </c>
      <c r="AS160" s="138" t="s">
        <v>294</v>
      </c>
      <c r="AT160" s="138" t="s">
        <v>393</v>
      </c>
      <c r="AU160" s="109" t="str">
        <f t="shared" si="88"/>
        <v>Se mantiene los controles establecidos</v>
      </c>
    </row>
    <row r="161" spans="2:47" s="42" customFormat="1" ht="162.75" customHeight="1">
      <c r="B161" s="139" t="s">
        <v>175</v>
      </c>
      <c r="C161" s="148" t="s">
        <v>332</v>
      </c>
      <c r="D161" s="142" t="s">
        <v>340</v>
      </c>
      <c r="E161" s="137" t="s">
        <v>441</v>
      </c>
      <c r="F161" s="138" t="s">
        <v>442</v>
      </c>
      <c r="G161" s="131" t="s">
        <v>179</v>
      </c>
      <c r="H161" s="109" t="s">
        <v>220</v>
      </c>
      <c r="I161" s="140" t="s">
        <v>221</v>
      </c>
      <c r="J161" s="140" t="s">
        <v>222</v>
      </c>
      <c r="K161" s="52" t="s">
        <v>223</v>
      </c>
      <c r="L161" s="138" t="s">
        <v>224</v>
      </c>
      <c r="M161" s="109" t="s">
        <v>225</v>
      </c>
      <c r="N161" s="52" t="s">
        <v>402</v>
      </c>
      <c r="O161" s="137">
        <v>3</v>
      </c>
      <c r="P161" s="137">
        <v>1</v>
      </c>
      <c r="Q161" s="137">
        <f t="shared" si="125"/>
        <v>3</v>
      </c>
      <c r="R161" s="138" t="str">
        <f t="shared" si="112"/>
        <v>BAJO</v>
      </c>
      <c r="S161" s="137">
        <v>25</v>
      </c>
      <c r="T161" s="137">
        <f t="shared" si="121"/>
        <v>75</v>
      </c>
      <c r="U161" s="138" t="str">
        <f t="shared" si="114"/>
        <v>III</v>
      </c>
      <c r="V161" s="137" t="str">
        <f t="shared" si="115"/>
        <v>Mejorable</v>
      </c>
      <c r="W161" s="137" t="s">
        <v>227</v>
      </c>
      <c r="X161" s="137" t="s">
        <v>179</v>
      </c>
      <c r="Y161" s="138" t="s">
        <v>188</v>
      </c>
      <c r="Z161" s="138" t="s">
        <v>188</v>
      </c>
      <c r="AA161" s="138" t="s">
        <v>188</v>
      </c>
      <c r="AB161" s="52" t="s">
        <v>228</v>
      </c>
      <c r="AC161" s="52" t="s">
        <v>229</v>
      </c>
      <c r="AD161" s="167">
        <v>45869</v>
      </c>
      <c r="AE161" s="111" t="s">
        <v>190</v>
      </c>
      <c r="AF161" s="137">
        <v>3</v>
      </c>
      <c r="AG161" s="137">
        <v>1</v>
      </c>
      <c r="AH161" s="137">
        <f t="shared" si="126"/>
        <v>3</v>
      </c>
      <c r="AI161" s="138" t="str">
        <f t="shared" si="117"/>
        <v>BAJO</v>
      </c>
      <c r="AJ161" s="137">
        <v>25</v>
      </c>
      <c r="AK161" s="137">
        <f t="shared" si="122"/>
        <v>75</v>
      </c>
      <c r="AL161" s="138" t="str">
        <f t="shared" si="119"/>
        <v>III</v>
      </c>
      <c r="AM161" s="137" t="str">
        <f t="shared" si="120"/>
        <v>Mejorable</v>
      </c>
      <c r="AN161" s="137" t="s">
        <v>227</v>
      </c>
      <c r="AO161" s="137" t="s">
        <v>179</v>
      </c>
      <c r="AP161" s="138" t="s">
        <v>188</v>
      </c>
      <c r="AQ161" s="138" t="s">
        <v>188</v>
      </c>
      <c r="AR161" s="138" t="s">
        <v>188</v>
      </c>
      <c r="AS161" s="52" t="s">
        <v>228</v>
      </c>
      <c r="AT161" s="52" t="s">
        <v>229</v>
      </c>
      <c r="AU161" s="109" t="str">
        <f t="shared" si="88"/>
        <v>Se mantiene los controles establecidos</v>
      </c>
    </row>
    <row r="162" spans="2:47" s="42" customFormat="1" ht="175.5" customHeight="1">
      <c r="B162" s="139" t="s">
        <v>175</v>
      </c>
      <c r="C162" s="148" t="s">
        <v>332</v>
      </c>
      <c r="D162" s="142" t="s">
        <v>340</v>
      </c>
      <c r="E162" s="137" t="s">
        <v>441</v>
      </c>
      <c r="F162" s="138" t="s">
        <v>442</v>
      </c>
      <c r="G162" s="131" t="s">
        <v>179</v>
      </c>
      <c r="H162" s="109" t="s">
        <v>220</v>
      </c>
      <c r="I162" s="140" t="s">
        <v>230</v>
      </c>
      <c r="J162" s="140" t="s">
        <v>222</v>
      </c>
      <c r="K162" s="52" t="s">
        <v>223</v>
      </c>
      <c r="L162" s="177" t="s">
        <v>231</v>
      </c>
      <c r="M162" s="109" t="s">
        <v>232</v>
      </c>
      <c r="N162" s="176" t="s">
        <v>226</v>
      </c>
      <c r="O162" s="137">
        <v>3</v>
      </c>
      <c r="P162" s="137">
        <v>1</v>
      </c>
      <c r="Q162" s="137">
        <f t="shared" si="125"/>
        <v>3</v>
      </c>
      <c r="R162" s="138" t="str">
        <f t="shared" si="112"/>
        <v>BAJO</v>
      </c>
      <c r="S162" s="137">
        <v>25</v>
      </c>
      <c r="T162" s="137">
        <f t="shared" si="121"/>
        <v>75</v>
      </c>
      <c r="U162" s="138" t="str">
        <f t="shared" si="114"/>
        <v>III</v>
      </c>
      <c r="V162" s="137" t="str">
        <f t="shared" si="115"/>
        <v>Mejorable</v>
      </c>
      <c r="W162" s="137" t="s">
        <v>227</v>
      </c>
      <c r="X162" s="137" t="s">
        <v>179</v>
      </c>
      <c r="Y162" s="138" t="s">
        <v>188</v>
      </c>
      <c r="Z162" s="138" t="s">
        <v>188</v>
      </c>
      <c r="AA162" s="138" t="s">
        <v>188</v>
      </c>
      <c r="AB162" s="52" t="s">
        <v>233</v>
      </c>
      <c r="AC162" s="52" t="s">
        <v>188</v>
      </c>
      <c r="AD162" s="167">
        <v>45869</v>
      </c>
      <c r="AE162" s="111" t="s">
        <v>190</v>
      </c>
      <c r="AF162" s="137">
        <v>3</v>
      </c>
      <c r="AG162" s="137">
        <v>1</v>
      </c>
      <c r="AH162" s="137">
        <f t="shared" si="126"/>
        <v>3</v>
      </c>
      <c r="AI162" s="138" t="str">
        <f t="shared" si="117"/>
        <v>BAJO</v>
      </c>
      <c r="AJ162" s="137">
        <v>25</v>
      </c>
      <c r="AK162" s="137">
        <f t="shared" si="122"/>
        <v>75</v>
      </c>
      <c r="AL162" s="138" t="str">
        <f t="shared" si="119"/>
        <v>III</v>
      </c>
      <c r="AM162" s="137" t="str">
        <f t="shared" si="120"/>
        <v>Mejorable</v>
      </c>
      <c r="AN162" s="137" t="s">
        <v>227</v>
      </c>
      <c r="AO162" s="137" t="s">
        <v>179</v>
      </c>
      <c r="AP162" s="138" t="s">
        <v>188</v>
      </c>
      <c r="AQ162" s="138" t="s">
        <v>188</v>
      </c>
      <c r="AR162" s="138" t="s">
        <v>188</v>
      </c>
      <c r="AS162" s="52" t="s">
        <v>233</v>
      </c>
      <c r="AT162" s="52" t="s">
        <v>188</v>
      </c>
      <c r="AU162" s="109" t="str">
        <f t="shared" si="88"/>
        <v>Se mantiene los controles establecidos</v>
      </c>
    </row>
    <row r="163" spans="2:47" s="42" customFormat="1" ht="174.75" customHeight="1">
      <c r="B163" s="139" t="s">
        <v>175</v>
      </c>
      <c r="C163" s="148" t="s">
        <v>332</v>
      </c>
      <c r="D163" s="142" t="s">
        <v>340</v>
      </c>
      <c r="E163" s="137" t="s">
        <v>441</v>
      </c>
      <c r="F163" s="138" t="s">
        <v>442</v>
      </c>
      <c r="G163" s="131" t="s">
        <v>179</v>
      </c>
      <c r="H163" s="109" t="s">
        <v>220</v>
      </c>
      <c r="I163" s="140" t="s">
        <v>234</v>
      </c>
      <c r="J163" s="140" t="s">
        <v>222</v>
      </c>
      <c r="K163" s="52" t="s">
        <v>235</v>
      </c>
      <c r="L163" s="138" t="s">
        <v>236</v>
      </c>
      <c r="M163" s="109" t="s">
        <v>237</v>
      </c>
      <c r="N163" s="52" t="s">
        <v>238</v>
      </c>
      <c r="O163" s="137">
        <v>4</v>
      </c>
      <c r="P163" s="137">
        <v>1</v>
      </c>
      <c r="Q163" s="137">
        <f t="shared" si="125"/>
        <v>4</v>
      </c>
      <c r="R163" s="138" t="str">
        <f t="shared" si="112"/>
        <v>BAJO</v>
      </c>
      <c r="S163" s="137">
        <v>60</v>
      </c>
      <c r="T163" s="137">
        <f t="shared" si="121"/>
        <v>240</v>
      </c>
      <c r="U163" s="138" t="str">
        <f t="shared" si="114"/>
        <v>II</v>
      </c>
      <c r="V163" s="137" t="str">
        <f t="shared" si="115"/>
        <v>Aceptable con control especifico</v>
      </c>
      <c r="W163" s="137" t="s">
        <v>227</v>
      </c>
      <c r="X163" s="137" t="s">
        <v>179</v>
      </c>
      <c r="Y163" s="138" t="s">
        <v>188</v>
      </c>
      <c r="Z163" s="138" t="s">
        <v>188</v>
      </c>
      <c r="AA163" s="138" t="s">
        <v>188</v>
      </c>
      <c r="AB163" s="52" t="s">
        <v>239</v>
      </c>
      <c r="AC163" s="52" t="s">
        <v>188</v>
      </c>
      <c r="AD163" s="167">
        <v>45869</v>
      </c>
      <c r="AE163" s="111" t="s">
        <v>190</v>
      </c>
      <c r="AF163" s="137">
        <v>4</v>
      </c>
      <c r="AG163" s="137">
        <v>1</v>
      </c>
      <c r="AH163" s="137">
        <f t="shared" si="126"/>
        <v>4</v>
      </c>
      <c r="AI163" s="138" t="str">
        <f t="shared" si="117"/>
        <v>BAJO</v>
      </c>
      <c r="AJ163" s="137">
        <v>60</v>
      </c>
      <c r="AK163" s="137">
        <f t="shared" si="122"/>
        <v>240</v>
      </c>
      <c r="AL163" s="138" t="str">
        <f t="shared" si="119"/>
        <v>II</v>
      </c>
      <c r="AM163" s="137" t="str">
        <f t="shared" si="120"/>
        <v>Aceptable con control especifico</v>
      </c>
      <c r="AN163" s="137" t="s">
        <v>227</v>
      </c>
      <c r="AO163" s="137" t="s">
        <v>179</v>
      </c>
      <c r="AP163" s="138" t="s">
        <v>188</v>
      </c>
      <c r="AQ163" s="138" t="s">
        <v>188</v>
      </c>
      <c r="AR163" s="138" t="s">
        <v>188</v>
      </c>
      <c r="AS163" s="52" t="s">
        <v>239</v>
      </c>
      <c r="AT163" s="52" t="s">
        <v>188</v>
      </c>
      <c r="AU163" s="109" t="str">
        <f t="shared" si="88"/>
        <v>Se mantiene los controles establecidos</v>
      </c>
    </row>
    <row r="164" spans="2:47" s="42" customFormat="1" ht="133.35" customHeight="1">
      <c r="B164" s="150" t="s">
        <v>258</v>
      </c>
      <c r="C164" s="150" t="s">
        <v>444</v>
      </c>
      <c r="D164" s="150" t="s">
        <v>445</v>
      </c>
      <c r="E164" s="135" t="s">
        <v>446</v>
      </c>
      <c r="F164" s="135" t="s">
        <v>447</v>
      </c>
      <c r="G164" s="110" t="s">
        <v>179</v>
      </c>
      <c r="H164" s="109" t="s">
        <v>180</v>
      </c>
      <c r="I164" s="109" t="s">
        <v>448</v>
      </c>
      <c r="J164" s="109" t="s">
        <v>182</v>
      </c>
      <c r="K164" s="53" t="s">
        <v>183</v>
      </c>
      <c r="L164" s="109" t="s">
        <v>188</v>
      </c>
      <c r="M164" s="109" t="s">
        <v>449</v>
      </c>
      <c r="N164" s="109" t="s">
        <v>450</v>
      </c>
      <c r="O164" s="138">
        <v>2</v>
      </c>
      <c r="P164" s="138">
        <v>1</v>
      </c>
      <c r="Q164" s="138">
        <v>2</v>
      </c>
      <c r="R164" s="138" t="s">
        <v>451</v>
      </c>
      <c r="S164" s="138">
        <v>10</v>
      </c>
      <c r="T164" s="138">
        <v>25</v>
      </c>
      <c r="U164" s="138" t="str">
        <f t="shared" si="114"/>
        <v>III</v>
      </c>
      <c r="V164" s="137" t="str">
        <f t="shared" si="115"/>
        <v>Mejorable</v>
      </c>
      <c r="W164" s="52" t="s">
        <v>452</v>
      </c>
      <c r="X164" s="138" t="s">
        <v>179</v>
      </c>
      <c r="Y164" s="151" t="s">
        <v>188</v>
      </c>
      <c r="Z164" s="151" t="s">
        <v>188</v>
      </c>
      <c r="AA164" s="151" t="s">
        <v>188</v>
      </c>
      <c r="AB164" s="109" t="s">
        <v>453</v>
      </c>
      <c r="AC164" s="151" t="s">
        <v>188</v>
      </c>
      <c r="AD164" s="167">
        <v>45869</v>
      </c>
      <c r="AE164" s="111" t="s">
        <v>190</v>
      </c>
      <c r="AF164" s="138">
        <v>2</v>
      </c>
      <c r="AG164" s="138">
        <v>1</v>
      </c>
      <c r="AH164" s="138">
        <v>2</v>
      </c>
      <c r="AI164" s="138" t="s">
        <v>451</v>
      </c>
      <c r="AJ164" s="138">
        <v>10</v>
      </c>
      <c r="AK164" s="138">
        <v>25</v>
      </c>
      <c r="AL164" s="138" t="str">
        <f t="shared" si="119"/>
        <v>III</v>
      </c>
      <c r="AM164" s="137" t="str">
        <f t="shared" si="120"/>
        <v>Mejorable</v>
      </c>
      <c r="AN164" s="52" t="s">
        <v>452</v>
      </c>
      <c r="AO164" s="138" t="s">
        <v>179</v>
      </c>
      <c r="AP164" s="151" t="s">
        <v>188</v>
      </c>
      <c r="AQ164" s="151" t="s">
        <v>188</v>
      </c>
      <c r="AR164" s="151" t="s">
        <v>188</v>
      </c>
      <c r="AS164" s="109" t="s">
        <v>453</v>
      </c>
      <c r="AT164" s="151" t="s">
        <v>188</v>
      </c>
      <c r="AU164" s="109" t="str">
        <f t="shared" si="88"/>
        <v>Se mantiene los controles establecidos</v>
      </c>
    </row>
    <row r="165" spans="2:47" s="42" customFormat="1" ht="84.6" customHeight="1">
      <c r="B165" s="150" t="s">
        <v>258</v>
      </c>
      <c r="C165" s="150" t="s">
        <v>444</v>
      </c>
      <c r="D165" s="150" t="s">
        <v>445</v>
      </c>
      <c r="E165" s="135" t="s">
        <v>446</v>
      </c>
      <c r="F165" s="135" t="s">
        <v>447</v>
      </c>
      <c r="G165" s="110" t="s">
        <v>179</v>
      </c>
      <c r="H165" s="109" t="s">
        <v>180</v>
      </c>
      <c r="I165" s="135" t="s">
        <v>454</v>
      </c>
      <c r="J165" s="135" t="s">
        <v>455</v>
      </c>
      <c r="K165" s="135" t="s">
        <v>456</v>
      </c>
      <c r="L165" s="137" t="s">
        <v>188</v>
      </c>
      <c r="M165" s="53" t="s">
        <v>207</v>
      </c>
      <c r="N165" s="135" t="s">
        <v>457</v>
      </c>
      <c r="O165" s="137">
        <v>2</v>
      </c>
      <c r="P165" s="137">
        <v>2</v>
      </c>
      <c r="Q165" s="137">
        <v>4</v>
      </c>
      <c r="R165" s="137" t="s">
        <v>451</v>
      </c>
      <c r="S165" s="137">
        <v>10</v>
      </c>
      <c r="T165" s="137">
        <v>25</v>
      </c>
      <c r="U165" s="138" t="str">
        <f t="shared" si="114"/>
        <v>III</v>
      </c>
      <c r="V165" s="137" t="str">
        <f t="shared" si="115"/>
        <v>Mejorable</v>
      </c>
      <c r="W165" s="135" t="s">
        <v>458</v>
      </c>
      <c r="X165" s="110" t="s">
        <v>179</v>
      </c>
      <c r="Y165" s="152" t="s">
        <v>188</v>
      </c>
      <c r="Z165" s="152" t="s">
        <v>188</v>
      </c>
      <c r="AA165" s="152" t="s">
        <v>188</v>
      </c>
      <c r="AB165" s="137" t="s">
        <v>459</v>
      </c>
      <c r="AC165" s="153" t="s">
        <v>188</v>
      </c>
      <c r="AD165" s="167">
        <v>45869</v>
      </c>
      <c r="AE165" s="111" t="s">
        <v>190</v>
      </c>
      <c r="AF165" s="137">
        <v>2</v>
      </c>
      <c r="AG165" s="137">
        <v>2</v>
      </c>
      <c r="AH165" s="137">
        <v>4</v>
      </c>
      <c r="AI165" s="137" t="s">
        <v>451</v>
      </c>
      <c r="AJ165" s="137">
        <v>10</v>
      </c>
      <c r="AK165" s="137">
        <v>25</v>
      </c>
      <c r="AL165" s="138" t="str">
        <f t="shared" si="119"/>
        <v>III</v>
      </c>
      <c r="AM165" s="137" t="str">
        <f t="shared" si="120"/>
        <v>Mejorable</v>
      </c>
      <c r="AN165" s="135" t="s">
        <v>458</v>
      </c>
      <c r="AO165" s="110" t="s">
        <v>179</v>
      </c>
      <c r="AP165" s="152" t="s">
        <v>188</v>
      </c>
      <c r="AQ165" s="152" t="s">
        <v>188</v>
      </c>
      <c r="AR165" s="152" t="s">
        <v>188</v>
      </c>
      <c r="AS165" s="137" t="s">
        <v>459</v>
      </c>
      <c r="AT165" s="153" t="s">
        <v>188</v>
      </c>
      <c r="AU165" s="109" t="str">
        <f t="shared" si="88"/>
        <v>Se mantiene los controles establecidos</v>
      </c>
    </row>
    <row r="166" spans="2:47" s="42" customFormat="1" ht="113.1" customHeight="1" thickBot="1">
      <c r="B166" s="150" t="s">
        <v>258</v>
      </c>
      <c r="C166" s="150" t="s">
        <v>444</v>
      </c>
      <c r="D166" s="150" t="s">
        <v>445</v>
      </c>
      <c r="E166" s="135" t="s">
        <v>446</v>
      </c>
      <c r="F166" s="135" t="s">
        <v>447</v>
      </c>
      <c r="G166" s="109" t="s">
        <v>247</v>
      </c>
      <c r="H166" s="109" t="s">
        <v>180</v>
      </c>
      <c r="I166" s="138" t="s">
        <v>460</v>
      </c>
      <c r="J166" s="138" t="s">
        <v>198</v>
      </c>
      <c r="K166" s="135" t="s">
        <v>461</v>
      </c>
      <c r="L166" s="52" t="s">
        <v>462</v>
      </c>
      <c r="M166" s="52" t="s">
        <v>463</v>
      </c>
      <c r="N166" s="52" t="s">
        <v>464</v>
      </c>
      <c r="O166" s="138">
        <v>2</v>
      </c>
      <c r="P166" s="138">
        <v>1</v>
      </c>
      <c r="Q166" s="138">
        <v>2</v>
      </c>
      <c r="R166" s="138" t="s">
        <v>451</v>
      </c>
      <c r="S166" s="138">
        <v>10</v>
      </c>
      <c r="T166" s="138">
        <v>20</v>
      </c>
      <c r="U166" s="138" t="str">
        <f t="shared" si="114"/>
        <v>IV</v>
      </c>
      <c r="V166" s="137" t="str">
        <f t="shared" si="115"/>
        <v>Aceptable</v>
      </c>
      <c r="W166" s="138" t="s">
        <v>203</v>
      </c>
      <c r="X166" s="138" t="s">
        <v>179</v>
      </c>
      <c r="Y166" s="151" t="s">
        <v>188</v>
      </c>
      <c r="Z166" s="151" t="s">
        <v>188</v>
      </c>
      <c r="AA166" s="151" t="s">
        <v>188</v>
      </c>
      <c r="AB166" s="138" t="s">
        <v>196</v>
      </c>
      <c r="AC166" s="138" t="s">
        <v>188</v>
      </c>
      <c r="AD166" s="167">
        <v>45869</v>
      </c>
      <c r="AE166" s="111" t="s">
        <v>190</v>
      </c>
      <c r="AF166" s="138">
        <v>2</v>
      </c>
      <c r="AG166" s="138">
        <v>1</v>
      </c>
      <c r="AH166" s="138">
        <v>2</v>
      </c>
      <c r="AI166" s="138" t="s">
        <v>451</v>
      </c>
      <c r="AJ166" s="138">
        <v>10</v>
      </c>
      <c r="AK166" s="138">
        <v>20</v>
      </c>
      <c r="AL166" s="138" t="str">
        <f t="shared" si="119"/>
        <v>IV</v>
      </c>
      <c r="AM166" s="137" t="str">
        <f t="shared" si="120"/>
        <v>Aceptable</v>
      </c>
      <c r="AN166" s="138" t="s">
        <v>203</v>
      </c>
      <c r="AO166" s="138" t="s">
        <v>179</v>
      </c>
      <c r="AP166" s="151" t="s">
        <v>188</v>
      </c>
      <c r="AQ166" s="151" t="s">
        <v>188</v>
      </c>
      <c r="AR166" s="151" t="s">
        <v>188</v>
      </c>
      <c r="AS166" s="138" t="s">
        <v>196</v>
      </c>
      <c r="AT166" s="138" t="s">
        <v>188</v>
      </c>
      <c r="AU166" s="109" t="str">
        <f t="shared" ref="AU166:AU232" si="127">IF(AND(V166="Aceptable",AM166="Aceptable"),"Se mantiene los controles establecidos",
IF(AND(V166="Aceptable",AM166="Mejorable"),"Disminuyó el riesgo",
IF(AND(V166="Aceptable",AM166="Aceptable con control especifico"),"Disminuyó el riesgo",
IF(AND(V166="Mejorable",AM166="Mejorable"),"Se mantiene los controles establecidos",
IF(AND(V166="Mejorable",AM166="Aceptable"),"Disminuyó el riesgo",
IF(AND(V166="Mejorable",AM166="Aceptable con control específico"),"Disminuyó el riesgo",
IF(AND(V166="Aceptable con control especifico",AM166="Aceptable con control especifico"),"Se mantiene los controles establecidos",
IF(AND(V166="Aceptable con control especifico",AM166="Mejorable"),"Aumentó el riesgo",
IF(AND(V166="Aceptable con control especifico",AM166="Aceptable"),"Aumentó el riesgo",
"Aumentó el riesgo")))))))))</f>
        <v>Se mantiene los controles establecidos</v>
      </c>
    </row>
    <row r="167" spans="2:47" s="42" customFormat="1" ht="135" customHeight="1">
      <c r="B167" s="150" t="s">
        <v>258</v>
      </c>
      <c r="C167" s="150" t="s">
        <v>444</v>
      </c>
      <c r="D167" s="150" t="s">
        <v>445</v>
      </c>
      <c r="E167" s="135" t="s">
        <v>446</v>
      </c>
      <c r="F167" s="135" t="s">
        <v>447</v>
      </c>
      <c r="G167" s="130" t="s">
        <v>179</v>
      </c>
      <c r="H167" s="109" t="s">
        <v>180</v>
      </c>
      <c r="I167" s="179" t="s">
        <v>465</v>
      </c>
      <c r="J167" s="137" t="s">
        <v>455</v>
      </c>
      <c r="K167" s="53" t="s">
        <v>466</v>
      </c>
      <c r="L167" s="137" t="s">
        <v>188</v>
      </c>
      <c r="M167" s="53" t="s">
        <v>207</v>
      </c>
      <c r="N167" s="180" t="s">
        <v>467</v>
      </c>
      <c r="O167" s="130">
        <v>2</v>
      </c>
      <c r="P167" s="130">
        <v>3</v>
      </c>
      <c r="Q167" s="137">
        <v>6</v>
      </c>
      <c r="R167" s="137" t="s">
        <v>156</v>
      </c>
      <c r="S167" s="130">
        <v>25</v>
      </c>
      <c r="T167" s="137">
        <v>150</v>
      </c>
      <c r="U167" s="138" t="str">
        <f t="shared" si="114"/>
        <v>II</v>
      </c>
      <c r="V167" s="137" t="str">
        <f t="shared" si="115"/>
        <v>Aceptable con control especifico</v>
      </c>
      <c r="W167" s="53" t="s">
        <v>468</v>
      </c>
      <c r="X167" s="130" t="s">
        <v>179</v>
      </c>
      <c r="Y167" s="152" t="s">
        <v>188</v>
      </c>
      <c r="Z167" s="152" t="s">
        <v>188</v>
      </c>
      <c r="AA167" s="152" t="s">
        <v>188</v>
      </c>
      <c r="AB167" s="130" t="s">
        <v>469</v>
      </c>
      <c r="AC167" s="154" t="s">
        <v>188</v>
      </c>
      <c r="AD167" s="167">
        <v>45869</v>
      </c>
      <c r="AE167" s="111" t="s">
        <v>190</v>
      </c>
      <c r="AF167" s="130">
        <v>2</v>
      </c>
      <c r="AG167" s="130">
        <v>3</v>
      </c>
      <c r="AH167" s="137">
        <v>6</v>
      </c>
      <c r="AI167" s="137" t="s">
        <v>156</v>
      </c>
      <c r="AJ167" s="130">
        <v>25</v>
      </c>
      <c r="AK167" s="137">
        <v>150</v>
      </c>
      <c r="AL167" s="138" t="str">
        <f t="shared" si="119"/>
        <v>II</v>
      </c>
      <c r="AM167" s="137" t="str">
        <f t="shared" si="120"/>
        <v>Aceptable con control especifico</v>
      </c>
      <c r="AN167" s="53" t="s">
        <v>468</v>
      </c>
      <c r="AO167" s="130" t="s">
        <v>179</v>
      </c>
      <c r="AP167" s="152" t="s">
        <v>188</v>
      </c>
      <c r="AQ167" s="152" t="s">
        <v>188</v>
      </c>
      <c r="AR167" s="152" t="s">
        <v>188</v>
      </c>
      <c r="AS167" s="130" t="s">
        <v>469</v>
      </c>
      <c r="AT167" s="154" t="s">
        <v>188</v>
      </c>
      <c r="AU167" s="109" t="str">
        <f t="shared" si="127"/>
        <v>Se mantiene los controles establecidos</v>
      </c>
    </row>
    <row r="168" spans="2:47" s="42" customFormat="1" ht="114.75" customHeight="1">
      <c r="B168" s="181" t="s">
        <v>258</v>
      </c>
      <c r="C168" s="181" t="s">
        <v>444</v>
      </c>
      <c r="D168" s="150" t="s">
        <v>445</v>
      </c>
      <c r="E168" s="182" t="s">
        <v>446</v>
      </c>
      <c r="F168" s="135" t="s">
        <v>447</v>
      </c>
      <c r="G168" s="183" t="s">
        <v>247</v>
      </c>
      <c r="H168" s="109" t="s">
        <v>220</v>
      </c>
      <c r="I168" s="140" t="s">
        <v>234</v>
      </c>
      <c r="J168" s="177" t="s">
        <v>222</v>
      </c>
      <c r="K168" s="176" t="s">
        <v>235</v>
      </c>
      <c r="L168" s="184" t="s">
        <v>184</v>
      </c>
      <c r="M168" s="176" t="s">
        <v>470</v>
      </c>
      <c r="N168" s="176" t="s">
        <v>226</v>
      </c>
      <c r="O168" s="184">
        <v>2</v>
      </c>
      <c r="P168" s="184">
        <v>1</v>
      </c>
      <c r="Q168" s="177">
        <v>2</v>
      </c>
      <c r="R168" s="177" t="s">
        <v>451</v>
      </c>
      <c r="S168" s="184">
        <v>100</v>
      </c>
      <c r="T168" s="177">
        <v>200</v>
      </c>
      <c r="U168" s="138" t="str">
        <f t="shared" si="114"/>
        <v>II</v>
      </c>
      <c r="V168" s="137" t="str">
        <f t="shared" si="115"/>
        <v>Aceptable con control especifico</v>
      </c>
      <c r="W168" s="184" t="s">
        <v>227</v>
      </c>
      <c r="X168" s="184" t="s">
        <v>179</v>
      </c>
      <c r="Y168" s="185" t="s">
        <v>188</v>
      </c>
      <c r="Z168" s="185" t="s">
        <v>188</v>
      </c>
      <c r="AA168" s="185" t="s">
        <v>188</v>
      </c>
      <c r="AB168" s="52" t="s">
        <v>239</v>
      </c>
      <c r="AC168" s="52" t="s">
        <v>188</v>
      </c>
      <c r="AD168" s="167">
        <v>45869</v>
      </c>
      <c r="AE168" s="111" t="s">
        <v>190</v>
      </c>
      <c r="AF168" s="184">
        <v>2</v>
      </c>
      <c r="AG168" s="184">
        <v>1</v>
      </c>
      <c r="AH168" s="177">
        <v>2</v>
      </c>
      <c r="AI168" s="177" t="s">
        <v>451</v>
      </c>
      <c r="AJ168" s="184">
        <v>100</v>
      </c>
      <c r="AK168" s="177">
        <v>200</v>
      </c>
      <c r="AL168" s="138" t="str">
        <f t="shared" si="119"/>
        <v>II</v>
      </c>
      <c r="AM168" s="137" t="str">
        <f t="shared" si="120"/>
        <v>Aceptable con control especifico</v>
      </c>
      <c r="AN168" s="184" t="s">
        <v>227</v>
      </c>
      <c r="AO168" s="184" t="s">
        <v>179</v>
      </c>
      <c r="AP168" s="185" t="s">
        <v>188</v>
      </c>
      <c r="AQ168" s="185" t="s">
        <v>188</v>
      </c>
      <c r="AR168" s="185" t="s">
        <v>188</v>
      </c>
      <c r="AS168" s="52" t="s">
        <v>239</v>
      </c>
      <c r="AT168" s="52" t="s">
        <v>188</v>
      </c>
      <c r="AU168" s="109" t="str">
        <f t="shared" si="127"/>
        <v>Se mantiene los controles establecidos</v>
      </c>
    </row>
    <row r="169" spans="2:47" s="42" customFormat="1" ht="138.75" customHeight="1">
      <c r="B169" s="150" t="s">
        <v>258</v>
      </c>
      <c r="C169" s="150" t="s">
        <v>444</v>
      </c>
      <c r="D169" s="150" t="s">
        <v>445</v>
      </c>
      <c r="E169" s="135" t="s">
        <v>446</v>
      </c>
      <c r="F169" s="135" t="s">
        <v>447</v>
      </c>
      <c r="G169" s="110" t="s">
        <v>247</v>
      </c>
      <c r="H169" s="109" t="s">
        <v>220</v>
      </c>
      <c r="I169" s="140" t="s">
        <v>221</v>
      </c>
      <c r="J169" s="109" t="s">
        <v>222</v>
      </c>
      <c r="K169" s="52" t="s">
        <v>223</v>
      </c>
      <c r="L169" s="137" t="s">
        <v>184</v>
      </c>
      <c r="M169" s="52" t="s">
        <v>470</v>
      </c>
      <c r="N169" s="52" t="s">
        <v>226</v>
      </c>
      <c r="O169" s="137">
        <v>2</v>
      </c>
      <c r="P169" s="137">
        <v>2</v>
      </c>
      <c r="Q169" s="138">
        <v>4</v>
      </c>
      <c r="R169" s="138" t="s">
        <v>451</v>
      </c>
      <c r="S169" s="137">
        <v>25</v>
      </c>
      <c r="T169" s="138">
        <v>100</v>
      </c>
      <c r="U169" s="138" t="str">
        <f t="shared" si="114"/>
        <v>III</v>
      </c>
      <c r="V169" s="137" t="str">
        <f t="shared" si="115"/>
        <v>Mejorable</v>
      </c>
      <c r="W169" s="137" t="s">
        <v>227</v>
      </c>
      <c r="X169" s="137" t="s">
        <v>179</v>
      </c>
      <c r="Y169" s="151" t="s">
        <v>188</v>
      </c>
      <c r="Z169" s="151" t="s">
        <v>188</v>
      </c>
      <c r="AA169" s="151" t="s">
        <v>188</v>
      </c>
      <c r="AB169" s="52" t="s">
        <v>228</v>
      </c>
      <c r="AC169" s="64" t="s">
        <v>188</v>
      </c>
      <c r="AD169" s="167">
        <v>45869</v>
      </c>
      <c r="AE169" s="111" t="s">
        <v>190</v>
      </c>
      <c r="AF169" s="137">
        <v>2</v>
      </c>
      <c r="AG169" s="137">
        <v>2</v>
      </c>
      <c r="AH169" s="138">
        <v>4</v>
      </c>
      <c r="AI169" s="138" t="s">
        <v>451</v>
      </c>
      <c r="AJ169" s="137">
        <v>25</v>
      </c>
      <c r="AK169" s="138">
        <v>100</v>
      </c>
      <c r="AL169" s="138" t="str">
        <f t="shared" si="119"/>
        <v>III</v>
      </c>
      <c r="AM169" s="137" t="str">
        <f t="shared" si="120"/>
        <v>Mejorable</v>
      </c>
      <c r="AN169" s="137" t="s">
        <v>227</v>
      </c>
      <c r="AO169" s="137" t="s">
        <v>179</v>
      </c>
      <c r="AP169" s="151" t="s">
        <v>188</v>
      </c>
      <c r="AQ169" s="151" t="s">
        <v>188</v>
      </c>
      <c r="AR169" s="151" t="s">
        <v>188</v>
      </c>
      <c r="AS169" s="52" t="s">
        <v>228</v>
      </c>
      <c r="AT169" s="64" t="s">
        <v>188</v>
      </c>
      <c r="AU169" s="109" t="str">
        <f t="shared" si="127"/>
        <v>Se mantiene los controles establecidos</v>
      </c>
    </row>
    <row r="170" spans="2:47" s="42" customFormat="1" ht="191.25" customHeight="1">
      <c r="B170" s="150" t="s">
        <v>258</v>
      </c>
      <c r="C170" s="150" t="s">
        <v>444</v>
      </c>
      <c r="D170" s="150" t="s">
        <v>445</v>
      </c>
      <c r="E170" s="135" t="s">
        <v>446</v>
      </c>
      <c r="F170" s="135" t="s">
        <v>447</v>
      </c>
      <c r="G170" s="131" t="s">
        <v>247</v>
      </c>
      <c r="H170" s="109" t="s">
        <v>220</v>
      </c>
      <c r="I170" s="140" t="s">
        <v>230</v>
      </c>
      <c r="J170" s="140" t="s">
        <v>222</v>
      </c>
      <c r="K170" s="52" t="s">
        <v>223</v>
      </c>
      <c r="L170" s="177" t="s">
        <v>231</v>
      </c>
      <c r="M170" s="109" t="s">
        <v>232</v>
      </c>
      <c r="N170" s="176" t="s">
        <v>226</v>
      </c>
      <c r="O170" s="137">
        <v>3</v>
      </c>
      <c r="P170" s="137">
        <v>3</v>
      </c>
      <c r="Q170" s="137">
        <f t="shared" ref="Q170:Q184" si="128">O170*P170</f>
        <v>9</v>
      </c>
      <c r="R170" s="138" t="str">
        <f t="shared" ref="R170:R184" si="129">IF(Q170&lt;=4,"BAJO",IF(Q170&lt;=8,"MEDIO",IF(Q170&lt;=20,"ALTO","MUY ALTO")))</f>
        <v>ALTO</v>
      </c>
      <c r="S170" s="137">
        <v>25</v>
      </c>
      <c r="T170" s="137">
        <f t="shared" ref="T170:T184" si="130">Q170*S170</f>
        <v>225</v>
      </c>
      <c r="U170" s="138" t="str">
        <f t="shared" ref="U170:U184" si="131">IF(T170&lt;=20,"IV",IF(T170&lt;=120,"III",IF(T170&lt;=500,"II",IF(T170&lt;=4000,"I",FALSE))))</f>
        <v>II</v>
      </c>
      <c r="V170" s="137" t="str">
        <f t="shared" ref="V170:V184" si="132">IF(U170="IV","Aceptable",IF(U170="III","Mejorable",IF(U170="II","Aceptable con control especifico", IF(U170="I","No Aceptable",FALSE))))</f>
        <v>Aceptable con control especifico</v>
      </c>
      <c r="W170" s="137" t="s">
        <v>227</v>
      </c>
      <c r="X170" s="137" t="s">
        <v>179</v>
      </c>
      <c r="Y170" s="138" t="s">
        <v>188</v>
      </c>
      <c r="Z170" s="138" t="s">
        <v>188</v>
      </c>
      <c r="AA170" s="138" t="s">
        <v>188</v>
      </c>
      <c r="AB170" s="52" t="s">
        <v>233</v>
      </c>
      <c r="AC170" s="52" t="s">
        <v>188</v>
      </c>
      <c r="AD170" s="167">
        <v>45869</v>
      </c>
      <c r="AE170" s="111" t="s">
        <v>190</v>
      </c>
      <c r="AF170" s="137">
        <v>3</v>
      </c>
      <c r="AG170" s="137">
        <v>3</v>
      </c>
      <c r="AH170" s="137">
        <f t="shared" ref="AH170:AH171" si="133">AF170*AG170</f>
        <v>9</v>
      </c>
      <c r="AI170" s="138" t="str">
        <f t="shared" ref="AI170:AI171" si="134">IF(AH170&lt;=4,"BAJO",IF(AH170&lt;=8,"MEDIO",IF(AH170&lt;=20,"ALTO","MUY ALTO")))</f>
        <v>ALTO</v>
      </c>
      <c r="AJ170" s="137">
        <v>25</v>
      </c>
      <c r="AK170" s="137">
        <f t="shared" ref="AK170:AK171" si="135">AH170*AJ170</f>
        <v>225</v>
      </c>
      <c r="AL170" s="138" t="str">
        <f t="shared" ref="AL170:AL184" si="136">IF(AK170&lt;=20,"IV",IF(AK170&lt;=120,"III",IF(AK170&lt;=500,"II",IF(AK170&lt;=4000,"I",FALSE))))</f>
        <v>II</v>
      </c>
      <c r="AM170" s="137" t="str">
        <f t="shared" ref="AM170:AM184" si="137">IF(AL170="IV","Aceptable",IF(AL170="III","Mejorable",IF(AL170="II","Aceptable con control especifico", IF(AL170="I","No Aceptable",FALSE))))</f>
        <v>Aceptable con control especifico</v>
      </c>
      <c r="AN170" s="137" t="s">
        <v>227</v>
      </c>
      <c r="AO170" s="137" t="s">
        <v>179</v>
      </c>
      <c r="AP170" s="138" t="s">
        <v>188</v>
      </c>
      <c r="AQ170" s="138" t="s">
        <v>188</v>
      </c>
      <c r="AR170" s="138" t="s">
        <v>188</v>
      </c>
      <c r="AS170" s="52" t="s">
        <v>233</v>
      </c>
      <c r="AT170" s="52" t="s">
        <v>188</v>
      </c>
      <c r="AU170" s="109" t="str">
        <f t="shared" si="127"/>
        <v>Se mantiene los controles establecidos</v>
      </c>
    </row>
    <row r="171" spans="2:47" s="42" customFormat="1" ht="178.5" customHeight="1">
      <c r="B171" s="133" t="s">
        <v>258</v>
      </c>
      <c r="C171" s="148" t="s">
        <v>328</v>
      </c>
      <c r="D171" s="142" t="s">
        <v>471</v>
      </c>
      <c r="E171" s="137" t="s">
        <v>472</v>
      </c>
      <c r="F171" s="137" t="s">
        <v>473</v>
      </c>
      <c r="G171" s="131" t="s">
        <v>179</v>
      </c>
      <c r="H171" s="109" t="s">
        <v>180</v>
      </c>
      <c r="I171" s="136" t="s">
        <v>474</v>
      </c>
      <c r="J171" s="136" t="s">
        <v>182</v>
      </c>
      <c r="K171" s="53" t="s">
        <v>475</v>
      </c>
      <c r="L171" s="137" t="s">
        <v>476</v>
      </c>
      <c r="M171" s="137" t="s">
        <v>477</v>
      </c>
      <c r="N171" s="53" t="s">
        <v>478</v>
      </c>
      <c r="O171" s="137">
        <v>2</v>
      </c>
      <c r="P171" s="137">
        <v>3</v>
      </c>
      <c r="Q171" s="137">
        <f t="shared" si="128"/>
        <v>6</v>
      </c>
      <c r="R171" s="137" t="str">
        <f t="shared" si="129"/>
        <v>MEDIO</v>
      </c>
      <c r="S171" s="137">
        <v>10</v>
      </c>
      <c r="T171" s="137">
        <f t="shared" si="130"/>
        <v>60</v>
      </c>
      <c r="U171" s="138" t="str">
        <f t="shared" si="131"/>
        <v>III</v>
      </c>
      <c r="V171" s="137" t="str">
        <f t="shared" si="132"/>
        <v>Mejorable</v>
      </c>
      <c r="W171" s="53" t="s">
        <v>479</v>
      </c>
      <c r="X171" s="137" t="s">
        <v>179</v>
      </c>
      <c r="Y171" s="137" t="s">
        <v>188</v>
      </c>
      <c r="Z171" s="137" t="s">
        <v>188</v>
      </c>
      <c r="AA171" s="137" t="s">
        <v>188</v>
      </c>
      <c r="AB171" s="137" t="s">
        <v>189</v>
      </c>
      <c r="AC171" s="137" t="s">
        <v>188</v>
      </c>
      <c r="AD171" s="167">
        <v>45869</v>
      </c>
      <c r="AE171" s="111" t="s">
        <v>190</v>
      </c>
      <c r="AF171" s="137">
        <v>2</v>
      </c>
      <c r="AG171" s="137">
        <v>3</v>
      </c>
      <c r="AH171" s="137">
        <f t="shared" si="133"/>
        <v>6</v>
      </c>
      <c r="AI171" s="137" t="str">
        <f t="shared" si="134"/>
        <v>MEDIO</v>
      </c>
      <c r="AJ171" s="137">
        <v>10</v>
      </c>
      <c r="AK171" s="137">
        <f t="shared" si="135"/>
        <v>60</v>
      </c>
      <c r="AL171" s="138" t="str">
        <f t="shared" si="136"/>
        <v>III</v>
      </c>
      <c r="AM171" s="137" t="str">
        <f t="shared" si="137"/>
        <v>Mejorable</v>
      </c>
      <c r="AN171" s="53" t="s">
        <v>479</v>
      </c>
      <c r="AO171" s="137" t="s">
        <v>179</v>
      </c>
      <c r="AP171" s="137" t="s">
        <v>188</v>
      </c>
      <c r="AQ171" s="137" t="s">
        <v>188</v>
      </c>
      <c r="AR171" s="137" t="s">
        <v>188</v>
      </c>
      <c r="AS171" s="137" t="s">
        <v>189</v>
      </c>
      <c r="AT171" s="137" t="s">
        <v>188</v>
      </c>
      <c r="AU171" s="109" t="str">
        <f t="shared" si="127"/>
        <v>Se mantiene los controles establecidos</v>
      </c>
    </row>
    <row r="172" spans="2:47" s="42" customFormat="1" ht="144.75" customHeight="1">
      <c r="B172" s="133" t="s">
        <v>258</v>
      </c>
      <c r="C172" s="148" t="s">
        <v>328</v>
      </c>
      <c r="D172" s="142" t="s">
        <v>471</v>
      </c>
      <c r="E172" s="137" t="s">
        <v>472</v>
      </c>
      <c r="F172" s="138" t="s">
        <v>480</v>
      </c>
      <c r="G172" s="131" t="s">
        <v>247</v>
      </c>
      <c r="H172" s="109" t="s">
        <v>180</v>
      </c>
      <c r="I172" s="138" t="s">
        <v>481</v>
      </c>
      <c r="J172" s="138" t="s">
        <v>192</v>
      </c>
      <c r="K172" s="52" t="s">
        <v>482</v>
      </c>
      <c r="L172" s="52" t="s">
        <v>483</v>
      </c>
      <c r="M172" s="52" t="s">
        <v>188</v>
      </c>
      <c r="N172" s="52" t="s">
        <v>188</v>
      </c>
      <c r="O172" s="137">
        <v>6</v>
      </c>
      <c r="P172" s="137">
        <v>2</v>
      </c>
      <c r="Q172" s="137">
        <v>12</v>
      </c>
      <c r="R172" s="138" t="s">
        <v>156</v>
      </c>
      <c r="S172" s="137">
        <v>25</v>
      </c>
      <c r="T172" s="137">
        <v>300</v>
      </c>
      <c r="U172" s="138" t="str">
        <f t="shared" si="131"/>
        <v>II</v>
      </c>
      <c r="V172" s="137" t="str">
        <f t="shared" si="132"/>
        <v>Aceptable con control especifico</v>
      </c>
      <c r="W172" s="138" t="s">
        <v>484</v>
      </c>
      <c r="X172" s="138" t="s">
        <v>179</v>
      </c>
      <c r="Y172" s="151" t="s">
        <v>188</v>
      </c>
      <c r="Z172" s="151" t="s">
        <v>188</v>
      </c>
      <c r="AA172" s="151" t="s">
        <v>188</v>
      </c>
      <c r="AB172" s="138" t="s">
        <v>485</v>
      </c>
      <c r="AC172" s="151" t="s">
        <v>188</v>
      </c>
      <c r="AD172" s="167">
        <v>45869</v>
      </c>
      <c r="AE172" s="111" t="s">
        <v>190</v>
      </c>
      <c r="AF172" s="137">
        <v>6</v>
      </c>
      <c r="AG172" s="137">
        <v>2</v>
      </c>
      <c r="AH172" s="137">
        <v>12</v>
      </c>
      <c r="AI172" s="138" t="s">
        <v>156</v>
      </c>
      <c r="AJ172" s="137">
        <v>25</v>
      </c>
      <c r="AK172" s="137">
        <v>300</v>
      </c>
      <c r="AL172" s="138" t="str">
        <f t="shared" si="136"/>
        <v>II</v>
      </c>
      <c r="AM172" s="137" t="str">
        <f t="shared" si="137"/>
        <v>Aceptable con control especifico</v>
      </c>
      <c r="AN172" s="138" t="s">
        <v>484</v>
      </c>
      <c r="AO172" s="138" t="s">
        <v>179</v>
      </c>
      <c r="AP172" s="151" t="s">
        <v>188</v>
      </c>
      <c r="AQ172" s="151" t="s">
        <v>188</v>
      </c>
      <c r="AR172" s="151" t="s">
        <v>188</v>
      </c>
      <c r="AS172" s="138" t="s">
        <v>485</v>
      </c>
      <c r="AT172" s="151" t="s">
        <v>188</v>
      </c>
      <c r="AU172" s="109" t="str">
        <f t="shared" si="127"/>
        <v>Se mantiene los controles establecidos</v>
      </c>
    </row>
    <row r="173" spans="2:47" s="42" customFormat="1" ht="111.75" customHeight="1">
      <c r="B173" s="133" t="s">
        <v>258</v>
      </c>
      <c r="C173" s="148" t="s">
        <v>328</v>
      </c>
      <c r="D173" s="142" t="s">
        <v>471</v>
      </c>
      <c r="E173" s="137" t="s">
        <v>472</v>
      </c>
      <c r="F173" s="138" t="s">
        <v>480</v>
      </c>
      <c r="G173" s="131" t="s">
        <v>179</v>
      </c>
      <c r="H173" s="109" t="s">
        <v>180</v>
      </c>
      <c r="I173" s="140" t="s">
        <v>486</v>
      </c>
      <c r="J173" s="140" t="s">
        <v>357</v>
      </c>
      <c r="K173" s="52" t="s">
        <v>358</v>
      </c>
      <c r="L173" s="138" t="s">
        <v>188</v>
      </c>
      <c r="M173" s="52" t="s">
        <v>359</v>
      </c>
      <c r="N173" s="52" t="s">
        <v>360</v>
      </c>
      <c r="O173" s="137">
        <v>3</v>
      </c>
      <c r="P173" s="137">
        <v>3</v>
      </c>
      <c r="Q173" s="137">
        <f t="shared" si="128"/>
        <v>9</v>
      </c>
      <c r="R173" s="138" t="str">
        <f t="shared" si="129"/>
        <v>ALTO</v>
      </c>
      <c r="S173" s="137">
        <v>25</v>
      </c>
      <c r="T173" s="137">
        <f t="shared" si="130"/>
        <v>225</v>
      </c>
      <c r="U173" s="138" t="str">
        <f t="shared" si="131"/>
        <v>II</v>
      </c>
      <c r="V173" s="137" t="str">
        <f t="shared" si="132"/>
        <v>Aceptable con control especifico</v>
      </c>
      <c r="W173" s="138" t="s">
        <v>361</v>
      </c>
      <c r="X173" s="138" t="s">
        <v>179</v>
      </c>
      <c r="Y173" s="138" t="s">
        <v>188</v>
      </c>
      <c r="Z173" s="138" t="s">
        <v>188</v>
      </c>
      <c r="AA173" s="138" t="s">
        <v>188</v>
      </c>
      <c r="AB173" s="138" t="s">
        <v>189</v>
      </c>
      <c r="AC173" s="151" t="s">
        <v>188</v>
      </c>
      <c r="AD173" s="167">
        <v>45869</v>
      </c>
      <c r="AE173" s="111" t="s">
        <v>190</v>
      </c>
      <c r="AF173" s="137">
        <v>3</v>
      </c>
      <c r="AG173" s="137">
        <v>3</v>
      </c>
      <c r="AH173" s="137">
        <f t="shared" ref="AH173:AH177" si="138">AF173*AG173</f>
        <v>9</v>
      </c>
      <c r="AI173" s="138" t="str">
        <f t="shared" ref="AI173:AI177" si="139">IF(AH173&lt;=4,"BAJO",IF(AH173&lt;=8,"MEDIO",IF(AH173&lt;=20,"ALTO","MUY ALTO")))</f>
        <v>ALTO</v>
      </c>
      <c r="AJ173" s="137">
        <v>25</v>
      </c>
      <c r="AK173" s="137">
        <f t="shared" ref="AK173:AK177" si="140">AH173*AJ173</f>
        <v>225</v>
      </c>
      <c r="AL173" s="138" t="str">
        <f t="shared" si="136"/>
        <v>II</v>
      </c>
      <c r="AM173" s="137" t="str">
        <f t="shared" si="137"/>
        <v>Aceptable con control especifico</v>
      </c>
      <c r="AN173" s="138" t="s">
        <v>361</v>
      </c>
      <c r="AO173" s="138" t="s">
        <v>179</v>
      </c>
      <c r="AP173" s="138" t="s">
        <v>188</v>
      </c>
      <c r="AQ173" s="138" t="s">
        <v>188</v>
      </c>
      <c r="AR173" s="138" t="s">
        <v>188</v>
      </c>
      <c r="AS173" s="138" t="s">
        <v>189</v>
      </c>
      <c r="AT173" s="151" t="s">
        <v>188</v>
      </c>
      <c r="AU173" s="109" t="str">
        <f t="shared" si="127"/>
        <v>Se mantiene los controles establecidos</v>
      </c>
    </row>
    <row r="174" spans="2:47" s="42" customFormat="1" ht="98.25" customHeight="1">
      <c r="B174" s="133" t="s">
        <v>258</v>
      </c>
      <c r="C174" s="148" t="s">
        <v>328</v>
      </c>
      <c r="D174" s="142" t="s">
        <v>471</v>
      </c>
      <c r="E174" s="137" t="s">
        <v>472</v>
      </c>
      <c r="F174" s="137" t="s">
        <v>480</v>
      </c>
      <c r="G174" s="131" t="s">
        <v>179</v>
      </c>
      <c r="H174" s="109" t="s">
        <v>180</v>
      </c>
      <c r="I174" s="136" t="s">
        <v>487</v>
      </c>
      <c r="J174" s="136" t="s">
        <v>205</v>
      </c>
      <c r="K174" s="53" t="s">
        <v>211</v>
      </c>
      <c r="L174" s="137" t="s">
        <v>188</v>
      </c>
      <c r="M174" s="53" t="s">
        <v>207</v>
      </c>
      <c r="N174" s="53" t="s">
        <v>208</v>
      </c>
      <c r="O174" s="137">
        <v>2</v>
      </c>
      <c r="P174" s="137">
        <v>3</v>
      </c>
      <c r="Q174" s="137">
        <f t="shared" si="128"/>
        <v>6</v>
      </c>
      <c r="R174" s="137" t="str">
        <f t="shared" si="129"/>
        <v>MEDIO</v>
      </c>
      <c r="S174" s="137">
        <v>10</v>
      </c>
      <c r="T174" s="137">
        <f t="shared" si="130"/>
        <v>60</v>
      </c>
      <c r="U174" s="138" t="str">
        <f t="shared" si="131"/>
        <v>III</v>
      </c>
      <c r="V174" s="137" t="str">
        <f t="shared" si="132"/>
        <v>Mejorable</v>
      </c>
      <c r="W174" s="137" t="s">
        <v>212</v>
      </c>
      <c r="X174" s="137" t="s">
        <v>179</v>
      </c>
      <c r="Y174" s="137" t="s">
        <v>188</v>
      </c>
      <c r="Z174" s="137" t="s">
        <v>188</v>
      </c>
      <c r="AA174" s="137" t="s">
        <v>188</v>
      </c>
      <c r="AB174" s="137" t="s">
        <v>189</v>
      </c>
      <c r="AC174" s="137" t="s">
        <v>188</v>
      </c>
      <c r="AD174" s="167">
        <v>45869</v>
      </c>
      <c r="AE174" s="111" t="s">
        <v>190</v>
      </c>
      <c r="AF174" s="137">
        <v>2</v>
      </c>
      <c r="AG174" s="137">
        <v>3</v>
      </c>
      <c r="AH174" s="137">
        <f t="shared" si="138"/>
        <v>6</v>
      </c>
      <c r="AI174" s="137" t="str">
        <f t="shared" si="139"/>
        <v>MEDIO</v>
      </c>
      <c r="AJ174" s="137">
        <v>10</v>
      </c>
      <c r="AK174" s="137">
        <f t="shared" si="140"/>
        <v>60</v>
      </c>
      <c r="AL174" s="138" t="str">
        <f t="shared" si="136"/>
        <v>III</v>
      </c>
      <c r="AM174" s="137" t="str">
        <f t="shared" si="137"/>
        <v>Mejorable</v>
      </c>
      <c r="AN174" s="137" t="s">
        <v>212</v>
      </c>
      <c r="AO174" s="137" t="s">
        <v>179</v>
      </c>
      <c r="AP174" s="137" t="s">
        <v>188</v>
      </c>
      <c r="AQ174" s="137" t="s">
        <v>188</v>
      </c>
      <c r="AR174" s="137" t="s">
        <v>188</v>
      </c>
      <c r="AS174" s="137" t="s">
        <v>189</v>
      </c>
      <c r="AT174" s="137" t="s">
        <v>188</v>
      </c>
      <c r="AU174" s="109" t="str">
        <f t="shared" si="127"/>
        <v>Se mantiene los controles establecidos</v>
      </c>
    </row>
    <row r="175" spans="2:47" s="42" customFormat="1" ht="238.5" customHeight="1">
      <c r="B175" s="139" t="s">
        <v>175</v>
      </c>
      <c r="C175" s="148" t="s">
        <v>328</v>
      </c>
      <c r="D175" s="142" t="s">
        <v>471</v>
      </c>
      <c r="E175" s="137" t="s">
        <v>472</v>
      </c>
      <c r="F175" s="138" t="s">
        <v>480</v>
      </c>
      <c r="G175" s="131" t="s">
        <v>179</v>
      </c>
      <c r="H175" s="109" t="s">
        <v>180</v>
      </c>
      <c r="I175" s="140" t="s">
        <v>275</v>
      </c>
      <c r="J175" s="140" t="s">
        <v>214</v>
      </c>
      <c r="K175" s="52" t="s">
        <v>276</v>
      </c>
      <c r="L175" s="138" t="s">
        <v>277</v>
      </c>
      <c r="M175" s="53" t="s">
        <v>488</v>
      </c>
      <c r="N175" s="53" t="s">
        <v>188</v>
      </c>
      <c r="O175" s="137">
        <v>2</v>
      </c>
      <c r="P175" s="137">
        <v>3</v>
      </c>
      <c r="Q175" s="137">
        <f t="shared" si="128"/>
        <v>6</v>
      </c>
      <c r="R175" s="138" t="str">
        <f t="shared" si="129"/>
        <v>MEDIO</v>
      </c>
      <c r="S175" s="137">
        <v>10</v>
      </c>
      <c r="T175" s="137">
        <f t="shared" si="130"/>
        <v>60</v>
      </c>
      <c r="U175" s="138" t="str">
        <f t="shared" si="131"/>
        <v>III</v>
      </c>
      <c r="V175" s="137" t="str">
        <f t="shared" si="132"/>
        <v>Mejorable</v>
      </c>
      <c r="W175" s="138" t="s">
        <v>489</v>
      </c>
      <c r="X175" s="137" t="s">
        <v>179</v>
      </c>
      <c r="Y175" s="137" t="s">
        <v>188</v>
      </c>
      <c r="Z175" s="137" t="s">
        <v>188</v>
      </c>
      <c r="AA175" s="138" t="s">
        <v>188</v>
      </c>
      <c r="AB175" s="138" t="s">
        <v>282</v>
      </c>
      <c r="AC175" s="138" t="s">
        <v>283</v>
      </c>
      <c r="AD175" s="167">
        <v>45869</v>
      </c>
      <c r="AE175" s="111" t="s">
        <v>190</v>
      </c>
      <c r="AF175" s="137">
        <v>2</v>
      </c>
      <c r="AG175" s="137">
        <v>3</v>
      </c>
      <c r="AH175" s="137">
        <f t="shared" si="138"/>
        <v>6</v>
      </c>
      <c r="AI175" s="138" t="str">
        <f t="shared" si="139"/>
        <v>MEDIO</v>
      </c>
      <c r="AJ175" s="137">
        <v>10</v>
      </c>
      <c r="AK175" s="137">
        <f t="shared" si="140"/>
        <v>60</v>
      </c>
      <c r="AL175" s="138" t="str">
        <f t="shared" si="136"/>
        <v>III</v>
      </c>
      <c r="AM175" s="137" t="str">
        <f t="shared" si="137"/>
        <v>Mejorable</v>
      </c>
      <c r="AN175" s="138" t="s">
        <v>489</v>
      </c>
      <c r="AO175" s="137" t="s">
        <v>179</v>
      </c>
      <c r="AP175" s="137" t="s">
        <v>188</v>
      </c>
      <c r="AQ175" s="137" t="s">
        <v>188</v>
      </c>
      <c r="AR175" s="138" t="s">
        <v>188</v>
      </c>
      <c r="AS175" s="138" t="s">
        <v>282</v>
      </c>
      <c r="AT175" s="138" t="s">
        <v>283</v>
      </c>
      <c r="AU175" s="109" t="str">
        <f t="shared" si="127"/>
        <v>Se mantiene los controles establecidos</v>
      </c>
    </row>
    <row r="176" spans="2:47" s="42" customFormat="1" ht="197.25" customHeight="1">
      <c r="B176" s="139" t="s">
        <v>175</v>
      </c>
      <c r="C176" s="148" t="s">
        <v>328</v>
      </c>
      <c r="D176" s="142" t="s">
        <v>471</v>
      </c>
      <c r="E176" s="137" t="s">
        <v>472</v>
      </c>
      <c r="F176" s="138" t="s">
        <v>480</v>
      </c>
      <c r="G176" s="131" t="s">
        <v>179</v>
      </c>
      <c r="H176" s="109" t="s">
        <v>180</v>
      </c>
      <c r="I176" s="140" t="s">
        <v>213</v>
      </c>
      <c r="J176" s="140" t="s">
        <v>214</v>
      </c>
      <c r="K176" s="52" t="s">
        <v>215</v>
      </c>
      <c r="L176" s="138" t="s">
        <v>216</v>
      </c>
      <c r="M176" s="52" t="s">
        <v>217</v>
      </c>
      <c r="N176" s="52" t="s">
        <v>188</v>
      </c>
      <c r="O176" s="137">
        <v>2</v>
      </c>
      <c r="P176" s="137">
        <v>2</v>
      </c>
      <c r="Q176" s="137">
        <f t="shared" si="128"/>
        <v>4</v>
      </c>
      <c r="R176" s="138" t="str">
        <f t="shared" si="129"/>
        <v>BAJO</v>
      </c>
      <c r="S176" s="137">
        <v>25</v>
      </c>
      <c r="T176" s="137">
        <f t="shared" si="130"/>
        <v>100</v>
      </c>
      <c r="U176" s="138" t="str">
        <f t="shared" si="131"/>
        <v>III</v>
      </c>
      <c r="V176" s="137" t="str">
        <f t="shared" si="132"/>
        <v>Mejorable</v>
      </c>
      <c r="W176" s="138" t="s">
        <v>219</v>
      </c>
      <c r="X176" s="137" t="s">
        <v>179</v>
      </c>
      <c r="Y176" s="138" t="s">
        <v>188</v>
      </c>
      <c r="Z176" s="138" t="s">
        <v>188</v>
      </c>
      <c r="AA176" s="138" t="s">
        <v>188</v>
      </c>
      <c r="AB176" s="137" t="s">
        <v>189</v>
      </c>
      <c r="AC176" s="138" t="s">
        <v>188</v>
      </c>
      <c r="AD176" s="167">
        <v>45869</v>
      </c>
      <c r="AE176" s="111" t="s">
        <v>190</v>
      </c>
      <c r="AF176" s="137">
        <v>2</v>
      </c>
      <c r="AG176" s="137">
        <v>2</v>
      </c>
      <c r="AH176" s="137">
        <f t="shared" si="138"/>
        <v>4</v>
      </c>
      <c r="AI176" s="138" t="str">
        <f t="shared" si="139"/>
        <v>BAJO</v>
      </c>
      <c r="AJ176" s="137">
        <v>25</v>
      </c>
      <c r="AK176" s="137">
        <f t="shared" si="140"/>
        <v>100</v>
      </c>
      <c r="AL176" s="138" t="str">
        <f t="shared" si="136"/>
        <v>III</v>
      </c>
      <c r="AM176" s="137" t="str">
        <f t="shared" si="137"/>
        <v>Mejorable</v>
      </c>
      <c r="AN176" s="138" t="s">
        <v>219</v>
      </c>
      <c r="AO176" s="137" t="s">
        <v>179</v>
      </c>
      <c r="AP176" s="138" t="s">
        <v>188</v>
      </c>
      <c r="AQ176" s="138" t="s">
        <v>188</v>
      </c>
      <c r="AR176" s="138" t="s">
        <v>188</v>
      </c>
      <c r="AS176" s="137" t="s">
        <v>189</v>
      </c>
      <c r="AT176" s="138" t="s">
        <v>188</v>
      </c>
      <c r="AU176" s="109" t="str">
        <f t="shared" si="127"/>
        <v>Se mantiene los controles establecidos</v>
      </c>
    </row>
    <row r="177" spans="2:47" s="42" customFormat="1" ht="143.25" customHeight="1">
      <c r="B177" s="139" t="s">
        <v>175</v>
      </c>
      <c r="C177" s="148" t="s">
        <v>328</v>
      </c>
      <c r="D177" s="142" t="s">
        <v>471</v>
      </c>
      <c r="E177" s="137" t="s">
        <v>472</v>
      </c>
      <c r="F177" s="138" t="s">
        <v>490</v>
      </c>
      <c r="G177" s="131" t="s">
        <v>179</v>
      </c>
      <c r="H177" s="109" t="s">
        <v>180</v>
      </c>
      <c r="I177" s="140" t="s">
        <v>491</v>
      </c>
      <c r="J177" s="140" t="s">
        <v>214</v>
      </c>
      <c r="K177" s="52" t="s">
        <v>285</v>
      </c>
      <c r="L177" s="138" t="s">
        <v>303</v>
      </c>
      <c r="M177" s="53" t="s">
        <v>304</v>
      </c>
      <c r="N177" s="53" t="s">
        <v>305</v>
      </c>
      <c r="O177" s="137">
        <v>1</v>
      </c>
      <c r="P177" s="137">
        <v>2</v>
      </c>
      <c r="Q177" s="137">
        <f t="shared" si="128"/>
        <v>2</v>
      </c>
      <c r="R177" s="138" t="str">
        <f t="shared" si="129"/>
        <v>BAJO</v>
      </c>
      <c r="S177" s="137">
        <v>10</v>
      </c>
      <c r="T177" s="137">
        <f t="shared" si="130"/>
        <v>20</v>
      </c>
      <c r="U177" s="138" t="str">
        <f t="shared" si="131"/>
        <v>IV</v>
      </c>
      <c r="V177" s="137" t="str">
        <f t="shared" si="132"/>
        <v>Aceptable</v>
      </c>
      <c r="W177" s="138" t="s">
        <v>288</v>
      </c>
      <c r="X177" s="137" t="s">
        <v>179</v>
      </c>
      <c r="Y177" s="138" t="s">
        <v>188</v>
      </c>
      <c r="Z177" s="138" t="s">
        <v>188</v>
      </c>
      <c r="AA177" s="138" t="s">
        <v>188</v>
      </c>
      <c r="AB177" s="138" t="s">
        <v>306</v>
      </c>
      <c r="AC177" s="138" t="s">
        <v>188</v>
      </c>
      <c r="AD177" s="167">
        <v>45869</v>
      </c>
      <c r="AE177" s="111" t="s">
        <v>190</v>
      </c>
      <c r="AF177" s="137">
        <v>1</v>
      </c>
      <c r="AG177" s="137">
        <v>2</v>
      </c>
      <c r="AH177" s="137">
        <f t="shared" si="138"/>
        <v>2</v>
      </c>
      <c r="AI177" s="138" t="str">
        <f t="shared" si="139"/>
        <v>BAJO</v>
      </c>
      <c r="AJ177" s="137">
        <v>10</v>
      </c>
      <c r="AK177" s="137">
        <f t="shared" si="140"/>
        <v>20</v>
      </c>
      <c r="AL177" s="138" t="str">
        <f t="shared" si="136"/>
        <v>IV</v>
      </c>
      <c r="AM177" s="137" t="str">
        <f t="shared" si="137"/>
        <v>Aceptable</v>
      </c>
      <c r="AN177" s="138" t="s">
        <v>288</v>
      </c>
      <c r="AO177" s="137" t="s">
        <v>179</v>
      </c>
      <c r="AP177" s="138" t="s">
        <v>188</v>
      </c>
      <c r="AQ177" s="138" t="s">
        <v>188</v>
      </c>
      <c r="AR177" s="138" t="s">
        <v>188</v>
      </c>
      <c r="AS177" s="138" t="s">
        <v>306</v>
      </c>
      <c r="AT177" s="138" t="s">
        <v>188</v>
      </c>
      <c r="AU177" s="109" t="str">
        <f t="shared" si="127"/>
        <v>Se mantiene los controles establecidos</v>
      </c>
    </row>
    <row r="178" spans="2:47" s="42" customFormat="1" ht="195.75" customHeight="1">
      <c r="B178" s="139" t="s">
        <v>175</v>
      </c>
      <c r="C178" s="148" t="s">
        <v>328</v>
      </c>
      <c r="D178" s="142" t="s">
        <v>471</v>
      </c>
      <c r="E178" s="137" t="s">
        <v>472</v>
      </c>
      <c r="F178" s="138" t="s">
        <v>480</v>
      </c>
      <c r="G178" s="131" t="s">
        <v>247</v>
      </c>
      <c r="H178" s="109" t="s">
        <v>180</v>
      </c>
      <c r="I178" s="138" t="s">
        <v>492</v>
      </c>
      <c r="J178" s="138" t="s">
        <v>493</v>
      </c>
      <c r="K178" s="52" t="s">
        <v>494</v>
      </c>
      <c r="L178" s="138" t="s">
        <v>184</v>
      </c>
      <c r="M178" s="52" t="s">
        <v>495</v>
      </c>
      <c r="N178" s="52" t="s">
        <v>496</v>
      </c>
      <c r="O178" s="137">
        <v>2</v>
      </c>
      <c r="P178" s="137">
        <v>2</v>
      </c>
      <c r="Q178" s="137">
        <v>4</v>
      </c>
      <c r="R178" s="138" t="s">
        <v>451</v>
      </c>
      <c r="S178" s="137">
        <v>25</v>
      </c>
      <c r="T178" s="137">
        <v>100</v>
      </c>
      <c r="U178" s="138" t="str">
        <f t="shared" si="131"/>
        <v>III</v>
      </c>
      <c r="V178" s="137" t="str">
        <f t="shared" si="132"/>
        <v>Mejorable</v>
      </c>
      <c r="W178" s="137" t="s">
        <v>484</v>
      </c>
      <c r="X178" s="137" t="s">
        <v>179</v>
      </c>
      <c r="Y178" s="151" t="s">
        <v>188</v>
      </c>
      <c r="Z178" s="151" t="s">
        <v>188</v>
      </c>
      <c r="AA178" s="151" t="s">
        <v>188</v>
      </c>
      <c r="AB178" s="52" t="s">
        <v>497</v>
      </c>
      <c r="AC178" s="64" t="s">
        <v>188</v>
      </c>
      <c r="AD178" s="167">
        <v>45869</v>
      </c>
      <c r="AE178" s="111" t="s">
        <v>190</v>
      </c>
      <c r="AF178" s="137">
        <v>2</v>
      </c>
      <c r="AG178" s="137">
        <v>2</v>
      </c>
      <c r="AH178" s="137">
        <v>4</v>
      </c>
      <c r="AI178" s="138" t="s">
        <v>451</v>
      </c>
      <c r="AJ178" s="137">
        <v>25</v>
      </c>
      <c r="AK178" s="137">
        <v>100</v>
      </c>
      <c r="AL178" s="138" t="str">
        <f t="shared" si="136"/>
        <v>III</v>
      </c>
      <c r="AM178" s="137" t="str">
        <f t="shared" si="137"/>
        <v>Mejorable</v>
      </c>
      <c r="AN178" s="137" t="s">
        <v>484</v>
      </c>
      <c r="AO178" s="137" t="s">
        <v>179</v>
      </c>
      <c r="AP178" s="151" t="s">
        <v>188</v>
      </c>
      <c r="AQ178" s="151" t="s">
        <v>188</v>
      </c>
      <c r="AR178" s="151" t="s">
        <v>188</v>
      </c>
      <c r="AS178" s="52" t="s">
        <v>497</v>
      </c>
      <c r="AT178" s="64" t="s">
        <v>188</v>
      </c>
      <c r="AU178" s="109" t="str">
        <f t="shared" si="127"/>
        <v>Se mantiene los controles establecidos</v>
      </c>
    </row>
    <row r="179" spans="2:47" s="42" customFormat="1" ht="176.25" customHeight="1">
      <c r="B179" s="139" t="s">
        <v>175</v>
      </c>
      <c r="C179" s="148" t="s">
        <v>328</v>
      </c>
      <c r="D179" s="142" t="s">
        <v>471</v>
      </c>
      <c r="E179" s="137" t="s">
        <v>472</v>
      </c>
      <c r="F179" s="138" t="s">
        <v>480</v>
      </c>
      <c r="G179" s="131" t="s">
        <v>247</v>
      </c>
      <c r="H179" s="109" t="s">
        <v>180</v>
      </c>
      <c r="I179" s="141" t="s">
        <v>498</v>
      </c>
      <c r="J179" s="138" t="s">
        <v>493</v>
      </c>
      <c r="K179" s="66" t="s">
        <v>499</v>
      </c>
      <c r="L179" s="141" t="s">
        <v>184</v>
      </c>
      <c r="M179" s="66" t="s">
        <v>500</v>
      </c>
      <c r="N179" s="66" t="s">
        <v>501</v>
      </c>
      <c r="O179" s="137">
        <v>2</v>
      </c>
      <c r="P179" s="137">
        <v>2</v>
      </c>
      <c r="Q179" s="137">
        <v>4</v>
      </c>
      <c r="R179" s="138" t="s">
        <v>451</v>
      </c>
      <c r="S179" s="137">
        <v>25</v>
      </c>
      <c r="T179" s="137">
        <v>100</v>
      </c>
      <c r="U179" s="138" t="str">
        <f t="shared" si="131"/>
        <v>III</v>
      </c>
      <c r="V179" s="137" t="str">
        <f t="shared" si="132"/>
        <v>Mejorable</v>
      </c>
      <c r="W179" s="141" t="s">
        <v>502</v>
      </c>
      <c r="X179" s="137" t="s">
        <v>179</v>
      </c>
      <c r="Y179" s="151" t="s">
        <v>188</v>
      </c>
      <c r="Z179" s="151" t="s">
        <v>188</v>
      </c>
      <c r="AA179" s="151" t="s">
        <v>188</v>
      </c>
      <c r="AB179" s="141" t="s">
        <v>503</v>
      </c>
      <c r="AC179" s="64" t="s">
        <v>188</v>
      </c>
      <c r="AD179" s="167">
        <v>45869</v>
      </c>
      <c r="AE179" s="111" t="s">
        <v>190</v>
      </c>
      <c r="AF179" s="137">
        <v>2</v>
      </c>
      <c r="AG179" s="137">
        <v>2</v>
      </c>
      <c r="AH179" s="137">
        <v>4</v>
      </c>
      <c r="AI179" s="138" t="s">
        <v>451</v>
      </c>
      <c r="AJ179" s="137">
        <v>25</v>
      </c>
      <c r="AK179" s="137">
        <v>100</v>
      </c>
      <c r="AL179" s="138" t="str">
        <f t="shared" si="136"/>
        <v>III</v>
      </c>
      <c r="AM179" s="137" t="str">
        <f t="shared" si="137"/>
        <v>Mejorable</v>
      </c>
      <c r="AN179" s="141" t="s">
        <v>502</v>
      </c>
      <c r="AO179" s="137" t="s">
        <v>179</v>
      </c>
      <c r="AP179" s="151" t="s">
        <v>188</v>
      </c>
      <c r="AQ179" s="151" t="s">
        <v>188</v>
      </c>
      <c r="AR179" s="151" t="s">
        <v>188</v>
      </c>
      <c r="AS179" s="141" t="s">
        <v>503</v>
      </c>
      <c r="AT179" s="64" t="s">
        <v>188</v>
      </c>
      <c r="AU179" s="109" t="str">
        <f t="shared" si="127"/>
        <v>Se mantiene los controles establecidos</v>
      </c>
    </row>
    <row r="180" spans="2:47" s="42" customFormat="1" ht="110.25" customHeight="1">
      <c r="B180" s="139" t="s">
        <v>175</v>
      </c>
      <c r="C180" s="148" t="s">
        <v>328</v>
      </c>
      <c r="D180" s="142" t="s">
        <v>471</v>
      </c>
      <c r="E180" s="137" t="s">
        <v>472</v>
      </c>
      <c r="F180" s="138" t="s">
        <v>490</v>
      </c>
      <c r="G180" s="131" t="s">
        <v>247</v>
      </c>
      <c r="H180" s="109" t="s">
        <v>180</v>
      </c>
      <c r="I180" s="141" t="s">
        <v>504</v>
      </c>
      <c r="J180" s="138" t="s">
        <v>493</v>
      </c>
      <c r="K180" s="66" t="s">
        <v>494</v>
      </c>
      <c r="L180" s="141" t="s">
        <v>184</v>
      </c>
      <c r="M180" s="66" t="s">
        <v>505</v>
      </c>
      <c r="N180" s="66" t="s">
        <v>496</v>
      </c>
      <c r="O180" s="137">
        <v>2</v>
      </c>
      <c r="P180" s="137">
        <v>2</v>
      </c>
      <c r="Q180" s="137">
        <v>4</v>
      </c>
      <c r="R180" s="138" t="s">
        <v>451</v>
      </c>
      <c r="S180" s="137">
        <v>25</v>
      </c>
      <c r="T180" s="137">
        <v>100</v>
      </c>
      <c r="U180" s="138" t="str">
        <f t="shared" si="131"/>
        <v>III</v>
      </c>
      <c r="V180" s="137" t="str">
        <f t="shared" si="132"/>
        <v>Mejorable</v>
      </c>
      <c r="W180" s="141" t="s">
        <v>484</v>
      </c>
      <c r="X180" s="137" t="s">
        <v>179</v>
      </c>
      <c r="Y180" s="151" t="s">
        <v>188</v>
      </c>
      <c r="Z180" s="151" t="s">
        <v>188</v>
      </c>
      <c r="AA180" s="151" t="s">
        <v>188</v>
      </c>
      <c r="AB180" s="141" t="s">
        <v>503</v>
      </c>
      <c r="AC180" s="64" t="s">
        <v>188</v>
      </c>
      <c r="AD180" s="167">
        <v>45869</v>
      </c>
      <c r="AE180" s="111" t="s">
        <v>190</v>
      </c>
      <c r="AF180" s="137">
        <v>2</v>
      </c>
      <c r="AG180" s="137">
        <v>2</v>
      </c>
      <c r="AH180" s="137">
        <v>4</v>
      </c>
      <c r="AI180" s="138" t="s">
        <v>451</v>
      </c>
      <c r="AJ180" s="137">
        <v>25</v>
      </c>
      <c r="AK180" s="137">
        <v>100</v>
      </c>
      <c r="AL180" s="138" t="str">
        <f t="shared" si="136"/>
        <v>III</v>
      </c>
      <c r="AM180" s="137" t="str">
        <f t="shared" si="137"/>
        <v>Mejorable</v>
      </c>
      <c r="AN180" s="141" t="s">
        <v>484</v>
      </c>
      <c r="AO180" s="137" t="s">
        <v>179</v>
      </c>
      <c r="AP180" s="151" t="s">
        <v>188</v>
      </c>
      <c r="AQ180" s="151" t="s">
        <v>188</v>
      </c>
      <c r="AR180" s="151" t="s">
        <v>188</v>
      </c>
      <c r="AS180" s="141" t="s">
        <v>503</v>
      </c>
      <c r="AT180" s="64" t="s">
        <v>188</v>
      </c>
      <c r="AU180" s="109" t="str">
        <f t="shared" si="127"/>
        <v>Se mantiene los controles establecidos</v>
      </c>
    </row>
    <row r="181" spans="2:47" s="42" customFormat="1" ht="189.75" customHeight="1">
      <c r="B181" s="133" t="s">
        <v>258</v>
      </c>
      <c r="C181" s="148" t="s">
        <v>328</v>
      </c>
      <c r="D181" s="142" t="s">
        <v>471</v>
      </c>
      <c r="E181" s="137" t="s">
        <v>472</v>
      </c>
      <c r="F181" s="138" t="s">
        <v>506</v>
      </c>
      <c r="G181" s="131" t="s">
        <v>179</v>
      </c>
      <c r="H181" s="109" t="s">
        <v>180</v>
      </c>
      <c r="I181" s="145" t="s">
        <v>507</v>
      </c>
      <c r="J181" s="145" t="s">
        <v>214</v>
      </c>
      <c r="K181" s="58" t="s">
        <v>309</v>
      </c>
      <c r="L181" s="58" t="s">
        <v>310</v>
      </c>
      <c r="M181" s="143" t="s">
        <v>311</v>
      </c>
      <c r="N181" s="58" t="s">
        <v>312</v>
      </c>
      <c r="O181" s="146">
        <v>1</v>
      </c>
      <c r="P181" s="146">
        <v>1</v>
      </c>
      <c r="Q181" s="146">
        <f t="shared" si="128"/>
        <v>1</v>
      </c>
      <c r="R181" s="146" t="str">
        <f t="shared" si="129"/>
        <v>BAJO</v>
      </c>
      <c r="S181" s="146">
        <v>25</v>
      </c>
      <c r="T181" s="146">
        <f t="shared" si="130"/>
        <v>25</v>
      </c>
      <c r="U181" s="138" t="str">
        <f t="shared" si="131"/>
        <v>III</v>
      </c>
      <c r="V181" s="137" t="str">
        <f t="shared" si="132"/>
        <v>Mejorable</v>
      </c>
      <c r="W181" s="146" t="s">
        <v>313</v>
      </c>
      <c r="X181" s="146" t="s">
        <v>179</v>
      </c>
      <c r="Y181" s="146" t="s">
        <v>188</v>
      </c>
      <c r="Z181" s="146" t="s">
        <v>188</v>
      </c>
      <c r="AA181" s="146" t="s">
        <v>188</v>
      </c>
      <c r="AB181" s="146" t="s">
        <v>381</v>
      </c>
      <c r="AC181" s="146" t="s">
        <v>188</v>
      </c>
      <c r="AD181" s="167">
        <v>45869</v>
      </c>
      <c r="AE181" s="111" t="s">
        <v>190</v>
      </c>
      <c r="AF181" s="146">
        <v>1</v>
      </c>
      <c r="AG181" s="146">
        <v>1</v>
      </c>
      <c r="AH181" s="146">
        <f t="shared" ref="AH181:AH184" si="141">AF181*AG181</f>
        <v>1</v>
      </c>
      <c r="AI181" s="146" t="str">
        <f t="shared" ref="AI181:AI184" si="142">IF(AH181&lt;=4,"BAJO",IF(AH181&lt;=8,"MEDIO",IF(AH181&lt;=20,"ALTO","MUY ALTO")))</f>
        <v>BAJO</v>
      </c>
      <c r="AJ181" s="146">
        <v>25</v>
      </c>
      <c r="AK181" s="146">
        <f t="shared" ref="AK181:AK184" si="143">AH181*AJ181</f>
        <v>25</v>
      </c>
      <c r="AL181" s="138" t="str">
        <f t="shared" si="136"/>
        <v>III</v>
      </c>
      <c r="AM181" s="137" t="str">
        <f t="shared" si="137"/>
        <v>Mejorable</v>
      </c>
      <c r="AN181" s="146" t="s">
        <v>313</v>
      </c>
      <c r="AO181" s="146" t="s">
        <v>179</v>
      </c>
      <c r="AP181" s="146" t="s">
        <v>188</v>
      </c>
      <c r="AQ181" s="146" t="s">
        <v>188</v>
      </c>
      <c r="AR181" s="146" t="s">
        <v>188</v>
      </c>
      <c r="AS181" s="146" t="s">
        <v>381</v>
      </c>
      <c r="AT181" s="146" t="s">
        <v>188</v>
      </c>
      <c r="AU181" s="109" t="str">
        <f t="shared" si="127"/>
        <v>Se mantiene los controles establecidos</v>
      </c>
    </row>
    <row r="182" spans="2:47" s="42" customFormat="1" ht="189.75" customHeight="1">
      <c r="B182" s="133" t="s">
        <v>258</v>
      </c>
      <c r="C182" s="148" t="s">
        <v>328</v>
      </c>
      <c r="D182" s="142" t="s">
        <v>471</v>
      </c>
      <c r="E182" s="137" t="s">
        <v>472</v>
      </c>
      <c r="F182" s="138" t="s">
        <v>506</v>
      </c>
      <c r="G182" s="109" t="s">
        <v>179</v>
      </c>
      <c r="H182" s="109" t="s">
        <v>220</v>
      </c>
      <c r="I182" s="140" t="s">
        <v>221</v>
      </c>
      <c r="J182" s="140" t="s">
        <v>222</v>
      </c>
      <c r="K182" s="52" t="s">
        <v>223</v>
      </c>
      <c r="L182" s="138" t="s">
        <v>224</v>
      </c>
      <c r="M182" s="109" t="s">
        <v>225</v>
      </c>
      <c r="N182" s="176" t="s">
        <v>226</v>
      </c>
      <c r="O182" s="137">
        <v>2</v>
      </c>
      <c r="P182" s="137">
        <v>2</v>
      </c>
      <c r="Q182" s="137">
        <f t="shared" si="128"/>
        <v>4</v>
      </c>
      <c r="R182" s="138" t="str">
        <f t="shared" si="129"/>
        <v>BAJO</v>
      </c>
      <c r="S182" s="137">
        <v>25</v>
      </c>
      <c r="T182" s="137">
        <f t="shared" si="130"/>
        <v>100</v>
      </c>
      <c r="U182" s="138" t="str">
        <f t="shared" si="131"/>
        <v>III</v>
      </c>
      <c r="V182" s="137" t="str">
        <f t="shared" si="132"/>
        <v>Mejorable</v>
      </c>
      <c r="W182" s="137" t="s">
        <v>227</v>
      </c>
      <c r="X182" s="137" t="s">
        <v>179</v>
      </c>
      <c r="Y182" s="138" t="s">
        <v>188</v>
      </c>
      <c r="Z182" s="138" t="s">
        <v>188</v>
      </c>
      <c r="AA182" s="138" t="s">
        <v>188</v>
      </c>
      <c r="AB182" s="52" t="s">
        <v>228</v>
      </c>
      <c r="AC182" s="52" t="s">
        <v>229</v>
      </c>
      <c r="AD182" s="167">
        <v>45869</v>
      </c>
      <c r="AE182" s="111" t="s">
        <v>190</v>
      </c>
      <c r="AF182" s="137">
        <v>2</v>
      </c>
      <c r="AG182" s="137">
        <v>2</v>
      </c>
      <c r="AH182" s="137">
        <f t="shared" si="141"/>
        <v>4</v>
      </c>
      <c r="AI182" s="138" t="str">
        <f t="shared" si="142"/>
        <v>BAJO</v>
      </c>
      <c r="AJ182" s="137">
        <v>25</v>
      </c>
      <c r="AK182" s="137">
        <f t="shared" si="143"/>
        <v>100</v>
      </c>
      <c r="AL182" s="138" t="str">
        <f t="shared" si="136"/>
        <v>III</v>
      </c>
      <c r="AM182" s="137" t="str">
        <f t="shared" si="137"/>
        <v>Mejorable</v>
      </c>
      <c r="AN182" s="137" t="s">
        <v>227</v>
      </c>
      <c r="AO182" s="137" t="s">
        <v>179</v>
      </c>
      <c r="AP182" s="138" t="s">
        <v>188</v>
      </c>
      <c r="AQ182" s="138" t="s">
        <v>188</v>
      </c>
      <c r="AR182" s="138" t="s">
        <v>188</v>
      </c>
      <c r="AS182" s="52" t="s">
        <v>228</v>
      </c>
      <c r="AT182" s="52" t="s">
        <v>229</v>
      </c>
      <c r="AU182" s="109" t="str">
        <f t="shared" ref="AU182:AU184" si="144">IF(AND(V182="Aceptable",AM182="Aceptable"),"Se mantiene los controles establecidos",
IF(AND(V182="Aceptable",AM182="Mejorable"),"Disminuyó el riesgo",
IF(AND(V182="Aceptable",AM182="Aceptable con control especifico"),"Disminuyó el riesgo",
IF(AND(V182="Mejorable",AM182="Mejorable"),"Se mantiene los controles establecidos",
IF(AND(V182="Mejorable",AM182="Aceptable"),"Disminuyó el riesgo",
IF(AND(V182="Mejorable",AM182="Aceptable con control específico"),"Disminuyó el riesgo",
IF(AND(V182="Aceptable con control especifico",AM182="Aceptable con control especifico"),"Se mantiene los controles establecidos",
IF(AND(V182="Aceptable con control especifico",AM182="Mejorable"),"Aumentó el riesgo",
IF(AND(V182="Aceptable con control especifico",AM182="Aceptable"),"Aumentó el riesgo",
"Aumentó el riesgo")))))))))</f>
        <v>Se mantiene los controles establecidos</v>
      </c>
    </row>
    <row r="183" spans="2:47" s="42" customFormat="1" ht="189.75" customHeight="1">
      <c r="B183" s="133" t="s">
        <v>258</v>
      </c>
      <c r="C183" s="148" t="s">
        <v>328</v>
      </c>
      <c r="D183" s="142" t="s">
        <v>471</v>
      </c>
      <c r="E183" s="137" t="s">
        <v>472</v>
      </c>
      <c r="F183" s="138" t="s">
        <v>506</v>
      </c>
      <c r="G183" s="131" t="s">
        <v>179</v>
      </c>
      <c r="H183" s="109" t="s">
        <v>220</v>
      </c>
      <c r="I183" s="140" t="s">
        <v>230</v>
      </c>
      <c r="J183" s="140" t="s">
        <v>222</v>
      </c>
      <c r="K183" s="52" t="s">
        <v>223</v>
      </c>
      <c r="L183" s="177" t="s">
        <v>231</v>
      </c>
      <c r="M183" s="109" t="s">
        <v>232</v>
      </c>
      <c r="N183" s="176" t="s">
        <v>226</v>
      </c>
      <c r="O183" s="137">
        <v>2</v>
      </c>
      <c r="P183" s="137">
        <v>2</v>
      </c>
      <c r="Q183" s="137">
        <f t="shared" si="128"/>
        <v>4</v>
      </c>
      <c r="R183" s="138" t="str">
        <f t="shared" si="129"/>
        <v>BAJO</v>
      </c>
      <c r="S183" s="137">
        <v>25</v>
      </c>
      <c r="T183" s="137">
        <f t="shared" si="130"/>
        <v>100</v>
      </c>
      <c r="U183" s="138" t="str">
        <f t="shared" si="131"/>
        <v>III</v>
      </c>
      <c r="V183" s="137" t="str">
        <f t="shared" si="132"/>
        <v>Mejorable</v>
      </c>
      <c r="W183" s="137" t="s">
        <v>227</v>
      </c>
      <c r="X183" s="137" t="s">
        <v>179</v>
      </c>
      <c r="Y183" s="138" t="s">
        <v>188</v>
      </c>
      <c r="Z183" s="138" t="s">
        <v>188</v>
      </c>
      <c r="AA183" s="138" t="s">
        <v>188</v>
      </c>
      <c r="AB183" s="52" t="s">
        <v>233</v>
      </c>
      <c r="AC183" s="52" t="s">
        <v>188</v>
      </c>
      <c r="AD183" s="167">
        <v>45869</v>
      </c>
      <c r="AE183" s="111" t="s">
        <v>190</v>
      </c>
      <c r="AF183" s="137">
        <v>2</v>
      </c>
      <c r="AG183" s="137">
        <v>2</v>
      </c>
      <c r="AH183" s="137">
        <f t="shared" si="141"/>
        <v>4</v>
      </c>
      <c r="AI183" s="138" t="str">
        <f t="shared" si="142"/>
        <v>BAJO</v>
      </c>
      <c r="AJ183" s="137">
        <v>25</v>
      </c>
      <c r="AK183" s="137">
        <f t="shared" si="143"/>
        <v>100</v>
      </c>
      <c r="AL183" s="138" t="str">
        <f t="shared" si="136"/>
        <v>III</v>
      </c>
      <c r="AM183" s="137" t="str">
        <f t="shared" si="137"/>
        <v>Mejorable</v>
      </c>
      <c r="AN183" s="137" t="s">
        <v>227</v>
      </c>
      <c r="AO183" s="137" t="s">
        <v>179</v>
      </c>
      <c r="AP183" s="138" t="s">
        <v>188</v>
      </c>
      <c r="AQ183" s="138" t="s">
        <v>188</v>
      </c>
      <c r="AR183" s="138" t="s">
        <v>188</v>
      </c>
      <c r="AS183" s="52" t="s">
        <v>233</v>
      </c>
      <c r="AT183" s="52" t="s">
        <v>188</v>
      </c>
      <c r="AU183" s="109" t="str">
        <f t="shared" si="144"/>
        <v>Se mantiene los controles establecidos</v>
      </c>
    </row>
    <row r="184" spans="2:47" s="42" customFormat="1" ht="189.75" customHeight="1">
      <c r="B184" s="133" t="s">
        <v>258</v>
      </c>
      <c r="C184" s="148" t="s">
        <v>328</v>
      </c>
      <c r="D184" s="142" t="s">
        <v>471</v>
      </c>
      <c r="E184" s="137" t="s">
        <v>472</v>
      </c>
      <c r="F184" s="138" t="s">
        <v>506</v>
      </c>
      <c r="G184" s="131" t="s">
        <v>179</v>
      </c>
      <c r="H184" s="109" t="s">
        <v>220</v>
      </c>
      <c r="I184" s="140" t="s">
        <v>234</v>
      </c>
      <c r="J184" s="140" t="s">
        <v>222</v>
      </c>
      <c r="K184" s="52" t="s">
        <v>235</v>
      </c>
      <c r="L184" s="138" t="s">
        <v>236</v>
      </c>
      <c r="M184" s="109" t="s">
        <v>237</v>
      </c>
      <c r="N184" s="52" t="s">
        <v>238</v>
      </c>
      <c r="O184" s="137">
        <v>2</v>
      </c>
      <c r="P184" s="137">
        <v>2</v>
      </c>
      <c r="Q184" s="137">
        <f t="shared" si="128"/>
        <v>4</v>
      </c>
      <c r="R184" s="138" t="str">
        <f t="shared" si="129"/>
        <v>BAJO</v>
      </c>
      <c r="S184" s="137">
        <v>60</v>
      </c>
      <c r="T184" s="137">
        <f t="shared" si="130"/>
        <v>240</v>
      </c>
      <c r="U184" s="138" t="str">
        <f t="shared" si="131"/>
        <v>II</v>
      </c>
      <c r="V184" s="137" t="str">
        <f t="shared" si="132"/>
        <v>Aceptable con control especifico</v>
      </c>
      <c r="W184" s="137" t="s">
        <v>227</v>
      </c>
      <c r="X184" s="137" t="s">
        <v>179</v>
      </c>
      <c r="Y184" s="138" t="s">
        <v>188</v>
      </c>
      <c r="Z184" s="138" t="s">
        <v>188</v>
      </c>
      <c r="AA184" s="138" t="s">
        <v>188</v>
      </c>
      <c r="AB184" s="52" t="s">
        <v>239</v>
      </c>
      <c r="AC184" s="52" t="s">
        <v>188</v>
      </c>
      <c r="AD184" s="167">
        <v>45869</v>
      </c>
      <c r="AE184" s="111" t="s">
        <v>190</v>
      </c>
      <c r="AF184" s="137">
        <v>2</v>
      </c>
      <c r="AG184" s="137">
        <v>2</v>
      </c>
      <c r="AH184" s="137">
        <f t="shared" si="141"/>
        <v>4</v>
      </c>
      <c r="AI184" s="138" t="str">
        <f t="shared" si="142"/>
        <v>BAJO</v>
      </c>
      <c r="AJ184" s="137">
        <v>60</v>
      </c>
      <c r="AK184" s="137">
        <f t="shared" si="143"/>
        <v>240</v>
      </c>
      <c r="AL184" s="138" t="str">
        <f t="shared" si="136"/>
        <v>II</v>
      </c>
      <c r="AM184" s="137" t="str">
        <f t="shared" si="137"/>
        <v>Aceptable con control especifico</v>
      </c>
      <c r="AN184" s="137" t="s">
        <v>227</v>
      </c>
      <c r="AO184" s="137" t="s">
        <v>179</v>
      </c>
      <c r="AP184" s="138" t="s">
        <v>188</v>
      </c>
      <c r="AQ184" s="138" t="s">
        <v>188</v>
      </c>
      <c r="AR184" s="138" t="s">
        <v>188</v>
      </c>
      <c r="AS184" s="52" t="s">
        <v>239</v>
      </c>
      <c r="AT184" s="52" t="s">
        <v>188</v>
      </c>
      <c r="AU184" s="109" t="str">
        <f t="shared" si="144"/>
        <v>Se mantiene los controles establecidos</v>
      </c>
    </row>
    <row r="185" spans="2:47" s="42" customFormat="1" ht="225" customHeight="1">
      <c r="B185" s="133" t="s">
        <v>175</v>
      </c>
      <c r="C185" s="142" t="s">
        <v>328</v>
      </c>
      <c r="D185" s="142" t="s">
        <v>508</v>
      </c>
      <c r="E185" s="130" t="s">
        <v>509</v>
      </c>
      <c r="F185" s="130" t="s">
        <v>510</v>
      </c>
      <c r="G185" s="131" t="s">
        <v>179</v>
      </c>
      <c r="H185" s="109" t="s">
        <v>180</v>
      </c>
      <c r="I185" s="136" t="s">
        <v>181</v>
      </c>
      <c r="J185" s="136" t="s">
        <v>182</v>
      </c>
      <c r="K185" s="53" t="s">
        <v>183</v>
      </c>
      <c r="L185" s="137" t="s">
        <v>184</v>
      </c>
      <c r="M185" s="53" t="s">
        <v>185</v>
      </c>
      <c r="N185" s="130" t="s">
        <v>186</v>
      </c>
      <c r="O185" s="137">
        <v>1</v>
      </c>
      <c r="P185" s="137">
        <v>1</v>
      </c>
      <c r="Q185" s="137">
        <f>O185*P185</f>
        <v>1</v>
      </c>
      <c r="R185" s="137" t="str">
        <f>IF(Q185&lt;=4,"BAJO",IF(Q185&lt;=8,"MEDIO",IF(Q185&lt;=20,"ALTO","MUY ALTO")))</f>
        <v>BAJO</v>
      </c>
      <c r="S185" s="137">
        <v>10</v>
      </c>
      <c r="T185" s="137">
        <f>Q185*S185</f>
        <v>10</v>
      </c>
      <c r="U185" s="138" t="str">
        <f>IF(T185&lt;=20,"IV",IF(T185&lt;=120,"III",IF(T185&lt;=500,"II",IF(T185&lt;=4000,"I",FALSE))))</f>
        <v>IV</v>
      </c>
      <c r="V185" s="137" t="str">
        <f>IF(U185="IV","Aceptable",IF(U185="III","Mejorable",IF(U185="II","Aceptable con control especifico", IF(U185="I","No Aceptable",FALSE))))</f>
        <v>Aceptable</v>
      </c>
      <c r="W185" s="53" t="s">
        <v>187</v>
      </c>
      <c r="X185" s="137" t="s">
        <v>179</v>
      </c>
      <c r="Y185" s="137" t="s">
        <v>188</v>
      </c>
      <c r="Z185" s="137" t="s">
        <v>188</v>
      </c>
      <c r="AA185" s="137" t="s">
        <v>188</v>
      </c>
      <c r="AB185" s="137" t="s">
        <v>189</v>
      </c>
      <c r="AC185" s="137" t="s">
        <v>188</v>
      </c>
      <c r="AD185" s="167">
        <v>45869</v>
      </c>
      <c r="AE185" s="111" t="s">
        <v>190</v>
      </c>
      <c r="AF185" s="137">
        <v>1</v>
      </c>
      <c r="AG185" s="137">
        <v>1</v>
      </c>
      <c r="AH185" s="137">
        <f>AF185*AG185</f>
        <v>1</v>
      </c>
      <c r="AI185" s="137" t="str">
        <f>IF(AH185&lt;=4,"BAJO",IF(AH185&lt;=8,"MEDIO",IF(AH185&lt;=20,"ALTO","MUY ALTO")))</f>
        <v>BAJO</v>
      </c>
      <c r="AJ185" s="137">
        <v>10</v>
      </c>
      <c r="AK185" s="137">
        <f>AH185*AJ185</f>
        <v>10</v>
      </c>
      <c r="AL185" s="138" t="str">
        <f>IF(AK185&lt;=20,"IV",IF(AK185&lt;=120,"III",IF(AK185&lt;=500,"II",IF(AK185&lt;=4000,"I",FALSE))))</f>
        <v>IV</v>
      </c>
      <c r="AM185" s="137" t="str">
        <f>IF(AL185="IV","Aceptable",IF(AL185="III","Mejorable",IF(AL185="II","Aceptable con control especifico", IF(AL185="I","No Aceptable",FALSE))))</f>
        <v>Aceptable</v>
      </c>
      <c r="AN185" s="53" t="s">
        <v>187</v>
      </c>
      <c r="AO185" s="137" t="s">
        <v>179</v>
      </c>
      <c r="AP185" s="137" t="s">
        <v>188</v>
      </c>
      <c r="AQ185" s="137" t="s">
        <v>188</v>
      </c>
      <c r="AR185" s="137" t="s">
        <v>188</v>
      </c>
      <c r="AS185" s="137" t="s">
        <v>189</v>
      </c>
      <c r="AT185" s="137" t="s">
        <v>188</v>
      </c>
      <c r="AU185" s="109" t="str">
        <f t="shared" si="127"/>
        <v>Se mantiene los controles establecidos</v>
      </c>
    </row>
    <row r="186" spans="2:47" s="42" customFormat="1" ht="214.5" customHeight="1">
      <c r="B186" s="139" t="s">
        <v>175</v>
      </c>
      <c r="C186" s="142" t="s">
        <v>328</v>
      </c>
      <c r="D186" s="142" t="s">
        <v>508</v>
      </c>
      <c r="E186" s="130" t="s">
        <v>509</v>
      </c>
      <c r="F186" s="109" t="s">
        <v>510</v>
      </c>
      <c r="G186" s="131" t="s">
        <v>179</v>
      </c>
      <c r="H186" s="109" t="s">
        <v>180</v>
      </c>
      <c r="I186" s="140" t="s">
        <v>191</v>
      </c>
      <c r="J186" s="140" t="s">
        <v>192</v>
      </c>
      <c r="K186" s="52" t="s">
        <v>193</v>
      </c>
      <c r="L186" s="138" t="s">
        <v>188</v>
      </c>
      <c r="M186" s="52" t="s">
        <v>194</v>
      </c>
      <c r="N186" s="130" t="s">
        <v>188</v>
      </c>
      <c r="O186" s="138">
        <v>2</v>
      </c>
      <c r="P186" s="138">
        <v>3</v>
      </c>
      <c r="Q186" s="138">
        <f t="shared" ref="Q186:Q194" si="145">O186*P186</f>
        <v>6</v>
      </c>
      <c r="R186" s="138" t="str">
        <f t="shared" ref="R186:R194" si="146">IF(Q186&lt;=4,"BAJO",IF(Q186&lt;=8,"MEDIO",IF(Q186&lt;=20,"ALTO","MUY ALTO")))</f>
        <v>MEDIO</v>
      </c>
      <c r="S186" s="138">
        <v>10</v>
      </c>
      <c r="T186" s="138">
        <f t="shared" ref="T186:T194" si="147">Q186*S186</f>
        <v>60</v>
      </c>
      <c r="U186" s="138" t="str">
        <f t="shared" ref="U186:U194" si="148">IF(T186&lt;=20,"IV",IF(T186&lt;=120,"III",IF(T186&lt;=500,"II",IF(T186&lt;=4000,"I",FALSE))))</f>
        <v>III</v>
      </c>
      <c r="V186" s="137" t="str">
        <f t="shared" ref="V186:V194" si="149">IF(U186="IV","Aceptable",IF(U186="III","Mejorable",IF(U186="II","Aceptable con control especifico", IF(U186="I","No Aceptable",FALSE))))</f>
        <v>Mejorable</v>
      </c>
      <c r="W186" s="137" t="s">
        <v>195</v>
      </c>
      <c r="X186" s="138" t="s">
        <v>179</v>
      </c>
      <c r="Y186" s="138" t="s">
        <v>188</v>
      </c>
      <c r="Z186" s="138" t="s">
        <v>188</v>
      </c>
      <c r="AA186" s="138" t="s">
        <v>245</v>
      </c>
      <c r="AB186" s="138" t="s">
        <v>196</v>
      </c>
      <c r="AC186" s="138" t="s">
        <v>188</v>
      </c>
      <c r="AD186" s="167">
        <v>45869</v>
      </c>
      <c r="AE186" s="111" t="s">
        <v>190</v>
      </c>
      <c r="AF186" s="138">
        <v>2</v>
      </c>
      <c r="AG186" s="138">
        <v>3</v>
      </c>
      <c r="AH186" s="138">
        <f t="shared" ref="AH186:AH194" si="150">AF186*AG186</f>
        <v>6</v>
      </c>
      <c r="AI186" s="138" t="str">
        <f t="shared" ref="AI186:AI194" si="151">IF(AH186&lt;=4,"BAJO",IF(AH186&lt;=8,"MEDIO",IF(AH186&lt;=20,"ALTO","MUY ALTO")))</f>
        <v>MEDIO</v>
      </c>
      <c r="AJ186" s="138">
        <v>10</v>
      </c>
      <c r="AK186" s="138">
        <f t="shared" ref="AK186:AK194" si="152">AH186*AJ186</f>
        <v>60</v>
      </c>
      <c r="AL186" s="138" t="str">
        <f t="shared" ref="AL186:AL194" si="153">IF(AK186&lt;=20,"IV",IF(AK186&lt;=120,"III",IF(AK186&lt;=500,"II",IF(AK186&lt;=4000,"I",FALSE))))</f>
        <v>III</v>
      </c>
      <c r="AM186" s="137" t="str">
        <f t="shared" ref="AM186:AM194" si="154">IF(AL186="IV","Aceptable",IF(AL186="III","Mejorable",IF(AL186="II","Aceptable con control especifico", IF(AL186="I","No Aceptable",FALSE))))</f>
        <v>Mejorable</v>
      </c>
      <c r="AN186" s="137" t="s">
        <v>195</v>
      </c>
      <c r="AO186" s="138" t="s">
        <v>179</v>
      </c>
      <c r="AP186" s="138" t="s">
        <v>188</v>
      </c>
      <c r="AQ186" s="138" t="s">
        <v>188</v>
      </c>
      <c r="AR186" s="138" t="s">
        <v>245</v>
      </c>
      <c r="AS186" s="138" t="s">
        <v>196</v>
      </c>
      <c r="AT186" s="138" t="s">
        <v>188</v>
      </c>
      <c r="AU186" s="109" t="str">
        <f t="shared" si="127"/>
        <v>Se mantiene los controles establecidos</v>
      </c>
    </row>
    <row r="187" spans="2:47" s="42" customFormat="1" ht="235.5" customHeight="1">
      <c r="B187" s="133" t="s">
        <v>175</v>
      </c>
      <c r="C187" s="142" t="s">
        <v>328</v>
      </c>
      <c r="D187" s="142" t="s">
        <v>508</v>
      </c>
      <c r="E187" s="130" t="s">
        <v>509</v>
      </c>
      <c r="F187" s="130" t="s">
        <v>510</v>
      </c>
      <c r="G187" s="131" t="s">
        <v>179</v>
      </c>
      <c r="H187" s="109" t="s">
        <v>180</v>
      </c>
      <c r="I187" s="136" t="s">
        <v>204</v>
      </c>
      <c r="J187" s="136" t="s">
        <v>205</v>
      </c>
      <c r="K187" s="53" t="s">
        <v>206</v>
      </c>
      <c r="L187" s="137" t="s">
        <v>188</v>
      </c>
      <c r="M187" s="53" t="s">
        <v>207</v>
      </c>
      <c r="N187" s="53" t="s">
        <v>208</v>
      </c>
      <c r="O187" s="137">
        <v>2</v>
      </c>
      <c r="P187" s="137">
        <v>3</v>
      </c>
      <c r="Q187" s="137">
        <f t="shared" si="145"/>
        <v>6</v>
      </c>
      <c r="R187" s="137" t="str">
        <f t="shared" si="146"/>
        <v>MEDIO</v>
      </c>
      <c r="S187" s="137">
        <v>10</v>
      </c>
      <c r="T187" s="137">
        <f t="shared" si="147"/>
        <v>60</v>
      </c>
      <c r="U187" s="138" t="str">
        <f t="shared" si="148"/>
        <v>III</v>
      </c>
      <c r="V187" s="137" t="str">
        <f t="shared" si="149"/>
        <v>Mejorable</v>
      </c>
      <c r="W187" s="137" t="s">
        <v>209</v>
      </c>
      <c r="X187" s="137" t="s">
        <v>179</v>
      </c>
      <c r="Y187" s="137" t="s">
        <v>188</v>
      </c>
      <c r="Z187" s="137" t="s">
        <v>188</v>
      </c>
      <c r="AA187" s="137" t="s">
        <v>188</v>
      </c>
      <c r="AB187" s="137" t="s">
        <v>189</v>
      </c>
      <c r="AC187" s="137" t="s">
        <v>188</v>
      </c>
      <c r="AD187" s="167">
        <v>45869</v>
      </c>
      <c r="AE187" s="111" t="s">
        <v>190</v>
      </c>
      <c r="AF187" s="137">
        <v>2</v>
      </c>
      <c r="AG187" s="137">
        <v>3</v>
      </c>
      <c r="AH187" s="137">
        <f t="shared" si="150"/>
        <v>6</v>
      </c>
      <c r="AI187" s="137" t="str">
        <f t="shared" si="151"/>
        <v>MEDIO</v>
      </c>
      <c r="AJ187" s="137">
        <v>10</v>
      </c>
      <c r="AK187" s="137">
        <f t="shared" si="152"/>
        <v>60</v>
      </c>
      <c r="AL187" s="138" t="str">
        <f t="shared" si="153"/>
        <v>III</v>
      </c>
      <c r="AM187" s="137" t="str">
        <f t="shared" si="154"/>
        <v>Mejorable</v>
      </c>
      <c r="AN187" s="137" t="s">
        <v>209</v>
      </c>
      <c r="AO187" s="137" t="s">
        <v>179</v>
      </c>
      <c r="AP187" s="137" t="s">
        <v>188</v>
      </c>
      <c r="AQ187" s="137" t="s">
        <v>188</v>
      </c>
      <c r="AR187" s="137" t="s">
        <v>188</v>
      </c>
      <c r="AS187" s="137" t="s">
        <v>189</v>
      </c>
      <c r="AT187" s="137" t="s">
        <v>188</v>
      </c>
      <c r="AU187" s="109" t="str">
        <f t="shared" si="127"/>
        <v>Se mantiene los controles establecidos</v>
      </c>
    </row>
    <row r="188" spans="2:47" s="42" customFormat="1" ht="151.5" customHeight="1">
      <c r="B188" s="133" t="s">
        <v>175</v>
      </c>
      <c r="C188" s="142" t="s">
        <v>328</v>
      </c>
      <c r="D188" s="142" t="s">
        <v>508</v>
      </c>
      <c r="E188" s="130" t="s">
        <v>509</v>
      </c>
      <c r="F188" s="130" t="s">
        <v>510</v>
      </c>
      <c r="G188" s="131" t="s">
        <v>179</v>
      </c>
      <c r="H188" s="109" t="s">
        <v>180</v>
      </c>
      <c r="I188" s="136" t="s">
        <v>210</v>
      </c>
      <c r="J188" s="136" t="s">
        <v>205</v>
      </c>
      <c r="K188" s="53" t="s">
        <v>211</v>
      </c>
      <c r="L188" s="137" t="s">
        <v>188</v>
      </c>
      <c r="M188" s="53" t="s">
        <v>207</v>
      </c>
      <c r="N188" s="53" t="s">
        <v>208</v>
      </c>
      <c r="O188" s="137">
        <v>2</v>
      </c>
      <c r="P188" s="137">
        <v>3</v>
      </c>
      <c r="Q188" s="137">
        <f t="shared" si="145"/>
        <v>6</v>
      </c>
      <c r="R188" s="137" t="str">
        <f t="shared" si="146"/>
        <v>MEDIO</v>
      </c>
      <c r="S188" s="137">
        <v>10</v>
      </c>
      <c r="T188" s="137">
        <f t="shared" si="147"/>
        <v>60</v>
      </c>
      <c r="U188" s="138" t="str">
        <f t="shared" si="148"/>
        <v>III</v>
      </c>
      <c r="V188" s="137" t="str">
        <f t="shared" si="149"/>
        <v>Mejorable</v>
      </c>
      <c r="W188" s="137" t="s">
        <v>212</v>
      </c>
      <c r="X188" s="137" t="s">
        <v>179</v>
      </c>
      <c r="Y188" s="137" t="s">
        <v>188</v>
      </c>
      <c r="Z188" s="137" t="s">
        <v>188</v>
      </c>
      <c r="AA188" s="137" t="s">
        <v>188</v>
      </c>
      <c r="AB188" s="137" t="s">
        <v>189</v>
      </c>
      <c r="AC188" s="137" t="s">
        <v>188</v>
      </c>
      <c r="AD188" s="167">
        <v>45869</v>
      </c>
      <c r="AE188" s="111" t="s">
        <v>190</v>
      </c>
      <c r="AF188" s="137">
        <v>2</v>
      </c>
      <c r="AG188" s="137">
        <v>3</v>
      </c>
      <c r="AH188" s="137">
        <f t="shared" si="150"/>
        <v>6</v>
      </c>
      <c r="AI188" s="137" t="str">
        <f t="shared" si="151"/>
        <v>MEDIO</v>
      </c>
      <c r="AJ188" s="137">
        <v>10</v>
      </c>
      <c r="AK188" s="137">
        <f t="shared" si="152"/>
        <v>60</v>
      </c>
      <c r="AL188" s="138" t="str">
        <f t="shared" si="153"/>
        <v>III</v>
      </c>
      <c r="AM188" s="137" t="str">
        <f t="shared" si="154"/>
        <v>Mejorable</v>
      </c>
      <c r="AN188" s="137" t="s">
        <v>212</v>
      </c>
      <c r="AO188" s="137" t="s">
        <v>179</v>
      </c>
      <c r="AP188" s="137" t="s">
        <v>188</v>
      </c>
      <c r="AQ188" s="137" t="s">
        <v>188</v>
      </c>
      <c r="AR188" s="137" t="s">
        <v>188</v>
      </c>
      <c r="AS188" s="137" t="s">
        <v>189</v>
      </c>
      <c r="AT188" s="137" t="s">
        <v>188</v>
      </c>
      <c r="AU188" s="109" t="str">
        <f t="shared" si="127"/>
        <v>Se mantiene los controles establecidos</v>
      </c>
    </row>
    <row r="189" spans="2:47" s="42" customFormat="1" ht="228.75" customHeight="1">
      <c r="B189" s="139" t="s">
        <v>175</v>
      </c>
      <c r="C189" s="142" t="s">
        <v>328</v>
      </c>
      <c r="D189" s="142" t="s">
        <v>508</v>
      </c>
      <c r="E189" s="130" t="s">
        <v>509</v>
      </c>
      <c r="F189" s="109" t="s">
        <v>510</v>
      </c>
      <c r="G189" s="131" t="s">
        <v>179</v>
      </c>
      <c r="H189" s="109" t="s">
        <v>180</v>
      </c>
      <c r="I189" s="140" t="s">
        <v>213</v>
      </c>
      <c r="J189" s="140" t="s">
        <v>214</v>
      </c>
      <c r="K189" s="52" t="s">
        <v>215</v>
      </c>
      <c r="L189" s="138" t="s">
        <v>216</v>
      </c>
      <c r="M189" s="52" t="s">
        <v>217</v>
      </c>
      <c r="N189" s="52" t="s">
        <v>218</v>
      </c>
      <c r="O189" s="137">
        <v>2</v>
      </c>
      <c r="P189" s="137">
        <v>2</v>
      </c>
      <c r="Q189" s="137">
        <f t="shared" si="145"/>
        <v>4</v>
      </c>
      <c r="R189" s="138" t="str">
        <f t="shared" si="146"/>
        <v>BAJO</v>
      </c>
      <c r="S189" s="137">
        <v>25</v>
      </c>
      <c r="T189" s="137">
        <f t="shared" si="147"/>
        <v>100</v>
      </c>
      <c r="U189" s="138" t="str">
        <f t="shared" si="148"/>
        <v>III</v>
      </c>
      <c r="V189" s="137" t="str">
        <f t="shared" si="149"/>
        <v>Mejorable</v>
      </c>
      <c r="W189" s="138" t="s">
        <v>219</v>
      </c>
      <c r="X189" s="137" t="s">
        <v>179</v>
      </c>
      <c r="Y189" s="138" t="s">
        <v>188</v>
      </c>
      <c r="Z189" s="138" t="s">
        <v>188</v>
      </c>
      <c r="AA189" s="138" t="s">
        <v>188</v>
      </c>
      <c r="AB189" s="137" t="s">
        <v>189</v>
      </c>
      <c r="AC189" s="138" t="s">
        <v>188</v>
      </c>
      <c r="AD189" s="167">
        <v>45869</v>
      </c>
      <c r="AE189" s="111" t="s">
        <v>190</v>
      </c>
      <c r="AF189" s="137">
        <v>2</v>
      </c>
      <c r="AG189" s="137">
        <v>2</v>
      </c>
      <c r="AH189" s="137">
        <f t="shared" si="150"/>
        <v>4</v>
      </c>
      <c r="AI189" s="138" t="str">
        <f t="shared" si="151"/>
        <v>BAJO</v>
      </c>
      <c r="AJ189" s="137">
        <v>25</v>
      </c>
      <c r="AK189" s="137">
        <f t="shared" si="152"/>
        <v>100</v>
      </c>
      <c r="AL189" s="138" t="str">
        <f t="shared" si="153"/>
        <v>III</v>
      </c>
      <c r="AM189" s="137" t="str">
        <f t="shared" si="154"/>
        <v>Mejorable</v>
      </c>
      <c r="AN189" s="138" t="s">
        <v>219</v>
      </c>
      <c r="AO189" s="137" t="s">
        <v>179</v>
      </c>
      <c r="AP189" s="138" t="s">
        <v>188</v>
      </c>
      <c r="AQ189" s="138" t="s">
        <v>188</v>
      </c>
      <c r="AR189" s="138" t="s">
        <v>188</v>
      </c>
      <c r="AS189" s="137" t="s">
        <v>189</v>
      </c>
      <c r="AT189" s="138" t="s">
        <v>188</v>
      </c>
      <c r="AU189" s="109" t="str">
        <f t="shared" si="127"/>
        <v>Se mantiene los controles establecidos</v>
      </c>
    </row>
    <row r="190" spans="2:47" s="42" customFormat="1" ht="285.75" customHeight="1">
      <c r="B190" s="139" t="s">
        <v>175</v>
      </c>
      <c r="C190" s="142" t="s">
        <v>328</v>
      </c>
      <c r="D190" s="142" t="s">
        <v>508</v>
      </c>
      <c r="E190" s="130" t="s">
        <v>509</v>
      </c>
      <c r="F190" s="109" t="s">
        <v>510</v>
      </c>
      <c r="G190" s="131" t="s">
        <v>179</v>
      </c>
      <c r="H190" s="109" t="s">
        <v>180</v>
      </c>
      <c r="I190" s="140" t="s">
        <v>290</v>
      </c>
      <c r="J190" s="140" t="s">
        <v>214</v>
      </c>
      <c r="K190" s="52" t="s">
        <v>223</v>
      </c>
      <c r="L190" s="138" t="s">
        <v>291</v>
      </c>
      <c r="M190" s="52" t="s">
        <v>292</v>
      </c>
      <c r="N190" s="52" t="s">
        <v>293</v>
      </c>
      <c r="O190" s="137">
        <v>1</v>
      </c>
      <c r="P190" s="137">
        <v>3</v>
      </c>
      <c r="Q190" s="137">
        <f t="shared" si="145"/>
        <v>3</v>
      </c>
      <c r="R190" s="138" t="str">
        <f t="shared" si="146"/>
        <v>BAJO</v>
      </c>
      <c r="S190" s="137">
        <v>25</v>
      </c>
      <c r="T190" s="137">
        <f t="shared" si="147"/>
        <v>75</v>
      </c>
      <c r="U190" s="138" t="str">
        <f t="shared" si="148"/>
        <v>III</v>
      </c>
      <c r="V190" s="137" t="str">
        <f t="shared" si="149"/>
        <v>Mejorable</v>
      </c>
      <c r="W190" s="138" t="s">
        <v>288</v>
      </c>
      <c r="X190" s="137" t="s">
        <v>179</v>
      </c>
      <c r="Y190" s="138" t="s">
        <v>188</v>
      </c>
      <c r="Z190" s="138" t="s">
        <v>188</v>
      </c>
      <c r="AA190" s="137" t="s">
        <v>188</v>
      </c>
      <c r="AB190" s="138" t="s">
        <v>294</v>
      </c>
      <c r="AC190" s="138" t="s">
        <v>295</v>
      </c>
      <c r="AD190" s="167">
        <v>45869</v>
      </c>
      <c r="AE190" s="111" t="s">
        <v>190</v>
      </c>
      <c r="AF190" s="137">
        <v>1</v>
      </c>
      <c r="AG190" s="137">
        <v>3</v>
      </c>
      <c r="AH190" s="137">
        <f t="shared" si="150"/>
        <v>3</v>
      </c>
      <c r="AI190" s="138" t="str">
        <f t="shared" si="151"/>
        <v>BAJO</v>
      </c>
      <c r="AJ190" s="137">
        <v>25</v>
      </c>
      <c r="AK190" s="137">
        <f t="shared" si="152"/>
        <v>75</v>
      </c>
      <c r="AL190" s="138" t="str">
        <f t="shared" si="153"/>
        <v>III</v>
      </c>
      <c r="AM190" s="137" t="str">
        <f t="shared" si="154"/>
        <v>Mejorable</v>
      </c>
      <c r="AN190" s="138" t="s">
        <v>288</v>
      </c>
      <c r="AO190" s="137" t="s">
        <v>179</v>
      </c>
      <c r="AP190" s="138" t="s">
        <v>188</v>
      </c>
      <c r="AQ190" s="138" t="s">
        <v>188</v>
      </c>
      <c r="AR190" s="137" t="s">
        <v>188</v>
      </c>
      <c r="AS190" s="138" t="s">
        <v>294</v>
      </c>
      <c r="AT190" s="138" t="s">
        <v>295</v>
      </c>
      <c r="AU190" s="109" t="str">
        <f t="shared" si="127"/>
        <v>Se mantiene los controles establecidos</v>
      </c>
    </row>
    <row r="191" spans="2:47" s="42" customFormat="1" ht="225.75" customHeight="1">
      <c r="B191" s="139" t="s">
        <v>175</v>
      </c>
      <c r="C191" s="142" t="s">
        <v>328</v>
      </c>
      <c r="D191" s="142" t="s">
        <v>508</v>
      </c>
      <c r="E191" s="130" t="s">
        <v>509</v>
      </c>
      <c r="F191" s="109" t="s">
        <v>510</v>
      </c>
      <c r="G191" s="131" t="s">
        <v>179</v>
      </c>
      <c r="H191" s="109" t="s">
        <v>180</v>
      </c>
      <c r="I191" s="140" t="s">
        <v>296</v>
      </c>
      <c r="J191" s="140" t="s">
        <v>214</v>
      </c>
      <c r="K191" s="52" t="s">
        <v>297</v>
      </c>
      <c r="L191" s="56" t="s">
        <v>298</v>
      </c>
      <c r="M191" s="57" t="s">
        <v>299</v>
      </c>
      <c r="N191" s="56" t="s">
        <v>188</v>
      </c>
      <c r="O191" s="137">
        <v>1</v>
      </c>
      <c r="P191" s="137">
        <v>2</v>
      </c>
      <c r="Q191" s="137">
        <f t="shared" si="145"/>
        <v>2</v>
      </c>
      <c r="R191" s="138" t="str">
        <f t="shared" si="146"/>
        <v>BAJO</v>
      </c>
      <c r="S191" s="137">
        <v>10</v>
      </c>
      <c r="T191" s="137">
        <f t="shared" si="147"/>
        <v>20</v>
      </c>
      <c r="U191" s="138" t="str">
        <f t="shared" si="148"/>
        <v>IV</v>
      </c>
      <c r="V191" s="137" t="str">
        <f t="shared" si="149"/>
        <v>Aceptable</v>
      </c>
      <c r="W191" s="138" t="s">
        <v>288</v>
      </c>
      <c r="X191" s="137" t="s">
        <v>179</v>
      </c>
      <c r="Y191" s="138" t="s">
        <v>188</v>
      </c>
      <c r="Z191" s="138" t="s">
        <v>188</v>
      </c>
      <c r="AA191" s="138" t="s">
        <v>188</v>
      </c>
      <c r="AB191" s="138" t="s">
        <v>300</v>
      </c>
      <c r="AC191" s="138" t="s">
        <v>301</v>
      </c>
      <c r="AD191" s="167">
        <v>45869</v>
      </c>
      <c r="AE191" s="111" t="s">
        <v>190</v>
      </c>
      <c r="AF191" s="137">
        <v>1</v>
      </c>
      <c r="AG191" s="137">
        <v>2</v>
      </c>
      <c r="AH191" s="137">
        <f t="shared" si="150"/>
        <v>2</v>
      </c>
      <c r="AI191" s="138" t="str">
        <f t="shared" si="151"/>
        <v>BAJO</v>
      </c>
      <c r="AJ191" s="137">
        <v>10</v>
      </c>
      <c r="AK191" s="137">
        <f t="shared" si="152"/>
        <v>20</v>
      </c>
      <c r="AL191" s="138" t="str">
        <f t="shared" si="153"/>
        <v>IV</v>
      </c>
      <c r="AM191" s="137" t="str">
        <f t="shared" si="154"/>
        <v>Aceptable</v>
      </c>
      <c r="AN191" s="138" t="s">
        <v>288</v>
      </c>
      <c r="AO191" s="137" t="s">
        <v>179</v>
      </c>
      <c r="AP191" s="138" t="s">
        <v>188</v>
      </c>
      <c r="AQ191" s="138" t="s">
        <v>188</v>
      </c>
      <c r="AR191" s="138" t="s">
        <v>188</v>
      </c>
      <c r="AS191" s="138" t="s">
        <v>300</v>
      </c>
      <c r="AT191" s="138" t="s">
        <v>301</v>
      </c>
      <c r="AU191" s="109" t="str">
        <f t="shared" si="127"/>
        <v>Se mantiene los controles establecidos</v>
      </c>
    </row>
    <row r="192" spans="2:47" s="42" customFormat="1" ht="270.75" customHeight="1">
      <c r="B192" s="139" t="s">
        <v>175</v>
      </c>
      <c r="C192" s="142" t="s">
        <v>328</v>
      </c>
      <c r="D192" s="142" t="s">
        <v>508</v>
      </c>
      <c r="E192" s="130" t="s">
        <v>509</v>
      </c>
      <c r="F192" s="109" t="s">
        <v>510</v>
      </c>
      <c r="G192" s="131" t="s">
        <v>179</v>
      </c>
      <c r="H192" s="109" t="s">
        <v>220</v>
      </c>
      <c r="I192" s="140" t="s">
        <v>221</v>
      </c>
      <c r="J192" s="140" t="s">
        <v>222</v>
      </c>
      <c r="K192" s="52" t="s">
        <v>223</v>
      </c>
      <c r="L192" s="138" t="s">
        <v>224</v>
      </c>
      <c r="M192" s="109" t="s">
        <v>225</v>
      </c>
      <c r="N192" s="176" t="s">
        <v>226</v>
      </c>
      <c r="O192" s="137">
        <v>2</v>
      </c>
      <c r="P192" s="137">
        <v>2</v>
      </c>
      <c r="Q192" s="137">
        <f t="shared" si="145"/>
        <v>4</v>
      </c>
      <c r="R192" s="138" t="str">
        <f t="shared" si="146"/>
        <v>BAJO</v>
      </c>
      <c r="S192" s="137">
        <v>25</v>
      </c>
      <c r="T192" s="137">
        <f t="shared" si="147"/>
        <v>100</v>
      </c>
      <c r="U192" s="138" t="str">
        <f t="shared" si="148"/>
        <v>III</v>
      </c>
      <c r="V192" s="137" t="str">
        <f t="shared" si="149"/>
        <v>Mejorable</v>
      </c>
      <c r="W192" s="137" t="s">
        <v>227</v>
      </c>
      <c r="X192" s="137" t="s">
        <v>179</v>
      </c>
      <c r="Y192" s="138" t="s">
        <v>188</v>
      </c>
      <c r="Z192" s="138" t="s">
        <v>188</v>
      </c>
      <c r="AA192" s="138" t="s">
        <v>188</v>
      </c>
      <c r="AB192" s="52" t="s">
        <v>228</v>
      </c>
      <c r="AC192" s="52" t="s">
        <v>229</v>
      </c>
      <c r="AD192" s="167">
        <v>45869</v>
      </c>
      <c r="AE192" s="111" t="s">
        <v>190</v>
      </c>
      <c r="AF192" s="137">
        <v>2</v>
      </c>
      <c r="AG192" s="137">
        <v>2</v>
      </c>
      <c r="AH192" s="137">
        <f t="shared" si="150"/>
        <v>4</v>
      </c>
      <c r="AI192" s="138" t="str">
        <f t="shared" si="151"/>
        <v>BAJO</v>
      </c>
      <c r="AJ192" s="137">
        <v>25</v>
      </c>
      <c r="AK192" s="137">
        <f t="shared" si="152"/>
        <v>100</v>
      </c>
      <c r="AL192" s="138" t="str">
        <f t="shared" si="153"/>
        <v>III</v>
      </c>
      <c r="AM192" s="137" t="str">
        <f t="shared" si="154"/>
        <v>Mejorable</v>
      </c>
      <c r="AN192" s="137" t="s">
        <v>227</v>
      </c>
      <c r="AO192" s="137" t="s">
        <v>179</v>
      </c>
      <c r="AP192" s="138" t="s">
        <v>188</v>
      </c>
      <c r="AQ192" s="138" t="s">
        <v>188</v>
      </c>
      <c r="AR192" s="138" t="s">
        <v>188</v>
      </c>
      <c r="AS192" s="52" t="s">
        <v>228</v>
      </c>
      <c r="AT192" s="52" t="s">
        <v>229</v>
      </c>
      <c r="AU192" s="109" t="str">
        <f t="shared" si="127"/>
        <v>Se mantiene los controles establecidos</v>
      </c>
    </row>
    <row r="193" spans="2:47" s="42" customFormat="1" ht="194.25" customHeight="1">
      <c r="B193" s="139" t="s">
        <v>175</v>
      </c>
      <c r="C193" s="142" t="s">
        <v>328</v>
      </c>
      <c r="D193" s="142" t="s">
        <v>508</v>
      </c>
      <c r="E193" s="130" t="s">
        <v>509</v>
      </c>
      <c r="F193" s="109" t="s">
        <v>510</v>
      </c>
      <c r="G193" s="131" t="s">
        <v>179</v>
      </c>
      <c r="H193" s="109" t="s">
        <v>220</v>
      </c>
      <c r="I193" s="140" t="s">
        <v>230</v>
      </c>
      <c r="J193" s="140" t="s">
        <v>222</v>
      </c>
      <c r="K193" s="52" t="s">
        <v>223</v>
      </c>
      <c r="L193" s="177" t="s">
        <v>231</v>
      </c>
      <c r="M193" s="109" t="s">
        <v>232</v>
      </c>
      <c r="N193" s="176" t="s">
        <v>226</v>
      </c>
      <c r="O193" s="137">
        <v>2</v>
      </c>
      <c r="P193" s="137">
        <v>2</v>
      </c>
      <c r="Q193" s="137">
        <f t="shared" si="145"/>
        <v>4</v>
      </c>
      <c r="R193" s="138" t="str">
        <f t="shared" si="146"/>
        <v>BAJO</v>
      </c>
      <c r="S193" s="137">
        <v>25</v>
      </c>
      <c r="T193" s="137">
        <f t="shared" si="147"/>
        <v>100</v>
      </c>
      <c r="U193" s="138" t="str">
        <f t="shared" si="148"/>
        <v>III</v>
      </c>
      <c r="V193" s="137" t="str">
        <f t="shared" si="149"/>
        <v>Mejorable</v>
      </c>
      <c r="W193" s="137" t="s">
        <v>227</v>
      </c>
      <c r="X193" s="137" t="s">
        <v>179</v>
      </c>
      <c r="Y193" s="138" t="s">
        <v>188</v>
      </c>
      <c r="Z193" s="138" t="s">
        <v>188</v>
      </c>
      <c r="AA193" s="138" t="s">
        <v>188</v>
      </c>
      <c r="AB193" s="52" t="s">
        <v>233</v>
      </c>
      <c r="AC193" s="52" t="s">
        <v>188</v>
      </c>
      <c r="AD193" s="167">
        <v>45869</v>
      </c>
      <c r="AE193" s="111" t="s">
        <v>190</v>
      </c>
      <c r="AF193" s="137">
        <v>2</v>
      </c>
      <c r="AG193" s="137">
        <v>2</v>
      </c>
      <c r="AH193" s="137">
        <f t="shared" si="150"/>
        <v>4</v>
      </c>
      <c r="AI193" s="138" t="str">
        <f t="shared" si="151"/>
        <v>BAJO</v>
      </c>
      <c r="AJ193" s="137">
        <v>25</v>
      </c>
      <c r="AK193" s="137">
        <f t="shared" si="152"/>
        <v>100</v>
      </c>
      <c r="AL193" s="138" t="str">
        <f t="shared" si="153"/>
        <v>III</v>
      </c>
      <c r="AM193" s="137" t="str">
        <f t="shared" si="154"/>
        <v>Mejorable</v>
      </c>
      <c r="AN193" s="137" t="s">
        <v>227</v>
      </c>
      <c r="AO193" s="137" t="s">
        <v>179</v>
      </c>
      <c r="AP193" s="138" t="s">
        <v>188</v>
      </c>
      <c r="AQ193" s="138" t="s">
        <v>188</v>
      </c>
      <c r="AR193" s="138" t="s">
        <v>188</v>
      </c>
      <c r="AS193" s="52" t="s">
        <v>233</v>
      </c>
      <c r="AT193" s="52" t="s">
        <v>188</v>
      </c>
      <c r="AU193" s="109" t="str">
        <f t="shared" si="127"/>
        <v>Se mantiene los controles establecidos</v>
      </c>
    </row>
    <row r="194" spans="2:47" s="42" customFormat="1" ht="248.25" customHeight="1">
      <c r="B194" s="139" t="s">
        <v>175</v>
      </c>
      <c r="C194" s="142" t="s">
        <v>328</v>
      </c>
      <c r="D194" s="142" t="s">
        <v>508</v>
      </c>
      <c r="E194" s="130" t="s">
        <v>509</v>
      </c>
      <c r="F194" s="109" t="s">
        <v>510</v>
      </c>
      <c r="G194" s="131" t="s">
        <v>179</v>
      </c>
      <c r="H194" s="109" t="s">
        <v>220</v>
      </c>
      <c r="I194" s="140" t="s">
        <v>234</v>
      </c>
      <c r="J194" s="140" t="s">
        <v>222</v>
      </c>
      <c r="K194" s="52" t="s">
        <v>235</v>
      </c>
      <c r="L194" s="138" t="s">
        <v>236</v>
      </c>
      <c r="M194" s="109" t="s">
        <v>237</v>
      </c>
      <c r="N194" s="52" t="s">
        <v>238</v>
      </c>
      <c r="O194" s="137">
        <v>2</v>
      </c>
      <c r="P194" s="137">
        <v>2</v>
      </c>
      <c r="Q194" s="137">
        <f t="shared" si="145"/>
        <v>4</v>
      </c>
      <c r="R194" s="138" t="str">
        <f t="shared" si="146"/>
        <v>BAJO</v>
      </c>
      <c r="S194" s="137">
        <v>60</v>
      </c>
      <c r="T194" s="137">
        <f t="shared" si="147"/>
        <v>240</v>
      </c>
      <c r="U194" s="138" t="str">
        <f t="shared" si="148"/>
        <v>II</v>
      </c>
      <c r="V194" s="137" t="str">
        <f t="shared" si="149"/>
        <v>Aceptable con control especifico</v>
      </c>
      <c r="W194" s="137" t="s">
        <v>227</v>
      </c>
      <c r="X194" s="137" t="s">
        <v>179</v>
      </c>
      <c r="Y194" s="138" t="s">
        <v>188</v>
      </c>
      <c r="Z194" s="138" t="s">
        <v>188</v>
      </c>
      <c r="AA194" s="138" t="s">
        <v>188</v>
      </c>
      <c r="AB194" s="52" t="s">
        <v>239</v>
      </c>
      <c r="AC194" s="52" t="s">
        <v>188</v>
      </c>
      <c r="AD194" s="167">
        <v>45869</v>
      </c>
      <c r="AE194" s="111" t="s">
        <v>190</v>
      </c>
      <c r="AF194" s="137">
        <v>2</v>
      </c>
      <c r="AG194" s="137">
        <v>2</v>
      </c>
      <c r="AH194" s="137">
        <f t="shared" si="150"/>
        <v>4</v>
      </c>
      <c r="AI194" s="138" t="str">
        <f t="shared" si="151"/>
        <v>BAJO</v>
      </c>
      <c r="AJ194" s="137">
        <v>60</v>
      </c>
      <c r="AK194" s="137">
        <f t="shared" si="152"/>
        <v>240</v>
      </c>
      <c r="AL194" s="138" t="str">
        <f t="shared" si="153"/>
        <v>II</v>
      </c>
      <c r="AM194" s="137" t="str">
        <f t="shared" si="154"/>
        <v>Aceptable con control especifico</v>
      </c>
      <c r="AN194" s="137" t="s">
        <v>227</v>
      </c>
      <c r="AO194" s="137" t="s">
        <v>179</v>
      </c>
      <c r="AP194" s="138" t="s">
        <v>188</v>
      </c>
      <c r="AQ194" s="138" t="s">
        <v>188</v>
      </c>
      <c r="AR194" s="138" t="s">
        <v>188</v>
      </c>
      <c r="AS194" s="52" t="s">
        <v>239</v>
      </c>
      <c r="AT194" s="52" t="s">
        <v>188</v>
      </c>
      <c r="AU194" s="109" t="str">
        <f t="shared" si="127"/>
        <v>Se mantiene los controles establecidos</v>
      </c>
    </row>
    <row r="195" spans="2:47" s="42" customFormat="1" ht="192" customHeight="1">
      <c r="B195" s="133" t="s">
        <v>175</v>
      </c>
      <c r="C195" s="134" t="s">
        <v>328</v>
      </c>
      <c r="D195" s="134" t="s">
        <v>511</v>
      </c>
      <c r="E195" s="137" t="s">
        <v>326</v>
      </c>
      <c r="F195" s="130" t="s">
        <v>512</v>
      </c>
      <c r="G195" s="130" t="s">
        <v>179</v>
      </c>
      <c r="H195" s="109" t="s">
        <v>180</v>
      </c>
      <c r="I195" s="136" t="s">
        <v>181</v>
      </c>
      <c r="J195" s="136" t="s">
        <v>182</v>
      </c>
      <c r="K195" s="53" t="s">
        <v>183</v>
      </c>
      <c r="L195" s="137" t="s">
        <v>184</v>
      </c>
      <c r="M195" s="53" t="s">
        <v>185</v>
      </c>
      <c r="N195" s="130" t="s">
        <v>186</v>
      </c>
      <c r="O195" s="137">
        <v>1</v>
      </c>
      <c r="P195" s="137">
        <v>1</v>
      </c>
      <c r="Q195" s="137">
        <f>O195*P195</f>
        <v>1</v>
      </c>
      <c r="R195" s="137" t="str">
        <f>IF(Q195&lt;=4,"BAJO",IF(Q195&lt;=8,"MEDIO",IF(Q195&lt;=20,"ALTO","MUY ALTO")))</f>
        <v>BAJO</v>
      </c>
      <c r="S195" s="137">
        <v>10</v>
      </c>
      <c r="T195" s="137">
        <f>Q195*S195</f>
        <v>10</v>
      </c>
      <c r="U195" s="138" t="str">
        <f>IF(T195&lt;=20,"IV",IF(T195&lt;=120,"III",IF(T195&lt;=500,"II",IF(T195&lt;=4000,"I",FALSE))))</f>
        <v>IV</v>
      </c>
      <c r="V195" s="137" t="str">
        <f>IF(U195="IV","Aceptable",IF(U195="III","Mejorable",IF(U195="II","Aceptable con control especifico", IF(U195="I","No Aceptable",FALSE))))</f>
        <v>Aceptable</v>
      </c>
      <c r="W195" s="53" t="s">
        <v>187</v>
      </c>
      <c r="X195" s="137" t="s">
        <v>179</v>
      </c>
      <c r="Y195" s="137" t="s">
        <v>188</v>
      </c>
      <c r="Z195" s="137" t="s">
        <v>188</v>
      </c>
      <c r="AA195" s="137" t="s">
        <v>188</v>
      </c>
      <c r="AB195" s="137" t="s">
        <v>189</v>
      </c>
      <c r="AC195" s="137" t="s">
        <v>188</v>
      </c>
      <c r="AD195" s="167">
        <v>45869</v>
      </c>
      <c r="AE195" s="111" t="s">
        <v>190</v>
      </c>
      <c r="AF195" s="137">
        <v>1</v>
      </c>
      <c r="AG195" s="137">
        <v>1</v>
      </c>
      <c r="AH195" s="137">
        <f>AF195*AG195</f>
        <v>1</v>
      </c>
      <c r="AI195" s="137" t="str">
        <f>IF(AH195&lt;=4,"BAJO",IF(AH195&lt;=8,"MEDIO",IF(AH195&lt;=20,"ALTO","MUY ALTO")))</f>
        <v>BAJO</v>
      </c>
      <c r="AJ195" s="137">
        <v>10</v>
      </c>
      <c r="AK195" s="137">
        <f>AH195*AJ195</f>
        <v>10</v>
      </c>
      <c r="AL195" s="138" t="str">
        <f>IF(AK195&lt;=20,"IV",IF(AK195&lt;=120,"III",IF(AK195&lt;=500,"II",IF(AK195&lt;=4000,"I",FALSE))))</f>
        <v>IV</v>
      </c>
      <c r="AM195" s="137" t="str">
        <f>IF(AL195="IV","Aceptable",IF(AL195="III","Mejorable",IF(AL195="II","Aceptable con control especifico", IF(AL195="I","No Aceptable",FALSE))))</f>
        <v>Aceptable</v>
      </c>
      <c r="AN195" s="53" t="s">
        <v>187</v>
      </c>
      <c r="AO195" s="137" t="s">
        <v>179</v>
      </c>
      <c r="AP195" s="137" t="s">
        <v>188</v>
      </c>
      <c r="AQ195" s="137" t="s">
        <v>188</v>
      </c>
      <c r="AR195" s="137" t="s">
        <v>188</v>
      </c>
      <c r="AS195" s="137" t="s">
        <v>189</v>
      </c>
      <c r="AT195" s="137" t="s">
        <v>188</v>
      </c>
      <c r="AU195" s="109" t="str">
        <f t="shared" si="127"/>
        <v>Se mantiene los controles establecidos</v>
      </c>
    </row>
    <row r="196" spans="2:47" s="42" customFormat="1" ht="252.75" customHeight="1">
      <c r="B196" s="139" t="s">
        <v>175</v>
      </c>
      <c r="C196" s="134" t="s">
        <v>328</v>
      </c>
      <c r="D196" s="134" t="s">
        <v>511</v>
      </c>
      <c r="E196" s="137" t="s">
        <v>326</v>
      </c>
      <c r="F196" s="109" t="s">
        <v>512</v>
      </c>
      <c r="G196" s="109" t="s">
        <v>179</v>
      </c>
      <c r="H196" s="109" t="s">
        <v>180</v>
      </c>
      <c r="I196" s="140" t="s">
        <v>191</v>
      </c>
      <c r="J196" s="140" t="s">
        <v>192</v>
      </c>
      <c r="K196" s="52" t="s">
        <v>193</v>
      </c>
      <c r="L196" s="138" t="s">
        <v>188</v>
      </c>
      <c r="M196" s="52" t="s">
        <v>194</v>
      </c>
      <c r="N196" s="130" t="s">
        <v>188</v>
      </c>
      <c r="O196" s="138">
        <v>2</v>
      </c>
      <c r="P196" s="138">
        <v>3</v>
      </c>
      <c r="Q196" s="138">
        <f t="shared" ref="Q196:Q203" si="155">O196*P196</f>
        <v>6</v>
      </c>
      <c r="R196" s="138" t="str">
        <f t="shared" ref="R196:R203" si="156">IF(Q196&lt;=4,"BAJO",IF(Q196&lt;=8,"MEDIO",IF(Q196&lt;=20,"ALTO","MUY ALTO")))</f>
        <v>MEDIO</v>
      </c>
      <c r="S196" s="138">
        <v>10</v>
      </c>
      <c r="T196" s="138">
        <f t="shared" ref="T196:T203" si="157">Q196*S196</f>
        <v>60</v>
      </c>
      <c r="U196" s="138" t="str">
        <f t="shared" ref="U196:U203" si="158">IF(T196&lt;=20,"IV",IF(T196&lt;=120,"III",IF(T196&lt;=500,"II",IF(T196&lt;=4000,"I",FALSE))))</f>
        <v>III</v>
      </c>
      <c r="V196" s="137" t="str">
        <f t="shared" ref="V196:V203" si="159">IF(U196="IV","Aceptable",IF(U196="III","Mejorable",IF(U196="II","Aceptable con control especifico", IF(U196="I","No Aceptable",FALSE))))</f>
        <v>Mejorable</v>
      </c>
      <c r="W196" s="137" t="s">
        <v>195</v>
      </c>
      <c r="X196" s="138" t="s">
        <v>179</v>
      </c>
      <c r="Y196" s="138" t="s">
        <v>188</v>
      </c>
      <c r="Z196" s="138" t="s">
        <v>188</v>
      </c>
      <c r="AA196" s="137" t="s">
        <v>188</v>
      </c>
      <c r="AB196" s="138" t="s">
        <v>196</v>
      </c>
      <c r="AC196" s="138" t="s">
        <v>188</v>
      </c>
      <c r="AD196" s="167">
        <v>45869</v>
      </c>
      <c r="AE196" s="111" t="s">
        <v>190</v>
      </c>
      <c r="AF196" s="138">
        <v>2</v>
      </c>
      <c r="AG196" s="138">
        <v>3</v>
      </c>
      <c r="AH196" s="138">
        <f t="shared" ref="AH196:AH203" si="160">AF196*AG196</f>
        <v>6</v>
      </c>
      <c r="AI196" s="138" t="str">
        <f t="shared" ref="AI196:AI203" si="161">IF(AH196&lt;=4,"BAJO",IF(AH196&lt;=8,"MEDIO",IF(AH196&lt;=20,"ALTO","MUY ALTO")))</f>
        <v>MEDIO</v>
      </c>
      <c r="AJ196" s="138">
        <v>10</v>
      </c>
      <c r="AK196" s="138">
        <f t="shared" ref="AK196:AK199" si="162">AH196*AJ196</f>
        <v>60</v>
      </c>
      <c r="AL196" s="138" t="str">
        <f t="shared" ref="AL196:AL199" si="163">IF(AK196&lt;=20,"IV",IF(AK196&lt;=120,"III",IF(AK196&lt;=500,"II",IF(AK196&lt;=4000,"I",FALSE))))</f>
        <v>III</v>
      </c>
      <c r="AM196" s="137" t="str">
        <f t="shared" ref="AM196:AM203" si="164">IF(AL196="IV","Aceptable",IF(AL196="III","Mejorable",IF(AL196="II","Aceptable con control especifico", IF(AL196="I","No Aceptable",FALSE))))</f>
        <v>Mejorable</v>
      </c>
      <c r="AN196" s="137" t="s">
        <v>195</v>
      </c>
      <c r="AO196" s="138" t="s">
        <v>179</v>
      </c>
      <c r="AP196" s="138" t="s">
        <v>188</v>
      </c>
      <c r="AQ196" s="138" t="s">
        <v>188</v>
      </c>
      <c r="AR196" s="137" t="s">
        <v>188</v>
      </c>
      <c r="AS196" s="138" t="s">
        <v>196</v>
      </c>
      <c r="AT196" s="138" t="s">
        <v>188</v>
      </c>
      <c r="AU196" s="109" t="str">
        <f t="shared" si="127"/>
        <v>Se mantiene los controles establecidos</v>
      </c>
    </row>
    <row r="197" spans="2:47" s="42" customFormat="1" ht="302.25" customHeight="1">
      <c r="B197" s="133" t="s">
        <v>175</v>
      </c>
      <c r="C197" s="134" t="s">
        <v>328</v>
      </c>
      <c r="D197" s="134" t="s">
        <v>511</v>
      </c>
      <c r="E197" s="137" t="s">
        <v>326</v>
      </c>
      <c r="F197" s="130" t="s">
        <v>512</v>
      </c>
      <c r="G197" s="130" t="s">
        <v>179</v>
      </c>
      <c r="H197" s="109" t="s">
        <v>180</v>
      </c>
      <c r="I197" s="136" t="s">
        <v>204</v>
      </c>
      <c r="J197" s="136" t="s">
        <v>205</v>
      </c>
      <c r="K197" s="53" t="s">
        <v>206</v>
      </c>
      <c r="L197" s="137" t="s">
        <v>188</v>
      </c>
      <c r="M197" s="53" t="s">
        <v>207</v>
      </c>
      <c r="N197" s="53" t="s">
        <v>208</v>
      </c>
      <c r="O197" s="137">
        <v>2</v>
      </c>
      <c r="P197" s="137">
        <v>3</v>
      </c>
      <c r="Q197" s="137">
        <f t="shared" si="155"/>
        <v>6</v>
      </c>
      <c r="R197" s="137" t="str">
        <f t="shared" si="156"/>
        <v>MEDIO</v>
      </c>
      <c r="S197" s="137">
        <v>10</v>
      </c>
      <c r="T197" s="137">
        <f t="shared" si="157"/>
        <v>60</v>
      </c>
      <c r="U197" s="138" t="str">
        <f t="shared" si="158"/>
        <v>III</v>
      </c>
      <c r="V197" s="137" t="str">
        <f t="shared" si="159"/>
        <v>Mejorable</v>
      </c>
      <c r="W197" s="137" t="s">
        <v>209</v>
      </c>
      <c r="X197" s="137" t="s">
        <v>179</v>
      </c>
      <c r="Y197" s="137" t="s">
        <v>188</v>
      </c>
      <c r="Z197" s="137" t="s">
        <v>188</v>
      </c>
      <c r="AA197" s="137" t="s">
        <v>188</v>
      </c>
      <c r="AB197" s="137" t="s">
        <v>189</v>
      </c>
      <c r="AC197" s="137" t="s">
        <v>188</v>
      </c>
      <c r="AD197" s="167">
        <v>45869</v>
      </c>
      <c r="AE197" s="111" t="s">
        <v>190</v>
      </c>
      <c r="AF197" s="137">
        <v>2</v>
      </c>
      <c r="AG197" s="137">
        <v>3</v>
      </c>
      <c r="AH197" s="137">
        <f t="shared" si="160"/>
        <v>6</v>
      </c>
      <c r="AI197" s="137" t="str">
        <f t="shared" si="161"/>
        <v>MEDIO</v>
      </c>
      <c r="AJ197" s="137">
        <v>10</v>
      </c>
      <c r="AK197" s="137">
        <f t="shared" si="162"/>
        <v>60</v>
      </c>
      <c r="AL197" s="138" t="str">
        <f t="shared" si="163"/>
        <v>III</v>
      </c>
      <c r="AM197" s="137" t="str">
        <f t="shared" si="164"/>
        <v>Mejorable</v>
      </c>
      <c r="AN197" s="137" t="s">
        <v>209</v>
      </c>
      <c r="AO197" s="137" t="s">
        <v>179</v>
      </c>
      <c r="AP197" s="137" t="s">
        <v>188</v>
      </c>
      <c r="AQ197" s="137" t="s">
        <v>188</v>
      </c>
      <c r="AR197" s="137" t="s">
        <v>188</v>
      </c>
      <c r="AS197" s="137" t="s">
        <v>189</v>
      </c>
      <c r="AT197" s="137" t="s">
        <v>188</v>
      </c>
      <c r="AU197" s="109" t="str">
        <f t="shared" si="127"/>
        <v>Se mantiene los controles establecidos</v>
      </c>
    </row>
    <row r="198" spans="2:47" s="42" customFormat="1" ht="323.25" customHeight="1">
      <c r="B198" s="133" t="s">
        <v>175</v>
      </c>
      <c r="C198" s="134" t="s">
        <v>328</v>
      </c>
      <c r="D198" s="134" t="s">
        <v>511</v>
      </c>
      <c r="E198" s="137" t="s">
        <v>326</v>
      </c>
      <c r="F198" s="130" t="s">
        <v>512</v>
      </c>
      <c r="G198" s="130" t="s">
        <v>179</v>
      </c>
      <c r="H198" s="109" t="s">
        <v>180</v>
      </c>
      <c r="I198" s="136" t="s">
        <v>210</v>
      </c>
      <c r="J198" s="136" t="s">
        <v>205</v>
      </c>
      <c r="K198" s="53" t="s">
        <v>211</v>
      </c>
      <c r="L198" s="137" t="s">
        <v>188</v>
      </c>
      <c r="M198" s="53" t="s">
        <v>207</v>
      </c>
      <c r="N198" s="53" t="s">
        <v>208</v>
      </c>
      <c r="O198" s="137">
        <v>2</v>
      </c>
      <c r="P198" s="137">
        <v>3</v>
      </c>
      <c r="Q198" s="137">
        <f t="shared" si="155"/>
        <v>6</v>
      </c>
      <c r="R198" s="137" t="str">
        <f t="shared" si="156"/>
        <v>MEDIO</v>
      </c>
      <c r="S198" s="137">
        <v>10</v>
      </c>
      <c r="T198" s="137">
        <f t="shared" si="157"/>
        <v>60</v>
      </c>
      <c r="U198" s="138" t="str">
        <f t="shared" si="158"/>
        <v>III</v>
      </c>
      <c r="V198" s="137" t="str">
        <f t="shared" si="159"/>
        <v>Mejorable</v>
      </c>
      <c r="W198" s="137" t="s">
        <v>212</v>
      </c>
      <c r="X198" s="137" t="s">
        <v>179</v>
      </c>
      <c r="Y198" s="137" t="s">
        <v>188</v>
      </c>
      <c r="Z198" s="137" t="s">
        <v>188</v>
      </c>
      <c r="AA198" s="137" t="s">
        <v>188</v>
      </c>
      <c r="AB198" s="137" t="s">
        <v>189</v>
      </c>
      <c r="AC198" s="137" t="s">
        <v>188</v>
      </c>
      <c r="AD198" s="167">
        <v>45869</v>
      </c>
      <c r="AE198" s="111" t="s">
        <v>190</v>
      </c>
      <c r="AF198" s="137">
        <v>2</v>
      </c>
      <c r="AG198" s="137">
        <v>3</v>
      </c>
      <c r="AH198" s="137">
        <f t="shared" si="160"/>
        <v>6</v>
      </c>
      <c r="AI198" s="137" t="str">
        <f t="shared" si="161"/>
        <v>MEDIO</v>
      </c>
      <c r="AJ198" s="137">
        <v>10</v>
      </c>
      <c r="AK198" s="137">
        <f t="shared" si="162"/>
        <v>60</v>
      </c>
      <c r="AL198" s="138" t="str">
        <f t="shared" si="163"/>
        <v>III</v>
      </c>
      <c r="AM198" s="137" t="str">
        <f t="shared" si="164"/>
        <v>Mejorable</v>
      </c>
      <c r="AN198" s="137" t="s">
        <v>212</v>
      </c>
      <c r="AO198" s="137" t="s">
        <v>179</v>
      </c>
      <c r="AP198" s="137" t="s">
        <v>188</v>
      </c>
      <c r="AQ198" s="137" t="s">
        <v>188</v>
      </c>
      <c r="AR198" s="137" t="s">
        <v>188</v>
      </c>
      <c r="AS198" s="137" t="s">
        <v>189</v>
      </c>
      <c r="AT198" s="137" t="s">
        <v>188</v>
      </c>
      <c r="AU198" s="109" t="str">
        <f t="shared" si="127"/>
        <v>Se mantiene los controles establecidos</v>
      </c>
    </row>
    <row r="199" spans="2:47" s="42" customFormat="1" ht="228" customHeight="1">
      <c r="B199" s="139" t="s">
        <v>175</v>
      </c>
      <c r="C199" s="134" t="s">
        <v>328</v>
      </c>
      <c r="D199" s="134" t="s">
        <v>511</v>
      </c>
      <c r="E199" s="137" t="s">
        <v>326</v>
      </c>
      <c r="F199" s="109" t="s">
        <v>512</v>
      </c>
      <c r="G199" s="109" t="s">
        <v>179</v>
      </c>
      <c r="H199" s="109" t="s">
        <v>180</v>
      </c>
      <c r="I199" s="140" t="s">
        <v>213</v>
      </c>
      <c r="J199" s="140" t="s">
        <v>214</v>
      </c>
      <c r="K199" s="52" t="s">
        <v>215</v>
      </c>
      <c r="L199" s="138" t="s">
        <v>216</v>
      </c>
      <c r="M199" s="52" t="s">
        <v>217</v>
      </c>
      <c r="N199" s="52" t="s">
        <v>218</v>
      </c>
      <c r="O199" s="137">
        <v>2</v>
      </c>
      <c r="P199" s="137">
        <v>2</v>
      </c>
      <c r="Q199" s="137">
        <f t="shared" si="155"/>
        <v>4</v>
      </c>
      <c r="R199" s="138" t="str">
        <f t="shared" si="156"/>
        <v>BAJO</v>
      </c>
      <c r="S199" s="137">
        <v>25</v>
      </c>
      <c r="T199" s="137">
        <f t="shared" si="157"/>
        <v>100</v>
      </c>
      <c r="U199" s="138" t="str">
        <f t="shared" si="158"/>
        <v>III</v>
      </c>
      <c r="V199" s="137" t="str">
        <f t="shared" si="159"/>
        <v>Mejorable</v>
      </c>
      <c r="W199" s="138" t="s">
        <v>219</v>
      </c>
      <c r="X199" s="137" t="s">
        <v>179</v>
      </c>
      <c r="Y199" s="138" t="s">
        <v>188</v>
      </c>
      <c r="Z199" s="138" t="s">
        <v>188</v>
      </c>
      <c r="AA199" s="138" t="s">
        <v>188</v>
      </c>
      <c r="AB199" s="137" t="s">
        <v>189</v>
      </c>
      <c r="AC199" s="138" t="s">
        <v>188</v>
      </c>
      <c r="AD199" s="167">
        <v>45869</v>
      </c>
      <c r="AE199" s="111" t="s">
        <v>190</v>
      </c>
      <c r="AF199" s="137">
        <v>2</v>
      </c>
      <c r="AG199" s="137">
        <v>2</v>
      </c>
      <c r="AH199" s="137">
        <f t="shared" si="160"/>
        <v>4</v>
      </c>
      <c r="AI199" s="138" t="str">
        <f t="shared" si="161"/>
        <v>BAJO</v>
      </c>
      <c r="AJ199" s="137">
        <v>25</v>
      </c>
      <c r="AK199" s="137">
        <f t="shared" si="162"/>
        <v>100</v>
      </c>
      <c r="AL199" s="138" t="str">
        <f t="shared" si="163"/>
        <v>III</v>
      </c>
      <c r="AM199" s="137" t="str">
        <f t="shared" si="164"/>
        <v>Mejorable</v>
      </c>
      <c r="AN199" s="138" t="s">
        <v>219</v>
      </c>
      <c r="AO199" s="137" t="s">
        <v>179</v>
      </c>
      <c r="AP199" s="138" t="s">
        <v>188</v>
      </c>
      <c r="AQ199" s="138" t="s">
        <v>188</v>
      </c>
      <c r="AR199" s="138" t="s">
        <v>188</v>
      </c>
      <c r="AS199" s="137" t="s">
        <v>189</v>
      </c>
      <c r="AT199" s="138" t="s">
        <v>188</v>
      </c>
      <c r="AU199" s="109" t="str">
        <f t="shared" si="127"/>
        <v>Se mantiene los controles establecidos</v>
      </c>
    </row>
    <row r="200" spans="2:47" s="42" customFormat="1" ht="216" customHeight="1">
      <c r="B200" s="149" t="s">
        <v>175</v>
      </c>
      <c r="C200" s="155" t="s">
        <v>328</v>
      </c>
      <c r="D200" s="134" t="s">
        <v>511</v>
      </c>
      <c r="E200" s="137" t="s">
        <v>326</v>
      </c>
      <c r="F200" s="109" t="s">
        <v>512</v>
      </c>
      <c r="G200" s="109" t="s">
        <v>179</v>
      </c>
      <c r="H200" s="109" t="s">
        <v>220</v>
      </c>
      <c r="I200" s="140" t="s">
        <v>248</v>
      </c>
      <c r="J200" s="140" t="s">
        <v>214</v>
      </c>
      <c r="K200" s="52" t="s">
        <v>249</v>
      </c>
      <c r="L200" s="138" t="s">
        <v>250</v>
      </c>
      <c r="M200" s="131" t="s">
        <v>251</v>
      </c>
      <c r="N200" s="178" t="s">
        <v>252</v>
      </c>
      <c r="O200" s="138">
        <v>2</v>
      </c>
      <c r="P200" s="138">
        <v>1</v>
      </c>
      <c r="Q200" s="138">
        <f t="shared" si="155"/>
        <v>2</v>
      </c>
      <c r="R200" s="138" t="str">
        <f t="shared" si="156"/>
        <v>BAJO</v>
      </c>
      <c r="S200" s="138">
        <v>100</v>
      </c>
      <c r="T200" s="138">
        <f>Q200*S200</f>
        <v>200</v>
      </c>
      <c r="U200" s="138" t="str">
        <f>IF(T200&lt;=20,"IV",IF(T200&lt;=120,"III",IF(T200&lt;=500,"II",IF(T200&lt;=4000,"I",FALSE))))</f>
        <v>II</v>
      </c>
      <c r="V200" s="137" t="str">
        <f t="shared" si="159"/>
        <v>Aceptable con control especifico</v>
      </c>
      <c r="W200" s="138" t="s">
        <v>253</v>
      </c>
      <c r="X200" s="138" t="s">
        <v>179</v>
      </c>
      <c r="Y200" s="138" t="s">
        <v>188</v>
      </c>
      <c r="Z200" s="138" t="s">
        <v>188</v>
      </c>
      <c r="AA200" s="138" t="s">
        <v>188</v>
      </c>
      <c r="AB200" s="52" t="s">
        <v>254</v>
      </c>
      <c r="AC200" s="138" t="s">
        <v>255</v>
      </c>
      <c r="AD200" s="167">
        <v>45869</v>
      </c>
      <c r="AE200" s="111" t="s">
        <v>190</v>
      </c>
      <c r="AF200" s="138">
        <v>2</v>
      </c>
      <c r="AG200" s="138">
        <v>1</v>
      </c>
      <c r="AH200" s="138">
        <f t="shared" si="160"/>
        <v>2</v>
      </c>
      <c r="AI200" s="138" t="str">
        <f t="shared" si="161"/>
        <v>BAJO</v>
      </c>
      <c r="AJ200" s="138">
        <v>100</v>
      </c>
      <c r="AK200" s="138">
        <f>AH200*AJ200</f>
        <v>200</v>
      </c>
      <c r="AL200" s="138" t="str">
        <f>IF(AK200&lt;=20,"IV",IF(AK200&lt;=120,"III",IF(AK200&lt;=500,"II",IF(AK200&lt;=4000,"I",FALSE))))</f>
        <v>II</v>
      </c>
      <c r="AM200" s="137" t="str">
        <f t="shared" si="164"/>
        <v>Aceptable con control especifico</v>
      </c>
      <c r="AN200" s="138" t="s">
        <v>253</v>
      </c>
      <c r="AO200" s="138" t="s">
        <v>179</v>
      </c>
      <c r="AP200" s="138" t="s">
        <v>188</v>
      </c>
      <c r="AQ200" s="138" t="s">
        <v>188</v>
      </c>
      <c r="AR200" s="138" t="s">
        <v>188</v>
      </c>
      <c r="AS200" s="52" t="s">
        <v>254</v>
      </c>
      <c r="AT200" s="138" t="s">
        <v>255</v>
      </c>
      <c r="AU200" s="109" t="str">
        <f t="shared" si="127"/>
        <v>Se mantiene los controles establecidos</v>
      </c>
    </row>
    <row r="201" spans="2:47" s="42" customFormat="1" ht="257.25" customHeight="1">
      <c r="B201" s="139" t="s">
        <v>175</v>
      </c>
      <c r="C201" s="134" t="s">
        <v>328</v>
      </c>
      <c r="D201" s="134" t="s">
        <v>511</v>
      </c>
      <c r="E201" s="137" t="s">
        <v>326</v>
      </c>
      <c r="F201" s="109" t="s">
        <v>512</v>
      </c>
      <c r="G201" s="109" t="s">
        <v>179</v>
      </c>
      <c r="H201" s="109" t="s">
        <v>220</v>
      </c>
      <c r="I201" s="140" t="s">
        <v>221</v>
      </c>
      <c r="J201" s="140" t="s">
        <v>222</v>
      </c>
      <c r="K201" s="52" t="s">
        <v>223</v>
      </c>
      <c r="L201" s="138" t="s">
        <v>224</v>
      </c>
      <c r="M201" s="109" t="s">
        <v>225</v>
      </c>
      <c r="N201" s="176" t="s">
        <v>226</v>
      </c>
      <c r="O201" s="137">
        <v>2</v>
      </c>
      <c r="P201" s="137">
        <v>2</v>
      </c>
      <c r="Q201" s="137">
        <f t="shared" si="155"/>
        <v>4</v>
      </c>
      <c r="R201" s="138" t="str">
        <f t="shared" si="156"/>
        <v>BAJO</v>
      </c>
      <c r="S201" s="137">
        <v>25</v>
      </c>
      <c r="T201" s="137">
        <f t="shared" si="157"/>
        <v>100</v>
      </c>
      <c r="U201" s="138" t="str">
        <f t="shared" si="158"/>
        <v>III</v>
      </c>
      <c r="V201" s="137" t="str">
        <f t="shared" si="159"/>
        <v>Mejorable</v>
      </c>
      <c r="W201" s="137" t="s">
        <v>227</v>
      </c>
      <c r="X201" s="137" t="s">
        <v>179</v>
      </c>
      <c r="Y201" s="138" t="s">
        <v>188</v>
      </c>
      <c r="Z201" s="138" t="s">
        <v>188</v>
      </c>
      <c r="AA201" s="138" t="s">
        <v>188</v>
      </c>
      <c r="AB201" s="52" t="s">
        <v>228</v>
      </c>
      <c r="AC201" s="52" t="s">
        <v>229</v>
      </c>
      <c r="AD201" s="167">
        <v>45869</v>
      </c>
      <c r="AE201" s="111" t="s">
        <v>190</v>
      </c>
      <c r="AF201" s="137">
        <v>2</v>
      </c>
      <c r="AG201" s="137">
        <v>2</v>
      </c>
      <c r="AH201" s="137">
        <f t="shared" si="160"/>
        <v>4</v>
      </c>
      <c r="AI201" s="138" t="str">
        <f t="shared" si="161"/>
        <v>BAJO</v>
      </c>
      <c r="AJ201" s="137">
        <v>25</v>
      </c>
      <c r="AK201" s="137">
        <f t="shared" ref="AK201:AK203" si="165">AH201*AJ201</f>
        <v>100</v>
      </c>
      <c r="AL201" s="138" t="str">
        <f t="shared" ref="AL201:AL203" si="166">IF(AK201&lt;=20,"IV",IF(AK201&lt;=120,"III",IF(AK201&lt;=500,"II",IF(AK201&lt;=4000,"I",FALSE))))</f>
        <v>III</v>
      </c>
      <c r="AM201" s="137" t="str">
        <f t="shared" si="164"/>
        <v>Mejorable</v>
      </c>
      <c r="AN201" s="137" t="s">
        <v>227</v>
      </c>
      <c r="AO201" s="137" t="s">
        <v>179</v>
      </c>
      <c r="AP201" s="138" t="s">
        <v>188</v>
      </c>
      <c r="AQ201" s="138" t="s">
        <v>188</v>
      </c>
      <c r="AR201" s="138" t="s">
        <v>188</v>
      </c>
      <c r="AS201" s="52" t="s">
        <v>228</v>
      </c>
      <c r="AT201" s="52" t="s">
        <v>229</v>
      </c>
      <c r="AU201" s="109" t="str">
        <f t="shared" si="127"/>
        <v>Se mantiene los controles establecidos</v>
      </c>
    </row>
    <row r="202" spans="2:47" s="42" customFormat="1" ht="249" customHeight="1">
      <c r="B202" s="139" t="s">
        <v>175</v>
      </c>
      <c r="C202" s="134" t="s">
        <v>328</v>
      </c>
      <c r="D202" s="134" t="s">
        <v>511</v>
      </c>
      <c r="E202" s="137" t="s">
        <v>326</v>
      </c>
      <c r="F202" s="109" t="s">
        <v>512</v>
      </c>
      <c r="G202" s="109" t="s">
        <v>179</v>
      </c>
      <c r="H202" s="109" t="s">
        <v>220</v>
      </c>
      <c r="I202" s="140" t="s">
        <v>230</v>
      </c>
      <c r="J202" s="140" t="s">
        <v>222</v>
      </c>
      <c r="K202" s="52" t="s">
        <v>223</v>
      </c>
      <c r="L202" s="177" t="s">
        <v>231</v>
      </c>
      <c r="M202" s="109" t="s">
        <v>232</v>
      </c>
      <c r="N202" s="176" t="s">
        <v>226</v>
      </c>
      <c r="O202" s="137">
        <v>2</v>
      </c>
      <c r="P202" s="137">
        <v>2</v>
      </c>
      <c r="Q202" s="137">
        <f t="shared" si="155"/>
        <v>4</v>
      </c>
      <c r="R202" s="138" t="str">
        <f t="shared" si="156"/>
        <v>BAJO</v>
      </c>
      <c r="S202" s="137">
        <v>25</v>
      </c>
      <c r="T202" s="137">
        <f t="shared" si="157"/>
        <v>100</v>
      </c>
      <c r="U202" s="138" t="str">
        <f t="shared" si="158"/>
        <v>III</v>
      </c>
      <c r="V202" s="137" t="str">
        <f t="shared" si="159"/>
        <v>Mejorable</v>
      </c>
      <c r="W202" s="137" t="s">
        <v>227</v>
      </c>
      <c r="X202" s="137" t="s">
        <v>179</v>
      </c>
      <c r="Y202" s="138" t="s">
        <v>188</v>
      </c>
      <c r="Z202" s="138" t="s">
        <v>188</v>
      </c>
      <c r="AA202" s="138" t="s">
        <v>188</v>
      </c>
      <c r="AB202" s="52" t="s">
        <v>233</v>
      </c>
      <c r="AC202" s="52" t="s">
        <v>188</v>
      </c>
      <c r="AD202" s="167">
        <v>45869</v>
      </c>
      <c r="AE202" s="111" t="s">
        <v>190</v>
      </c>
      <c r="AF202" s="137">
        <v>2</v>
      </c>
      <c r="AG202" s="137">
        <v>2</v>
      </c>
      <c r="AH202" s="137">
        <f t="shared" si="160"/>
        <v>4</v>
      </c>
      <c r="AI202" s="138" t="str">
        <f t="shared" si="161"/>
        <v>BAJO</v>
      </c>
      <c r="AJ202" s="137">
        <v>25</v>
      </c>
      <c r="AK202" s="137">
        <f t="shared" si="165"/>
        <v>100</v>
      </c>
      <c r="AL202" s="138" t="str">
        <f t="shared" si="166"/>
        <v>III</v>
      </c>
      <c r="AM202" s="137" t="str">
        <f t="shared" si="164"/>
        <v>Mejorable</v>
      </c>
      <c r="AN202" s="137" t="s">
        <v>227</v>
      </c>
      <c r="AO202" s="137" t="s">
        <v>179</v>
      </c>
      <c r="AP202" s="138" t="s">
        <v>188</v>
      </c>
      <c r="AQ202" s="138" t="s">
        <v>188</v>
      </c>
      <c r="AR202" s="138" t="s">
        <v>188</v>
      </c>
      <c r="AS202" s="52" t="s">
        <v>233</v>
      </c>
      <c r="AT202" s="52" t="s">
        <v>188</v>
      </c>
      <c r="AU202" s="109" t="str">
        <f t="shared" si="127"/>
        <v>Se mantiene los controles establecidos</v>
      </c>
    </row>
    <row r="203" spans="2:47" s="42" customFormat="1" ht="293.25" customHeight="1">
      <c r="B203" s="139" t="s">
        <v>175</v>
      </c>
      <c r="C203" s="134" t="s">
        <v>328</v>
      </c>
      <c r="D203" s="134" t="s">
        <v>511</v>
      </c>
      <c r="E203" s="137" t="s">
        <v>326</v>
      </c>
      <c r="F203" s="109" t="s">
        <v>512</v>
      </c>
      <c r="G203" s="109" t="s">
        <v>179</v>
      </c>
      <c r="H203" s="109" t="s">
        <v>220</v>
      </c>
      <c r="I203" s="140" t="s">
        <v>234</v>
      </c>
      <c r="J203" s="140" t="s">
        <v>222</v>
      </c>
      <c r="K203" s="52" t="s">
        <v>235</v>
      </c>
      <c r="L203" s="138" t="s">
        <v>236</v>
      </c>
      <c r="M203" s="109" t="s">
        <v>237</v>
      </c>
      <c r="N203" s="52" t="s">
        <v>238</v>
      </c>
      <c r="O203" s="137">
        <v>2</v>
      </c>
      <c r="P203" s="137">
        <v>2</v>
      </c>
      <c r="Q203" s="137">
        <f t="shared" si="155"/>
        <v>4</v>
      </c>
      <c r="R203" s="138" t="str">
        <f t="shared" si="156"/>
        <v>BAJO</v>
      </c>
      <c r="S203" s="137">
        <v>60</v>
      </c>
      <c r="T203" s="137">
        <f t="shared" si="157"/>
        <v>240</v>
      </c>
      <c r="U203" s="138" t="str">
        <f t="shared" si="158"/>
        <v>II</v>
      </c>
      <c r="V203" s="137" t="str">
        <f t="shared" si="159"/>
        <v>Aceptable con control especifico</v>
      </c>
      <c r="W203" s="137" t="s">
        <v>227</v>
      </c>
      <c r="X203" s="137" t="s">
        <v>179</v>
      </c>
      <c r="Y203" s="138" t="s">
        <v>188</v>
      </c>
      <c r="Z203" s="138" t="s">
        <v>188</v>
      </c>
      <c r="AA203" s="138" t="s">
        <v>188</v>
      </c>
      <c r="AB203" s="52" t="s">
        <v>239</v>
      </c>
      <c r="AC203" s="52" t="s">
        <v>188</v>
      </c>
      <c r="AD203" s="167">
        <v>45869</v>
      </c>
      <c r="AE203" s="111" t="s">
        <v>190</v>
      </c>
      <c r="AF203" s="137">
        <v>2</v>
      </c>
      <c r="AG203" s="137">
        <v>2</v>
      </c>
      <c r="AH203" s="137">
        <f t="shared" si="160"/>
        <v>4</v>
      </c>
      <c r="AI203" s="138" t="str">
        <f t="shared" si="161"/>
        <v>BAJO</v>
      </c>
      <c r="AJ203" s="137">
        <v>60</v>
      </c>
      <c r="AK203" s="137">
        <f t="shared" si="165"/>
        <v>240</v>
      </c>
      <c r="AL203" s="138" t="str">
        <f t="shared" si="166"/>
        <v>II</v>
      </c>
      <c r="AM203" s="137" t="str">
        <f t="shared" si="164"/>
        <v>Aceptable con control especifico</v>
      </c>
      <c r="AN203" s="137" t="s">
        <v>227</v>
      </c>
      <c r="AO203" s="137" t="s">
        <v>179</v>
      </c>
      <c r="AP203" s="138" t="s">
        <v>188</v>
      </c>
      <c r="AQ203" s="138" t="s">
        <v>188</v>
      </c>
      <c r="AR203" s="138" t="s">
        <v>188</v>
      </c>
      <c r="AS203" s="52" t="s">
        <v>239</v>
      </c>
      <c r="AT203" s="52" t="s">
        <v>188</v>
      </c>
      <c r="AU203" s="109" t="str">
        <f t="shared" si="127"/>
        <v>Se mantiene los controles establecidos</v>
      </c>
    </row>
    <row r="204" spans="2:47" s="42" customFormat="1" ht="248.25" customHeight="1">
      <c r="B204" s="133" t="s">
        <v>240</v>
      </c>
      <c r="C204" s="134" t="s">
        <v>513</v>
      </c>
      <c r="D204" s="134" t="s">
        <v>514</v>
      </c>
      <c r="E204" s="130" t="s">
        <v>334</v>
      </c>
      <c r="F204" s="130" t="s">
        <v>515</v>
      </c>
      <c r="G204" s="130" t="s">
        <v>179</v>
      </c>
      <c r="H204" s="109" t="s">
        <v>180</v>
      </c>
      <c r="I204" s="136" t="s">
        <v>181</v>
      </c>
      <c r="J204" s="136" t="s">
        <v>182</v>
      </c>
      <c r="K204" s="53" t="s">
        <v>183</v>
      </c>
      <c r="L204" s="137" t="s">
        <v>184</v>
      </c>
      <c r="M204" s="53" t="s">
        <v>185</v>
      </c>
      <c r="N204" s="130" t="s">
        <v>186</v>
      </c>
      <c r="O204" s="137">
        <v>1</v>
      </c>
      <c r="P204" s="137">
        <v>1</v>
      </c>
      <c r="Q204" s="137">
        <f>O204*P204</f>
        <v>1</v>
      </c>
      <c r="R204" s="137" t="str">
        <f>IF(Q204&lt;=4,"BAJO",IF(Q204&lt;=8,"MEDIO",IF(Q204&lt;=20,"ALTO","MUY ALTO")))</f>
        <v>BAJO</v>
      </c>
      <c r="S204" s="137">
        <v>10</v>
      </c>
      <c r="T204" s="137">
        <f>Q204*S204</f>
        <v>10</v>
      </c>
      <c r="U204" s="138" t="str">
        <f>IF(T204&lt;=20,"IV",IF(T204&lt;=120,"III",IF(T204&lt;=500,"II",IF(T204&lt;=4000,"I",FALSE))))</f>
        <v>IV</v>
      </c>
      <c r="V204" s="137" t="str">
        <f>IF(U204="IV","Aceptable",IF(U204="III","Mejorable",IF(U204="II","Aceptable con control especifico", IF(U204="I","No Aceptable",FALSE))))</f>
        <v>Aceptable</v>
      </c>
      <c r="W204" s="53" t="s">
        <v>187</v>
      </c>
      <c r="X204" s="137" t="s">
        <v>179</v>
      </c>
      <c r="Y204" s="137" t="s">
        <v>188</v>
      </c>
      <c r="Z204" s="137" t="s">
        <v>188</v>
      </c>
      <c r="AA204" s="137" t="s">
        <v>188</v>
      </c>
      <c r="AB204" s="137" t="s">
        <v>189</v>
      </c>
      <c r="AC204" s="137" t="s">
        <v>188</v>
      </c>
      <c r="AD204" s="167">
        <v>45869</v>
      </c>
      <c r="AE204" s="111" t="s">
        <v>190</v>
      </c>
      <c r="AF204" s="137">
        <v>1</v>
      </c>
      <c r="AG204" s="137">
        <v>1</v>
      </c>
      <c r="AH204" s="137">
        <f>AF204*AG204</f>
        <v>1</v>
      </c>
      <c r="AI204" s="137" t="str">
        <f>IF(AH204&lt;=4,"BAJO",IF(AH204&lt;=8,"MEDIO",IF(AH204&lt;=20,"ALTO","MUY ALTO")))</f>
        <v>BAJO</v>
      </c>
      <c r="AJ204" s="137">
        <v>10</v>
      </c>
      <c r="AK204" s="137">
        <f>AH204*AJ204</f>
        <v>10</v>
      </c>
      <c r="AL204" s="138" t="str">
        <f>IF(AK204&lt;=20,"IV",IF(AK204&lt;=120,"III",IF(AK204&lt;=500,"II",IF(AK204&lt;=4000,"I",FALSE))))</f>
        <v>IV</v>
      </c>
      <c r="AM204" s="137" t="str">
        <f>IF(AL204="IV","Aceptable",IF(AL204="III","Mejorable",IF(AL204="II","Aceptable con control especifico", IF(AL204="I","No Aceptable",FALSE))))</f>
        <v>Aceptable</v>
      </c>
      <c r="AN204" s="53" t="s">
        <v>187</v>
      </c>
      <c r="AO204" s="137" t="s">
        <v>179</v>
      </c>
      <c r="AP204" s="137" t="s">
        <v>188</v>
      </c>
      <c r="AQ204" s="137" t="s">
        <v>188</v>
      </c>
      <c r="AR204" s="137" t="s">
        <v>188</v>
      </c>
      <c r="AS204" s="137" t="s">
        <v>189</v>
      </c>
      <c r="AT204" s="137" t="s">
        <v>188</v>
      </c>
      <c r="AU204" s="109" t="str">
        <f t="shared" si="127"/>
        <v>Se mantiene los controles establecidos</v>
      </c>
    </row>
    <row r="205" spans="2:47" s="42" customFormat="1" ht="215.25" customHeight="1">
      <c r="B205" s="133" t="s">
        <v>240</v>
      </c>
      <c r="C205" s="134" t="s">
        <v>513</v>
      </c>
      <c r="D205" s="134" t="s">
        <v>514</v>
      </c>
      <c r="E205" s="130" t="s">
        <v>334</v>
      </c>
      <c r="F205" s="109" t="s">
        <v>516</v>
      </c>
      <c r="G205" s="109" t="s">
        <v>179</v>
      </c>
      <c r="H205" s="109" t="s">
        <v>180</v>
      </c>
      <c r="I205" s="140" t="s">
        <v>191</v>
      </c>
      <c r="J205" s="140" t="s">
        <v>192</v>
      </c>
      <c r="K205" s="52" t="s">
        <v>193</v>
      </c>
      <c r="L205" s="138" t="s">
        <v>188</v>
      </c>
      <c r="M205" s="52" t="s">
        <v>194</v>
      </c>
      <c r="N205" s="130" t="s">
        <v>188</v>
      </c>
      <c r="O205" s="138">
        <v>2</v>
      </c>
      <c r="P205" s="138">
        <v>3</v>
      </c>
      <c r="Q205" s="138">
        <f t="shared" ref="Q205:Q211" si="167">O205*P205</f>
        <v>6</v>
      </c>
      <c r="R205" s="138" t="str">
        <f t="shared" ref="R205:R211" si="168">IF(Q205&lt;=4,"BAJO",IF(Q205&lt;=8,"MEDIO",IF(Q205&lt;=20,"ALTO","MUY ALTO")))</f>
        <v>MEDIO</v>
      </c>
      <c r="S205" s="138">
        <v>10</v>
      </c>
      <c r="T205" s="138">
        <f t="shared" ref="T205:T211" si="169">Q205*S205</f>
        <v>60</v>
      </c>
      <c r="U205" s="138" t="str">
        <f t="shared" ref="U205:U211" si="170">IF(T205&lt;=20,"IV",IF(T205&lt;=120,"III",IF(T205&lt;=500,"II",IF(T205&lt;=4000,"I",FALSE))))</f>
        <v>III</v>
      </c>
      <c r="V205" s="137" t="str">
        <f t="shared" ref="V205:V211" si="171">IF(U205="IV","Aceptable",IF(U205="III","Mejorable",IF(U205="II","Aceptable con control especifico", IF(U205="I","No Aceptable",FALSE))))</f>
        <v>Mejorable</v>
      </c>
      <c r="W205" s="137" t="s">
        <v>195</v>
      </c>
      <c r="X205" s="138" t="s">
        <v>179</v>
      </c>
      <c r="Y205" s="138" t="s">
        <v>188</v>
      </c>
      <c r="Z205" s="138" t="s">
        <v>188</v>
      </c>
      <c r="AA205" s="137" t="s">
        <v>188</v>
      </c>
      <c r="AB205" s="138" t="s">
        <v>196</v>
      </c>
      <c r="AC205" s="138" t="s">
        <v>188</v>
      </c>
      <c r="AD205" s="167">
        <v>45869</v>
      </c>
      <c r="AE205" s="111" t="s">
        <v>190</v>
      </c>
      <c r="AF205" s="138">
        <v>2</v>
      </c>
      <c r="AG205" s="138">
        <v>3</v>
      </c>
      <c r="AH205" s="138">
        <f t="shared" ref="AH205:AH211" si="172">AF205*AG205</f>
        <v>6</v>
      </c>
      <c r="AI205" s="138" t="str">
        <f t="shared" ref="AI205:AI211" si="173">IF(AH205&lt;=4,"BAJO",IF(AH205&lt;=8,"MEDIO",IF(AH205&lt;=20,"ALTO","MUY ALTO")))</f>
        <v>MEDIO</v>
      </c>
      <c r="AJ205" s="138">
        <v>10</v>
      </c>
      <c r="AK205" s="138">
        <f t="shared" ref="AK205:AK211" si="174">AH205*AJ205</f>
        <v>60</v>
      </c>
      <c r="AL205" s="138" t="str">
        <f t="shared" ref="AL205:AL211" si="175">IF(AK205&lt;=20,"IV",IF(AK205&lt;=120,"III",IF(AK205&lt;=500,"II",IF(AK205&lt;=4000,"I",FALSE))))</f>
        <v>III</v>
      </c>
      <c r="AM205" s="137" t="str">
        <f t="shared" ref="AM205:AM211" si="176">IF(AL205="IV","Aceptable",IF(AL205="III","Mejorable",IF(AL205="II","Aceptable con control especifico", IF(AL205="I","No Aceptable",FALSE))))</f>
        <v>Mejorable</v>
      </c>
      <c r="AN205" s="137" t="s">
        <v>195</v>
      </c>
      <c r="AO205" s="138" t="s">
        <v>179</v>
      </c>
      <c r="AP205" s="138" t="s">
        <v>188</v>
      </c>
      <c r="AQ205" s="138" t="s">
        <v>188</v>
      </c>
      <c r="AR205" s="137" t="s">
        <v>188</v>
      </c>
      <c r="AS205" s="138" t="s">
        <v>196</v>
      </c>
      <c r="AT205" s="138" t="s">
        <v>188</v>
      </c>
      <c r="AU205" s="109" t="str">
        <f t="shared" si="127"/>
        <v>Se mantiene los controles establecidos</v>
      </c>
    </row>
    <row r="206" spans="2:47" s="42" customFormat="1" ht="171.75" customHeight="1">
      <c r="B206" s="133" t="s">
        <v>240</v>
      </c>
      <c r="C206" s="134" t="s">
        <v>513</v>
      </c>
      <c r="D206" s="134" t="s">
        <v>514</v>
      </c>
      <c r="E206" s="130" t="s">
        <v>334</v>
      </c>
      <c r="F206" s="130" t="s">
        <v>516</v>
      </c>
      <c r="G206" s="130" t="s">
        <v>179</v>
      </c>
      <c r="H206" s="109" t="s">
        <v>180</v>
      </c>
      <c r="I206" s="136" t="s">
        <v>204</v>
      </c>
      <c r="J206" s="136" t="s">
        <v>205</v>
      </c>
      <c r="K206" s="53" t="s">
        <v>206</v>
      </c>
      <c r="L206" s="137" t="s">
        <v>188</v>
      </c>
      <c r="M206" s="53" t="s">
        <v>207</v>
      </c>
      <c r="N206" s="53" t="s">
        <v>208</v>
      </c>
      <c r="O206" s="137">
        <v>2</v>
      </c>
      <c r="P206" s="137">
        <v>3</v>
      </c>
      <c r="Q206" s="137">
        <f t="shared" si="167"/>
        <v>6</v>
      </c>
      <c r="R206" s="137" t="str">
        <f t="shared" si="168"/>
        <v>MEDIO</v>
      </c>
      <c r="S206" s="137">
        <v>10</v>
      </c>
      <c r="T206" s="137">
        <f t="shared" si="169"/>
        <v>60</v>
      </c>
      <c r="U206" s="138" t="str">
        <f t="shared" si="170"/>
        <v>III</v>
      </c>
      <c r="V206" s="137" t="str">
        <f t="shared" si="171"/>
        <v>Mejorable</v>
      </c>
      <c r="W206" s="137" t="s">
        <v>209</v>
      </c>
      <c r="X206" s="137" t="s">
        <v>179</v>
      </c>
      <c r="Y206" s="137" t="s">
        <v>188</v>
      </c>
      <c r="Z206" s="137" t="s">
        <v>188</v>
      </c>
      <c r="AA206" s="137" t="s">
        <v>188</v>
      </c>
      <c r="AB206" s="137" t="s">
        <v>189</v>
      </c>
      <c r="AC206" s="137" t="s">
        <v>188</v>
      </c>
      <c r="AD206" s="167">
        <v>45869</v>
      </c>
      <c r="AE206" s="111" t="s">
        <v>190</v>
      </c>
      <c r="AF206" s="137">
        <v>2</v>
      </c>
      <c r="AG206" s="137">
        <v>3</v>
      </c>
      <c r="AH206" s="137">
        <f t="shared" si="172"/>
        <v>6</v>
      </c>
      <c r="AI206" s="137" t="str">
        <f t="shared" si="173"/>
        <v>MEDIO</v>
      </c>
      <c r="AJ206" s="137">
        <v>10</v>
      </c>
      <c r="AK206" s="137">
        <f t="shared" si="174"/>
        <v>60</v>
      </c>
      <c r="AL206" s="138" t="str">
        <f t="shared" si="175"/>
        <v>III</v>
      </c>
      <c r="AM206" s="137" t="str">
        <f t="shared" si="176"/>
        <v>Mejorable</v>
      </c>
      <c r="AN206" s="137" t="s">
        <v>209</v>
      </c>
      <c r="AO206" s="137" t="s">
        <v>179</v>
      </c>
      <c r="AP206" s="137" t="s">
        <v>188</v>
      </c>
      <c r="AQ206" s="137" t="s">
        <v>188</v>
      </c>
      <c r="AR206" s="137" t="s">
        <v>188</v>
      </c>
      <c r="AS206" s="137" t="s">
        <v>189</v>
      </c>
      <c r="AT206" s="137" t="s">
        <v>188</v>
      </c>
      <c r="AU206" s="109" t="str">
        <f t="shared" si="127"/>
        <v>Se mantiene los controles establecidos</v>
      </c>
    </row>
    <row r="207" spans="2:47" s="42" customFormat="1" ht="324" customHeight="1">
      <c r="B207" s="133" t="s">
        <v>240</v>
      </c>
      <c r="C207" s="134" t="s">
        <v>513</v>
      </c>
      <c r="D207" s="134" t="s">
        <v>514</v>
      </c>
      <c r="E207" s="130" t="s">
        <v>334</v>
      </c>
      <c r="F207" s="130" t="s">
        <v>516</v>
      </c>
      <c r="G207" s="130" t="s">
        <v>179</v>
      </c>
      <c r="H207" s="109" t="s">
        <v>180</v>
      </c>
      <c r="I207" s="136" t="s">
        <v>210</v>
      </c>
      <c r="J207" s="136" t="s">
        <v>205</v>
      </c>
      <c r="K207" s="53" t="s">
        <v>211</v>
      </c>
      <c r="L207" s="137" t="s">
        <v>188</v>
      </c>
      <c r="M207" s="53" t="s">
        <v>207</v>
      </c>
      <c r="N207" s="53" t="s">
        <v>208</v>
      </c>
      <c r="O207" s="137">
        <v>2</v>
      </c>
      <c r="P207" s="137">
        <v>3</v>
      </c>
      <c r="Q207" s="137">
        <f t="shared" si="167"/>
        <v>6</v>
      </c>
      <c r="R207" s="137" t="str">
        <f t="shared" si="168"/>
        <v>MEDIO</v>
      </c>
      <c r="S207" s="137">
        <v>10</v>
      </c>
      <c r="T207" s="137">
        <f t="shared" si="169"/>
        <v>60</v>
      </c>
      <c r="U207" s="138" t="str">
        <f t="shared" si="170"/>
        <v>III</v>
      </c>
      <c r="V207" s="137" t="str">
        <f t="shared" si="171"/>
        <v>Mejorable</v>
      </c>
      <c r="W207" s="137" t="s">
        <v>212</v>
      </c>
      <c r="X207" s="137" t="s">
        <v>179</v>
      </c>
      <c r="Y207" s="137" t="s">
        <v>188</v>
      </c>
      <c r="Z207" s="137" t="s">
        <v>188</v>
      </c>
      <c r="AA207" s="137" t="s">
        <v>188</v>
      </c>
      <c r="AB207" s="137" t="s">
        <v>189</v>
      </c>
      <c r="AC207" s="137" t="s">
        <v>188</v>
      </c>
      <c r="AD207" s="167">
        <v>45869</v>
      </c>
      <c r="AE207" s="111" t="s">
        <v>190</v>
      </c>
      <c r="AF207" s="137">
        <v>2</v>
      </c>
      <c r="AG207" s="137">
        <v>3</v>
      </c>
      <c r="AH207" s="137">
        <f t="shared" si="172"/>
        <v>6</v>
      </c>
      <c r="AI207" s="137" t="str">
        <f t="shared" si="173"/>
        <v>MEDIO</v>
      </c>
      <c r="AJ207" s="137">
        <v>10</v>
      </c>
      <c r="AK207" s="137">
        <f t="shared" si="174"/>
        <v>60</v>
      </c>
      <c r="AL207" s="138" t="str">
        <f t="shared" si="175"/>
        <v>III</v>
      </c>
      <c r="AM207" s="137" t="str">
        <f t="shared" si="176"/>
        <v>Mejorable</v>
      </c>
      <c r="AN207" s="137" t="s">
        <v>212</v>
      </c>
      <c r="AO207" s="137" t="s">
        <v>179</v>
      </c>
      <c r="AP207" s="137" t="s">
        <v>188</v>
      </c>
      <c r="AQ207" s="137" t="s">
        <v>188</v>
      </c>
      <c r="AR207" s="137" t="s">
        <v>188</v>
      </c>
      <c r="AS207" s="137" t="s">
        <v>189</v>
      </c>
      <c r="AT207" s="137" t="s">
        <v>188</v>
      </c>
      <c r="AU207" s="109" t="str">
        <f t="shared" si="127"/>
        <v>Se mantiene los controles establecidos</v>
      </c>
    </row>
    <row r="208" spans="2:47" s="42" customFormat="1" ht="192.75" customHeight="1">
      <c r="B208" s="133" t="s">
        <v>240</v>
      </c>
      <c r="C208" s="134" t="s">
        <v>513</v>
      </c>
      <c r="D208" s="134" t="s">
        <v>514</v>
      </c>
      <c r="E208" s="130" t="s">
        <v>334</v>
      </c>
      <c r="F208" s="109" t="s">
        <v>516</v>
      </c>
      <c r="G208" s="109" t="s">
        <v>179</v>
      </c>
      <c r="H208" s="109" t="s">
        <v>180</v>
      </c>
      <c r="I208" s="140" t="s">
        <v>213</v>
      </c>
      <c r="J208" s="140" t="s">
        <v>214</v>
      </c>
      <c r="K208" s="52" t="s">
        <v>215</v>
      </c>
      <c r="L208" s="138" t="s">
        <v>216</v>
      </c>
      <c r="M208" s="52" t="s">
        <v>217</v>
      </c>
      <c r="N208" s="52" t="s">
        <v>218</v>
      </c>
      <c r="O208" s="137">
        <v>2</v>
      </c>
      <c r="P208" s="137">
        <v>2</v>
      </c>
      <c r="Q208" s="137">
        <f t="shared" si="167"/>
        <v>4</v>
      </c>
      <c r="R208" s="138" t="str">
        <f t="shared" si="168"/>
        <v>BAJO</v>
      </c>
      <c r="S208" s="137">
        <v>25</v>
      </c>
      <c r="T208" s="137">
        <f t="shared" si="169"/>
        <v>100</v>
      </c>
      <c r="U208" s="138" t="str">
        <f t="shared" si="170"/>
        <v>III</v>
      </c>
      <c r="V208" s="137" t="str">
        <f t="shared" si="171"/>
        <v>Mejorable</v>
      </c>
      <c r="W208" s="138" t="s">
        <v>219</v>
      </c>
      <c r="X208" s="137" t="s">
        <v>179</v>
      </c>
      <c r="Y208" s="138" t="s">
        <v>188</v>
      </c>
      <c r="Z208" s="138" t="s">
        <v>188</v>
      </c>
      <c r="AA208" s="138" t="s">
        <v>188</v>
      </c>
      <c r="AB208" s="137" t="s">
        <v>189</v>
      </c>
      <c r="AC208" s="138" t="s">
        <v>188</v>
      </c>
      <c r="AD208" s="167">
        <v>45869</v>
      </c>
      <c r="AE208" s="111" t="s">
        <v>190</v>
      </c>
      <c r="AF208" s="137">
        <v>2</v>
      </c>
      <c r="AG208" s="137">
        <v>2</v>
      </c>
      <c r="AH208" s="137">
        <f t="shared" si="172"/>
        <v>4</v>
      </c>
      <c r="AI208" s="138" t="str">
        <f t="shared" si="173"/>
        <v>BAJO</v>
      </c>
      <c r="AJ208" s="137">
        <v>25</v>
      </c>
      <c r="AK208" s="137">
        <f t="shared" si="174"/>
        <v>100</v>
      </c>
      <c r="AL208" s="138" t="str">
        <f t="shared" si="175"/>
        <v>III</v>
      </c>
      <c r="AM208" s="137" t="str">
        <f t="shared" si="176"/>
        <v>Mejorable</v>
      </c>
      <c r="AN208" s="138" t="s">
        <v>219</v>
      </c>
      <c r="AO208" s="137" t="s">
        <v>179</v>
      </c>
      <c r="AP208" s="138" t="s">
        <v>188</v>
      </c>
      <c r="AQ208" s="138" t="s">
        <v>188</v>
      </c>
      <c r="AR208" s="138" t="s">
        <v>188</v>
      </c>
      <c r="AS208" s="137" t="s">
        <v>189</v>
      </c>
      <c r="AT208" s="138" t="s">
        <v>188</v>
      </c>
      <c r="AU208" s="109" t="str">
        <f t="shared" si="127"/>
        <v>Se mantiene los controles establecidos</v>
      </c>
    </row>
    <row r="209" spans="2:47" s="42" customFormat="1" ht="200.25" customHeight="1">
      <c r="B209" s="133" t="s">
        <v>240</v>
      </c>
      <c r="C209" s="134" t="s">
        <v>513</v>
      </c>
      <c r="D209" s="134" t="s">
        <v>514</v>
      </c>
      <c r="E209" s="130" t="s">
        <v>334</v>
      </c>
      <c r="F209" s="109" t="s">
        <v>516</v>
      </c>
      <c r="G209" s="109" t="s">
        <v>179</v>
      </c>
      <c r="H209" s="109" t="s">
        <v>220</v>
      </c>
      <c r="I209" s="140" t="s">
        <v>221</v>
      </c>
      <c r="J209" s="140" t="s">
        <v>222</v>
      </c>
      <c r="K209" s="52" t="s">
        <v>223</v>
      </c>
      <c r="L209" s="138" t="s">
        <v>224</v>
      </c>
      <c r="M209" s="109" t="s">
        <v>225</v>
      </c>
      <c r="N209" s="176" t="s">
        <v>226</v>
      </c>
      <c r="O209" s="137">
        <v>2</v>
      </c>
      <c r="P209" s="137">
        <v>2</v>
      </c>
      <c r="Q209" s="137">
        <f t="shared" si="167"/>
        <v>4</v>
      </c>
      <c r="R209" s="138" t="str">
        <f t="shared" si="168"/>
        <v>BAJO</v>
      </c>
      <c r="S209" s="137">
        <v>25</v>
      </c>
      <c r="T209" s="137">
        <f t="shared" si="169"/>
        <v>100</v>
      </c>
      <c r="U209" s="138" t="str">
        <f t="shared" si="170"/>
        <v>III</v>
      </c>
      <c r="V209" s="137" t="str">
        <f t="shared" si="171"/>
        <v>Mejorable</v>
      </c>
      <c r="W209" s="137" t="s">
        <v>227</v>
      </c>
      <c r="X209" s="137" t="s">
        <v>179</v>
      </c>
      <c r="Y209" s="138" t="s">
        <v>188</v>
      </c>
      <c r="Z209" s="138" t="s">
        <v>188</v>
      </c>
      <c r="AA209" s="138" t="s">
        <v>188</v>
      </c>
      <c r="AB209" s="52" t="s">
        <v>228</v>
      </c>
      <c r="AC209" s="52" t="s">
        <v>229</v>
      </c>
      <c r="AD209" s="167">
        <v>45869</v>
      </c>
      <c r="AE209" s="111" t="s">
        <v>190</v>
      </c>
      <c r="AF209" s="137">
        <v>2</v>
      </c>
      <c r="AG209" s="137">
        <v>2</v>
      </c>
      <c r="AH209" s="137">
        <f t="shared" si="172"/>
        <v>4</v>
      </c>
      <c r="AI209" s="138" t="str">
        <f t="shared" si="173"/>
        <v>BAJO</v>
      </c>
      <c r="AJ209" s="137">
        <v>25</v>
      </c>
      <c r="AK209" s="137">
        <f t="shared" si="174"/>
        <v>100</v>
      </c>
      <c r="AL209" s="138" t="str">
        <f t="shared" si="175"/>
        <v>III</v>
      </c>
      <c r="AM209" s="137" t="str">
        <f t="shared" si="176"/>
        <v>Mejorable</v>
      </c>
      <c r="AN209" s="137" t="s">
        <v>227</v>
      </c>
      <c r="AO209" s="137" t="s">
        <v>179</v>
      </c>
      <c r="AP209" s="138" t="s">
        <v>188</v>
      </c>
      <c r="AQ209" s="138" t="s">
        <v>188</v>
      </c>
      <c r="AR209" s="138" t="s">
        <v>188</v>
      </c>
      <c r="AS209" s="52" t="s">
        <v>228</v>
      </c>
      <c r="AT209" s="52" t="s">
        <v>229</v>
      </c>
      <c r="AU209" s="109" t="str">
        <f t="shared" si="127"/>
        <v>Se mantiene los controles establecidos</v>
      </c>
    </row>
    <row r="210" spans="2:47" s="42" customFormat="1" ht="204.75" customHeight="1">
      <c r="B210" s="133" t="s">
        <v>240</v>
      </c>
      <c r="C210" s="134" t="s">
        <v>513</v>
      </c>
      <c r="D210" s="134" t="s">
        <v>514</v>
      </c>
      <c r="E210" s="130" t="s">
        <v>334</v>
      </c>
      <c r="F210" s="109" t="s">
        <v>516</v>
      </c>
      <c r="G210" s="109" t="s">
        <v>179</v>
      </c>
      <c r="H210" s="109" t="s">
        <v>220</v>
      </c>
      <c r="I210" s="140" t="s">
        <v>230</v>
      </c>
      <c r="J210" s="140" t="s">
        <v>222</v>
      </c>
      <c r="K210" s="52" t="s">
        <v>223</v>
      </c>
      <c r="L210" s="177" t="s">
        <v>231</v>
      </c>
      <c r="M210" s="109" t="s">
        <v>232</v>
      </c>
      <c r="N210" s="176" t="s">
        <v>226</v>
      </c>
      <c r="O210" s="137">
        <v>2</v>
      </c>
      <c r="P210" s="137">
        <v>2</v>
      </c>
      <c r="Q210" s="137">
        <f t="shared" si="167"/>
        <v>4</v>
      </c>
      <c r="R210" s="138" t="str">
        <f t="shared" si="168"/>
        <v>BAJO</v>
      </c>
      <c r="S210" s="137">
        <v>25</v>
      </c>
      <c r="T210" s="137">
        <f t="shared" si="169"/>
        <v>100</v>
      </c>
      <c r="U210" s="138" t="str">
        <f t="shared" si="170"/>
        <v>III</v>
      </c>
      <c r="V210" s="137" t="str">
        <f t="shared" si="171"/>
        <v>Mejorable</v>
      </c>
      <c r="W210" s="137" t="s">
        <v>227</v>
      </c>
      <c r="X210" s="137" t="s">
        <v>179</v>
      </c>
      <c r="Y210" s="138" t="s">
        <v>188</v>
      </c>
      <c r="Z210" s="138" t="s">
        <v>188</v>
      </c>
      <c r="AA210" s="138" t="s">
        <v>188</v>
      </c>
      <c r="AB210" s="52" t="s">
        <v>233</v>
      </c>
      <c r="AC210" s="52" t="s">
        <v>188</v>
      </c>
      <c r="AD210" s="167">
        <v>45869</v>
      </c>
      <c r="AE210" s="111" t="s">
        <v>190</v>
      </c>
      <c r="AF210" s="137">
        <v>2</v>
      </c>
      <c r="AG210" s="137">
        <v>2</v>
      </c>
      <c r="AH210" s="137">
        <f t="shared" si="172"/>
        <v>4</v>
      </c>
      <c r="AI210" s="138" t="str">
        <f t="shared" si="173"/>
        <v>BAJO</v>
      </c>
      <c r="AJ210" s="137">
        <v>25</v>
      </c>
      <c r="AK210" s="137">
        <f t="shared" si="174"/>
        <v>100</v>
      </c>
      <c r="AL210" s="138" t="str">
        <f t="shared" si="175"/>
        <v>III</v>
      </c>
      <c r="AM210" s="137" t="str">
        <f t="shared" si="176"/>
        <v>Mejorable</v>
      </c>
      <c r="AN210" s="137" t="s">
        <v>227</v>
      </c>
      <c r="AO210" s="137" t="s">
        <v>179</v>
      </c>
      <c r="AP210" s="138" t="s">
        <v>188</v>
      </c>
      <c r="AQ210" s="138" t="s">
        <v>188</v>
      </c>
      <c r="AR210" s="138" t="s">
        <v>188</v>
      </c>
      <c r="AS210" s="52" t="s">
        <v>233</v>
      </c>
      <c r="AT210" s="52" t="s">
        <v>188</v>
      </c>
      <c r="AU210" s="109" t="str">
        <f t="shared" si="127"/>
        <v>Se mantiene los controles establecidos</v>
      </c>
    </row>
    <row r="211" spans="2:47" s="42" customFormat="1" ht="190.5" customHeight="1">
      <c r="B211" s="133" t="s">
        <v>240</v>
      </c>
      <c r="C211" s="134" t="s">
        <v>513</v>
      </c>
      <c r="D211" s="134" t="s">
        <v>514</v>
      </c>
      <c r="E211" s="130" t="s">
        <v>334</v>
      </c>
      <c r="F211" s="109" t="s">
        <v>516</v>
      </c>
      <c r="G211" s="109" t="s">
        <v>179</v>
      </c>
      <c r="H211" s="109" t="s">
        <v>220</v>
      </c>
      <c r="I211" s="140" t="s">
        <v>234</v>
      </c>
      <c r="J211" s="140" t="s">
        <v>222</v>
      </c>
      <c r="K211" s="52" t="s">
        <v>235</v>
      </c>
      <c r="L211" s="138" t="s">
        <v>236</v>
      </c>
      <c r="M211" s="109" t="s">
        <v>237</v>
      </c>
      <c r="N211" s="52" t="s">
        <v>238</v>
      </c>
      <c r="O211" s="137">
        <v>2</v>
      </c>
      <c r="P211" s="137">
        <v>2</v>
      </c>
      <c r="Q211" s="137">
        <f t="shared" si="167"/>
        <v>4</v>
      </c>
      <c r="R211" s="138" t="str">
        <f t="shared" si="168"/>
        <v>BAJO</v>
      </c>
      <c r="S211" s="137">
        <v>60</v>
      </c>
      <c r="T211" s="137">
        <f t="shared" si="169"/>
        <v>240</v>
      </c>
      <c r="U211" s="138" t="str">
        <f t="shared" si="170"/>
        <v>II</v>
      </c>
      <c r="V211" s="137" t="str">
        <f t="shared" si="171"/>
        <v>Aceptable con control especifico</v>
      </c>
      <c r="W211" s="137" t="s">
        <v>227</v>
      </c>
      <c r="X211" s="137" t="s">
        <v>179</v>
      </c>
      <c r="Y211" s="138" t="s">
        <v>188</v>
      </c>
      <c r="Z211" s="138" t="s">
        <v>188</v>
      </c>
      <c r="AA211" s="138" t="s">
        <v>188</v>
      </c>
      <c r="AB211" s="52" t="s">
        <v>239</v>
      </c>
      <c r="AC211" s="52" t="s">
        <v>188</v>
      </c>
      <c r="AD211" s="167">
        <v>45869</v>
      </c>
      <c r="AE211" s="111" t="s">
        <v>190</v>
      </c>
      <c r="AF211" s="137">
        <v>2</v>
      </c>
      <c r="AG211" s="137">
        <v>2</v>
      </c>
      <c r="AH211" s="137">
        <f t="shared" si="172"/>
        <v>4</v>
      </c>
      <c r="AI211" s="138" t="str">
        <f t="shared" si="173"/>
        <v>BAJO</v>
      </c>
      <c r="AJ211" s="137">
        <v>60</v>
      </c>
      <c r="AK211" s="137">
        <f t="shared" si="174"/>
        <v>240</v>
      </c>
      <c r="AL211" s="138" t="str">
        <f t="shared" si="175"/>
        <v>II</v>
      </c>
      <c r="AM211" s="137" t="str">
        <f t="shared" si="176"/>
        <v>Aceptable con control especifico</v>
      </c>
      <c r="AN211" s="137" t="s">
        <v>227</v>
      </c>
      <c r="AO211" s="137" t="s">
        <v>179</v>
      </c>
      <c r="AP211" s="138" t="s">
        <v>188</v>
      </c>
      <c r="AQ211" s="138" t="s">
        <v>188</v>
      </c>
      <c r="AR211" s="138" t="s">
        <v>188</v>
      </c>
      <c r="AS211" s="52" t="s">
        <v>239</v>
      </c>
      <c r="AT211" s="52" t="s">
        <v>188</v>
      </c>
      <c r="AU211" s="109" t="str">
        <f t="shared" si="127"/>
        <v>Se mantiene los controles establecidos</v>
      </c>
    </row>
    <row r="212" spans="2:47" s="42" customFormat="1" ht="357.75" customHeight="1">
      <c r="B212" s="133" t="s">
        <v>258</v>
      </c>
      <c r="C212" s="142" t="s">
        <v>444</v>
      </c>
      <c r="D212" s="142" t="s">
        <v>517</v>
      </c>
      <c r="E212" s="142" t="s">
        <v>518</v>
      </c>
      <c r="F212" s="156" t="s">
        <v>519</v>
      </c>
      <c r="G212" s="131" t="s">
        <v>179</v>
      </c>
      <c r="H212" s="109" t="s">
        <v>180</v>
      </c>
      <c r="I212" s="136" t="s">
        <v>181</v>
      </c>
      <c r="J212" s="136" t="s">
        <v>182</v>
      </c>
      <c r="K212" s="53" t="s">
        <v>183</v>
      </c>
      <c r="L212" s="137" t="s">
        <v>184</v>
      </c>
      <c r="M212" s="53" t="s">
        <v>185</v>
      </c>
      <c r="N212" s="130" t="s">
        <v>186</v>
      </c>
      <c r="O212" s="137">
        <v>1</v>
      </c>
      <c r="P212" s="137">
        <v>1</v>
      </c>
      <c r="Q212" s="137">
        <f>O212*P212</f>
        <v>1</v>
      </c>
      <c r="R212" s="137" t="str">
        <f>IF(Q212&lt;=4,"BAJO",IF(Q212&lt;=8,"MEDIO",IF(Q212&lt;=20,"ALTO","MUY ALTO")))</f>
        <v>BAJO</v>
      </c>
      <c r="S212" s="137">
        <v>10</v>
      </c>
      <c r="T212" s="137">
        <f>Q212*S212</f>
        <v>10</v>
      </c>
      <c r="U212" s="138" t="str">
        <f>IF(T212&lt;=20,"IV",IF(T212&lt;=120,"III",IF(T212&lt;=500,"II",IF(T212&lt;=4000,"I",FALSE))))</f>
        <v>IV</v>
      </c>
      <c r="V212" s="137" t="str">
        <f>IF(U212="IV","Aceptable",IF(U212="III","Mejorable",IF(U212="II","Aceptable con control especifico", IF(U212="I","No Aceptable",FALSE))))</f>
        <v>Aceptable</v>
      </c>
      <c r="W212" s="53" t="s">
        <v>187</v>
      </c>
      <c r="X212" s="137" t="s">
        <v>179</v>
      </c>
      <c r="Y212" s="137" t="s">
        <v>188</v>
      </c>
      <c r="Z212" s="137" t="s">
        <v>188</v>
      </c>
      <c r="AA212" s="137" t="s">
        <v>188</v>
      </c>
      <c r="AB212" s="137" t="s">
        <v>189</v>
      </c>
      <c r="AC212" s="137" t="s">
        <v>188</v>
      </c>
      <c r="AD212" s="167">
        <v>45869</v>
      </c>
      <c r="AE212" s="111" t="s">
        <v>190</v>
      </c>
      <c r="AF212" s="137">
        <v>1</v>
      </c>
      <c r="AG212" s="137">
        <v>1</v>
      </c>
      <c r="AH212" s="137">
        <f>AF212*AG212</f>
        <v>1</v>
      </c>
      <c r="AI212" s="137" t="str">
        <f>IF(AH212&lt;=4,"BAJO",IF(AH212&lt;=8,"MEDIO",IF(AH212&lt;=20,"ALTO","MUY ALTO")))</f>
        <v>BAJO</v>
      </c>
      <c r="AJ212" s="137">
        <v>10</v>
      </c>
      <c r="AK212" s="137">
        <f>AH212*AJ212</f>
        <v>10</v>
      </c>
      <c r="AL212" s="138" t="str">
        <f>IF(AK212&lt;=20,"IV",IF(AK212&lt;=120,"III",IF(AK212&lt;=500,"II",IF(AK212&lt;=4000,"I",FALSE))))</f>
        <v>IV</v>
      </c>
      <c r="AM212" s="137" t="str">
        <f>IF(AL212="IV","Aceptable",IF(AL212="III","Mejorable",IF(AL212="II","Aceptable con control especifico", IF(AL212="I","No Aceptable",FALSE))))</f>
        <v>Aceptable</v>
      </c>
      <c r="AN212" s="53" t="s">
        <v>187</v>
      </c>
      <c r="AO212" s="137" t="s">
        <v>179</v>
      </c>
      <c r="AP212" s="137" t="s">
        <v>188</v>
      </c>
      <c r="AQ212" s="137" t="s">
        <v>188</v>
      </c>
      <c r="AR212" s="137" t="s">
        <v>188</v>
      </c>
      <c r="AS212" s="137" t="s">
        <v>189</v>
      </c>
      <c r="AT212" s="137" t="s">
        <v>188</v>
      </c>
      <c r="AU212" s="109" t="str">
        <f t="shared" si="127"/>
        <v>Se mantiene los controles establecidos</v>
      </c>
    </row>
    <row r="213" spans="2:47" s="42" customFormat="1" ht="147" customHeight="1">
      <c r="B213" s="139" t="s">
        <v>258</v>
      </c>
      <c r="C213" s="142" t="s">
        <v>444</v>
      </c>
      <c r="D213" s="142" t="s">
        <v>517</v>
      </c>
      <c r="E213" s="142" t="s">
        <v>518</v>
      </c>
      <c r="F213" s="157" t="s">
        <v>519</v>
      </c>
      <c r="G213" s="131" t="s">
        <v>179</v>
      </c>
      <c r="H213" s="109" t="s">
        <v>180</v>
      </c>
      <c r="I213" s="140" t="s">
        <v>191</v>
      </c>
      <c r="J213" s="140" t="s">
        <v>192</v>
      </c>
      <c r="K213" s="52" t="s">
        <v>193</v>
      </c>
      <c r="L213" s="138" t="s">
        <v>188</v>
      </c>
      <c r="M213" s="52" t="s">
        <v>194</v>
      </c>
      <c r="N213" s="130" t="s">
        <v>188</v>
      </c>
      <c r="O213" s="138">
        <v>2</v>
      </c>
      <c r="P213" s="138">
        <v>3</v>
      </c>
      <c r="Q213" s="138">
        <f t="shared" ref="Q213:Q220" si="177">O213*P213</f>
        <v>6</v>
      </c>
      <c r="R213" s="138" t="str">
        <f t="shared" ref="R213:R220" si="178">IF(Q213&lt;=4,"BAJO",IF(Q213&lt;=8,"MEDIO",IF(Q213&lt;=20,"ALTO","MUY ALTO")))</f>
        <v>MEDIO</v>
      </c>
      <c r="S213" s="138">
        <v>10</v>
      </c>
      <c r="T213" s="138">
        <f t="shared" ref="T213:T220" si="179">Q213*S213</f>
        <v>60</v>
      </c>
      <c r="U213" s="138" t="str">
        <f t="shared" ref="U213:U220" si="180">IF(T213&lt;=20,"IV",IF(T213&lt;=120,"III",IF(T213&lt;=500,"II",IF(T213&lt;=4000,"I",FALSE))))</f>
        <v>III</v>
      </c>
      <c r="V213" s="137" t="str">
        <f t="shared" ref="V213:V220" si="181">IF(U213="IV","Aceptable",IF(U213="III","Mejorable",IF(U213="II","Aceptable con control especifico", IF(U213="I","No Aceptable",FALSE))))</f>
        <v>Mejorable</v>
      </c>
      <c r="W213" s="137" t="s">
        <v>195</v>
      </c>
      <c r="X213" s="138" t="s">
        <v>179</v>
      </c>
      <c r="Y213" s="138" t="s">
        <v>188</v>
      </c>
      <c r="Z213" s="138" t="s">
        <v>188</v>
      </c>
      <c r="AA213" s="137" t="s">
        <v>188</v>
      </c>
      <c r="AB213" s="138" t="s">
        <v>196</v>
      </c>
      <c r="AC213" s="138" t="s">
        <v>188</v>
      </c>
      <c r="AD213" s="167">
        <v>45869</v>
      </c>
      <c r="AE213" s="111" t="s">
        <v>190</v>
      </c>
      <c r="AF213" s="138">
        <v>2</v>
      </c>
      <c r="AG213" s="138">
        <v>3</v>
      </c>
      <c r="AH213" s="138">
        <f t="shared" ref="AH213:AH220" si="182">AF213*AG213</f>
        <v>6</v>
      </c>
      <c r="AI213" s="138" t="str">
        <f t="shared" ref="AI213:AI220" si="183">IF(AH213&lt;=4,"BAJO",IF(AH213&lt;=8,"MEDIO",IF(AH213&lt;=20,"ALTO","MUY ALTO")))</f>
        <v>MEDIO</v>
      </c>
      <c r="AJ213" s="138">
        <v>10</v>
      </c>
      <c r="AK213" s="138">
        <f t="shared" ref="AK213:AK216" si="184">AH213*AJ213</f>
        <v>60</v>
      </c>
      <c r="AL213" s="138" t="str">
        <f t="shared" ref="AL213:AL216" si="185">IF(AK213&lt;=20,"IV",IF(AK213&lt;=120,"III",IF(AK213&lt;=500,"II",IF(AK213&lt;=4000,"I",FALSE))))</f>
        <v>III</v>
      </c>
      <c r="AM213" s="137" t="str">
        <f t="shared" ref="AM213:AM220" si="186">IF(AL213="IV","Aceptable",IF(AL213="III","Mejorable",IF(AL213="II","Aceptable con control especifico", IF(AL213="I","No Aceptable",FALSE))))</f>
        <v>Mejorable</v>
      </c>
      <c r="AN213" s="137" t="s">
        <v>195</v>
      </c>
      <c r="AO213" s="138" t="s">
        <v>179</v>
      </c>
      <c r="AP213" s="138" t="s">
        <v>188</v>
      </c>
      <c r="AQ213" s="138" t="s">
        <v>188</v>
      </c>
      <c r="AR213" s="137" t="s">
        <v>188</v>
      </c>
      <c r="AS213" s="138" t="s">
        <v>196</v>
      </c>
      <c r="AT213" s="138" t="s">
        <v>188</v>
      </c>
      <c r="AU213" s="109" t="str">
        <f t="shared" si="127"/>
        <v>Se mantiene los controles establecidos</v>
      </c>
    </row>
    <row r="214" spans="2:47" s="42" customFormat="1" ht="210" customHeight="1">
      <c r="B214" s="133" t="s">
        <v>258</v>
      </c>
      <c r="C214" s="142" t="s">
        <v>444</v>
      </c>
      <c r="D214" s="142" t="s">
        <v>517</v>
      </c>
      <c r="E214" s="142" t="s">
        <v>518</v>
      </c>
      <c r="F214" s="156" t="s">
        <v>519</v>
      </c>
      <c r="G214" s="131" t="s">
        <v>179</v>
      </c>
      <c r="H214" s="109" t="s">
        <v>180</v>
      </c>
      <c r="I214" s="136" t="s">
        <v>204</v>
      </c>
      <c r="J214" s="136" t="s">
        <v>205</v>
      </c>
      <c r="K214" s="53" t="s">
        <v>206</v>
      </c>
      <c r="L214" s="137" t="s">
        <v>188</v>
      </c>
      <c r="M214" s="53" t="s">
        <v>207</v>
      </c>
      <c r="N214" s="53" t="s">
        <v>208</v>
      </c>
      <c r="O214" s="137">
        <v>2</v>
      </c>
      <c r="P214" s="137">
        <v>3</v>
      </c>
      <c r="Q214" s="137">
        <f t="shared" si="177"/>
        <v>6</v>
      </c>
      <c r="R214" s="137" t="str">
        <f t="shared" si="178"/>
        <v>MEDIO</v>
      </c>
      <c r="S214" s="137">
        <v>10</v>
      </c>
      <c r="T214" s="137">
        <f t="shared" si="179"/>
        <v>60</v>
      </c>
      <c r="U214" s="138" t="str">
        <f t="shared" si="180"/>
        <v>III</v>
      </c>
      <c r="V214" s="137" t="str">
        <f t="shared" si="181"/>
        <v>Mejorable</v>
      </c>
      <c r="W214" s="137" t="s">
        <v>209</v>
      </c>
      <c r="X214" s="137" t="s">
        <v>179</v>
      </c>
      <c r="Y214" s="137" t="s">
        <v>188</v>
      </c>
      <c r="Z214" s="137" t="s">
        <v>188</v>
      </c>
      <c r="AA214" s="137" t="s">
        <v>188</v>
      </c>
      <c r="AB214" s="137" t="s">
        <v>189</v>
      </c>
      <c r="AC214" s="137" t="s">
        <v>188</v>
      </c>
      <c r="AD214" s="167">
        <v>45869</v>
      </c>
      <c r="AE214" s="111" t="s">
        <v>190</v>
      </c>
      <c r="AF214" s="137">
        <v>2</v>
      </c>
      <c r="AG214" s="137">
        <v>3</v>
      </c>
      <c r="AH214" s="137">
        <f t="shared" si="182"/>
        <v>6</v>
      </c>
      <c r="AI214" s="137" t="str">
        <f t="shared" si="183"/>
        <v>MEDIO</v>
      </c>
      <c r="AJ214" s="137">
        <v>10</v>
      </c>
      <c r="AK214" s="137">
        <f t="shared" si="184"/>
        <v>60</v>
      </c>
      <c r="AL214" s="138" t="str">
        <f t="shared" si="185"/>
        <v>III</v>
      </c>
      <c r="AM214" s="137" t="str">
        <f t="shared" si="186"/>
        <v>Mejorable</v>
      </c>
      <c r="AN214" s="137" t="s">
        <v>209</v>
      </c>
      <c r="AO214" s="137" t="s">
        <v>179</v>
      </c>
      <c r="AP214" s="137" t="s">
        <v>188</v>
      </c>
      <c r="AQ214" s="137" t="s">
        <v>188</v>
      </c>
      <c r="AR214" s="137" t="s">
        <v>188</v>
      </c>
      <c r="AS214" s="137" t="s">
        <v>189</v>
      </c>
      <c r="AT214" s="137" t="s">
        <v>188</v>
      </c>
      <c r="AU214" s="109" t="str">
        <f t="shared" si="127"/>
        <v>Se mantiene los controles establecidos</v>
      </c>
    </row>
    <row r="215" spans="2:47" s="42" customFormat="1" ht="302.25" customHeight="1">
      <c r="B215" s="133" t="s">
        <v>258</v>
      </c>
      <c r="C215" s="142" t="s">
        <v>444</v>
      </c>
      <c r="D215" s="142" t="s">
        <v>517</v>
      </c>
      <c r="E215" s="142" t="s">
        <v>518</v>
      </c>
      <c r="F215" s="156" t="s">
        <v>519</v>
      </c>
      <c r="G215" s="131" t="s">
        <v>179</v>
      </c>
      <c r="H215" s="109" t="s">
        <v>180</v>
      </c>
      <c r="I215" s="136" t="s">
        <v>210</v>
      </c>
      <c r="J215" s="136" t="s">
        <v>205</v>
      </c>
      <c r="K215" s="53" t="s">
        <v>211</v>
      </c>
      <c r="L215" s="137" t="s">
        <v>188</v>
      </c>
      <c r="M215" s="53" t="s">
        <v>207</v>
      </c>
      <c r="N215" s="53" t="s">
        <v>208</v>
      </c>
      <c r="O215" s="137">
        <v>2</v>
      </c>
      <c r="P215" s="137">
        <v>3</v>
      </c>
      <c r="Q215" s="137">
        <f t="shared" si="177"/>
        <v>6</v>
      </c>
      <c r="R215" s="137" t="str">
        <f t="shared" si="178"/>
        <v>MEDIO</v>
      </c>
      <c r="S215" s="137">
        <v>10</v>
      </c>
      <c r="T215" s="137">
        <f t="shared" si="179"/>
        <v>60</v>
      </c>
      <c r="U215" s="138" t="str">
        <f t="shared" si="180"/>
        <v>III</v>
      </c>
      <c r="V215" s="137" t="str">
        <f t="shared" si="181"/>
        <v>Mejorable</v>
      </c>
      <c r="W215" s="137" t="s">
        <v>212</v>
      </c>
      <c r="X215" s="137" t="s">
        <v>179</v>
      </c>
      <c r="Y215" s="137" t="s">
        <v>188</v>
      </c>
      <c r="Z215" s="137" t="s">
        <v>188</v>
      </c>
      <c r="AA215" s="137" t="s">
        <v>188</v>
      </c>
      <c r="AB215" s="137" t="s">
        <v>189</v>
      </c>
      <c r="AC215" s="137" t="s">
        <v>188</v>
      </c>
      <c r="AD215" s="167">
        <v>45869</v>
      </c>
      <c r="AE215" s="111" t="s">
        <v>190</v>
      </c>
      <c r="AF215" s="137">
        <v>2</v>
      </c>
      <c r="AG215" s="137">
        <v>3</v>
      </c>
      <c r="AH215" s="137">
        <f t="shared" si="182"/>
        <v>6</v>
      </c>
      <c r="AI215" s="137" t="str">
        <f t="shared" si="183"/>
        <v>MEDIO</v>
      </c>
      <c r="AJ215" s="137">
        <v>10</v>
      </c>
      <c r="AK215" s="137">
        <f t="shared" si="184"/>
        <v>60</v>
      </c>
      <c r="AL215" s="138" t="str">
        <f t="shared" si="185"/>
        <v>III</v>
      </c>
      <c r="AM215" s="137" t="str">
        <f t="shared" si="186"/>
        <v>Mejorable</v>
      </c>
      <c r="AN215" s="137" t="s">
        <v>212</v>
      </c>
      <c r="AO215" s="137" t="s">
        <v>179</v>
      </c>
      <c r="AP215" s="137" t="s">
        <v>188</v>
      </c>
      <c r="AQ215" s="137" t="s">
        <v>188</v>
      </c>
      <c r="AR215" s="137" t="s">
        <v>188</v>
      </c>
      <c r="AS215" s="137" t="s">
        <v>189</v>
      </c>
      <c r="AT215" s="137" t="s">
        <v>188</v>
      </c>
      <c r="AU215" s="109" t="str">
        <f t="shared" si="127"/>
        <v>Se mantiene los controles establecidos</v>
      </c>
    </row>
    <row r="216" spans="2:47" s="42" customFormat="1" ht="58.5" customHeight="1">
      <c r="B216" s="139" t="s">
        <v>258</v>
      </c>
      <c r="C216" s="142" t="s">
        <v>444</v>
      </c>
      <c r="D216" s="142" t="s">
        <v>517</v>
      </c>
      <c r="E216" s="142" t="s">
        <v>518</v>
      </c>
      <c r="F216" s="157" t="s">
        <v>519</v>
      </c>
      <c r="G216" s="131" t="s">
        <v>179</v>
      </c>
      <c r="H216" s="109" t="s">
        <v>180</v>
      </c>
      <c r="I216" s="140" t="s">
        <v>213</v>
      </c>
      <c r="J216" s="140" t="s">
        <v>214</v>
      </c>
      <c r="K216" s="52" t="s">
        <v>215</v>
      </c>
      <c r="L216" s="138" t="s">
        <v>216</v>
      </c>
      <c r="M216" s="52" t="s">
        <v>217</v>
      </c>
      <c r="N216" s="52" t="s">
        <v>218</v>
      </c>
      <c r="O216" s="137">
        <v>2</v>
      </c>
      <c r="P216" s="137">
        <v>2</v>
      </c>
      <c r="Q216" s="137">
        <f t="shared" si="177"/>
        <v>4</v>
      </c>
      <c r="R216" s="138" t="str">
        <f t="shared" si="178"/>
        <v>BAJO</v>
      </c>
      <c r="S216" s="137">
        <v>25</v>
      </c>
      <c r="T216" s="137">
        <f t="shared" si="179"/>
        <v>100</v>
      </c>
      <c r="U216" s="138" t="str">
        <f t="shared" si="180"/>
        <v>III</v>
      </c>
      <c r="V216" s="137" t="str">
        <f t="shared" si="181"/>
        <v>Mejorable</v>
      </c>
      <c r="W216" s="138" t="s">
        <v>219</v>
      </c>
      <c r="X216" s="137" t="s">
        <v>179</v>
      </c>
      <c r="Y216" s="138" t="s">
        <v>188</v>
      </c>
      <c r="Z216" s="138" t="s">
        <v>188</v>
      </c>
      <c r="AA216" s="138" t="s">
        <v>188</v>
      </c>
      <c r="AB216" s="137" t="s">
        <v>189</v>
      </c>
      <c r="AC216" s="138" t="s">
        <v>188</v>
      </c>
      <c r="AD216" s="167">
        <v>45869</v>
      </c>
      <c r="AE216" s="111" t="s">
        <v>190</v>
      </c>
      <c r="AF216" s="137">
        <v>2</v>
      </c>
      <c r="AG216" s="137">
        <v>2</v>
      </c>
      <c r="AH216" s="137">
        <f t="shared" si="182"/>
        <v>4</v>
      </c>
      <c r="AI216" s="138" t="str">
        <f t="shared" si="183"/>
        <v>BAJO</v>
      </c>
      <c r="AJ216" s="137">
        <v>25</v>
      </c>
      <c r="AK216" s="137">
        <f t="shared" si="184"/>
        <v>100</v>
      </c>
      <c r="AL216" s="138" t="str">
        <f t="shared" si="185"/>
        <v>III</v>
      </c>
      <c r="AM216" s="137" t="str">
        <f t="shared" si="186"/>
        <v>Mejorable</v>
      </c>
      <c r="AN216" s="138" t="s">
        <v>219</v>
      </c>
      <c r="AO216" s="137" t="s">
        <v>179</v>
      </c>
      <c r="AP216" s="138" t="s">
        <v>188</v>
      </c>
      <c r="AQ216" s="138" t="s">
        <v>188</v>
      </c>
      <c r="AR216" s="138" t="s">
        <v>188</v>
      </c>
      <c r="AS216" s="137" t="s">
        <v>189</v>
      </c>
      <c r="AT216" s="138" t="s">
        <v>188</v>
      </c>
      <c r="AU216" s="109" t="str">
        <f t="shared" si="127"/>
        <v>Se mantiene los controles establecidos</v>
      </c>
    </row>
    <row r="217" spans="2:47" s="42" customFormat="1" ht="193.5" customHeight="1">
      <c r="B217" s="149" t="s">
        <v>258</v>
      </c>
      <c r="C217" s="142" t="s">
        <v>444</v>
      </c>
      <c r="D217" s="142" t="s">
        <v>517</v>
      </c>
      <c r="E217" s="142" t="s">
        <v>518</v>
      </c>
      <c r="F217" s="157" t="s">
        <v>519</v>
      </c>
      <c r="G217" s="158" t="s">
        <v>179</v>
      </c>
      <c r="H217" s="109" t="s">
        <v>220</v>
      </c>
      <c r="I217" s="140" t="s">
        <v>520</v>
      </c>
      <c r="J217" s="140" t="s">
        <v>214</v>
      </c>
      <c r="K217" s="52" t="s">
        <v>249</v>
      </c>
      <c r="L217" s="138" t="s">
        <v>250</v>
      </c>
      <c r="M217" s="131" t="s">
        <v>251</v>
      </c>
      <c r="N217" s="178" t="s">
        <v>252</v>
      </c>
      <c r="O217" s="138">
        <v>2</v>
      </c>
      <c r="P217" s="138">
        <v>1</v>
      </c>
      <c r="Q217" s="138">
        <f t="shared" si="177"/>
        <v>2</v>
      </c>
      <c r="R217" s="138" t="str">
        <f t="shared" si="178"/>
        <v>BAJO</v>
      </c>
      <c r="S217" s="138">
        <v>100</v>
      </c>
      <c r="T217" s="138">
        <f>Q217*S217</f>
        <v>200</v>
      </c>
      <c r="U217" s="138" t="str">
        <f>IF(T217&lt;=20,"IV",IF(T217&lt;=120,"III",IF(T217&lt;=500,"II",IF(T217&lt;=4000,"I",FALSE))))</f>
        <v>II</v>
      </c>
      <c r="V217" s="137" t="str">
        <f t="shared" si="181"/>
        <v>Aceptable con control especifico</v>
      </c>
      <c r="W217" s="138" t="s">
        <v>253</v>
      </c>
      <c r="X217" s="138" t="s">
        <v>179</v>
      </c>
      <c r="Y217" s="138" t="s">
        <v>188</v>
      </c>
      <c r="Z217" s="138" t="s">
        <v>188</v>
      </c>
      <c r="AA217" s="138" t="s">
        <v>188</v>
      </c>
      <c r="AB217" s="52" t="s">
        <v>254</v>
      </c>
      <c r="AC217" s="138" t="s">
        <v>255</v>
      </c>
      <c r="AD217" s="167">
        <v>45869</v>
      </c>
      <c r="AE217" s="111" t="s">
        <v>190</v>
      </c>
      <c r="AF217" s="138">
        <v>2</v>
      </c>
      <c r="AG217" s="138">
        <v>1</v>
      </c>
      <c r="AH217" s="138">
        <f t="shared" si="182"/>
        <v>2</v>
      </c>
      <c r="AI217" s="138" t="str">
        <f t="shared" si="183"/>
        <v>BAJO</v>
      </c>
      <c r="AJ217" s="138">
        <v>100</v>
      </c>
      <c r="AK217" s="138">
        <f>AH217*AJ217</f>
        <v>200</v>
      </c>
      <c r="AL217" s="138" t="str">
        <f>IF(AK217&lt;=20,"IV",IF(AK217&lt;=120,"III",IF(AK217&lt;=500,"II",IF(AK217&lt;=4000,"I",FALSE))))</f>
        <v>II</v>
      </c>
      <c r="AM217" s="137" t="str">
        <f t="shared" si="186"/>
        <v>Aceptable con control especifico</v>
      </c>
      <c r="AN217" s="138" t="s">
        <v>253</v>
      </c>
      <c r="AO217" s="138" t="s">
        <v>179</v>
      </c>
      <c r="AP217" s="138" t="s">
        <v>188</v>
      </c>
      <c r="AQ217" s="138" t="s">
        <v>188</v>
      </c>
      <c r="AR217" s="138" t="s">
        <v>188</v>
      </c>
      <c r="AS217" s="52" t="s">
        <v>254</v>
      </c>
      <c r="AT217" s="138" t="s">
        <v>255</v>
      </c>
      <c r="AU217" s="109" t="str">
        <f t="shared" si="127"/>
        <v>Se mantiene los controles establecidos</v>
      </c>
    </row>
    <row r="218" spans="2:47" s="42" customFormat="1" ht="270.75" customHeight="1">
      <c r="B218" s="139" t="s">
        <v>258</v>
      </c>
      <c r="C218" s="142" t="s">
        <v>444</v>
      </c>
      <c r="D218" s="142" t="s">
        <v>517</v>
      </c>
      <c r="E218" s="142" t="s">
        <v>518</v>
      </c>
      <c r="F218" s="157" t="s">
        <v>519</v>
      </c>
      <c r="G218" s="131" t="s">
        <v>179</v>
      </c>
      <c r="H218" s="109" t="s">
        <v>220</v>
      </c>
      <c r="I218" s="140" t="s">
        <v>221</v>
      </c>
      <c r="J218" s="140" t="s">
        <v>222</v>
      </c>
      <c r="K218" s="52" t="s">
        <v>223</v>
      </c>
      <c r="L218" s="138" t="s">
        <v>224</v>
      </c>
      <c r="M218" s="109" t="s">
        <v>225</v>
      </c>
      <c r="N218" s="176" t="s">
        <v>226</v>
      </c>
      <c r="O218" s="137">
        <v>2</v>
      </c>
      <c r="P218" s="137">
        <v>2</v>
      </c>
      <c r="Q218" s="137">
        <f t="shared" si="177"/>
        <v>4</v>
      </c>
      <c r="R218" s="138" t="str">
        <f t="shared" si="178"/>
        <v>BAJO</v>
      </c>
      <c r="S218" s="137">
        <v>25</v>
      </c>
      <c r="T218" s="137">
        <f t="shared" si="179"/>
        <v>100</v>
      </c>
      <c r="U218" s="138" t="str">
        <f t="shared" si="180"/>
        <v>III</v>
      </c>
      <c r="V218" s="137" t="str">
        <f t="shared" si="181"/>
        <v>Mejorable</v>
      </c>
      <c r="W218" s="137" t="s">
        <v>227</v>
      </c>
      <c r="X218" s="137" t="s">
        <v>179</v>
      </c>
      <c r="Y218" s="138" t="s">
        <v>188</v>
      </c>
      <c r="Z218" s="138" t="s">
        <v>188</v>
      </c>
      <c r="AA218" s="138" t="s">
        <v>188</v>
      </c>
      <c r="AB218" s="52" t="s">
        <v>228</v>
      </c>
      <c r="AC218" s="52" t="s">
        <v>229</v>
      </c>
      <c r="AD218" s="167">
        <v>45869</v>
      </c>
      <c r="AE218" s="111" t="s">
        <v>190</v>
      </c>
      <c r="AF218" s="137">
        <v>2</v>
      </c>
      <c r="AG218" s="137">
        <v>2</v>
      </c>
      <c r="AH218" s="137">
        <f t="shared" si="182"/>
        <v>4</v>
      </c>
      <c r="AI218" s="138" t="str">
        <f t="shared" si="183"/>
        <v>BAJO</v>
      </c>
      <c r="AJ218" s="137">
        <v>25</v>
      </c>
      <c r="AK218" s="137">
        <f t="shared" ref="AK218:AK220" si="187">AH218*AJ218</f>
        <v>100</v>
      </c>
      <c r="AL218" s="138" t="str">
        <f t="shared" ref="AL218:AL220" si="188">IF(AK218&lt;=20,"IV",IF(AK218&lt;=120,"III",IF(AK218&lt;=500,"II",IF(AK218&lt;=4000,"I",FALSE))))</f>
        <v>III</v>
      </c>
      <c r="AM218" s="137" t="str">
        <f t="shared" si="186"/>
        <v>Mejorable</v>
      </c>
      <c r="AN218" s="137" t="s">
        <v>227</v>
      </c>
      <c r="AO218" s="137" t="s">
        <v>179</v>
      </c>
      <c r="AP218" s="138" t="s">
        <v>188</v>
      </c>
      <c r="AQ218" s="138" t="s">
        <v>188</v>
      </c>
      <c r="AR218" s="138" t="s">
        <v>188</v>
      </c>
      <c r="AS218" s="52" t="s">
        <v>228</v>
      </c>
      <c r="AT218" s="52" t="s">
        <v>229</v>
      </c>
      <c r="AU218" s="109" t="str">
        <f t="shared" si="127"/>
        <v>Se mantiene los controles establecidos</v>
      </c>
    </row>
    <row r="219" spans="2:47" s="42" customFormat="1" ht="166.5" customHeight="1">
      <c r="B219" s="139" t="s">
        <v>258</v>
      </c>
      <c r="C219" s="142" t="s">
        <v>444</v>
      </c>
      <c r="D219" s="142" t="s">
        <v>517</v>
      </c>
      <c r="E219" s="142" t="s">
        <v>518</v>
      </c>
      <c r="F219" s="157" t="s">
        <v>519</v>
      </c>
      <c r="G219" s="131" t="s">
        <v>179</v>
      </c>
      <c r="H219" s="109" t="s">
        <v>220</v>
      </c>
      <c r="I219" s="140" t="s">
        <v>230</v>
      </c>
      <c r="J219" s="140" t="s">
        <v>222</v>
      </c>
      <c r="K219" s="52" t="s">
        <v>223</v>
      </c>
      <c r="L219" s="177" t="s">
        <v>231</v>
      </c>
      <c r="M219" s="109" t="s">
        <v>232</v>
      </c>
      <c r="N219" s="176" t="s">
        <v>226</v>
      </c>
      <c r="O219" s="137">
        <v>2</v>
      </c>
      <c r="P219" s="137">
        <v>2</v>
      </c>
      <c r="Q219" s="137">
        <f t="shared" si="177"/>
        <v>4</v>
      </c>
      <c r="R219" s="138" t="str">
        <f t="shared" si="178"/>
        <v>BAJO</v>
      </c>
      <c r="S219" s="137">
        <v>25</v>
      </c>
      <c r="T219" s="137">
        <f t="shared" si="179"/>
        <v>100</v>
      </c>
      <c r="U219" s="138" t="str">
        <f t="shared" si="180"/>
        <v>III</v>
      </c>
      <c r="V219" s="137" t="str">
        <f t="shared" si="181"/>
        <v>Mejorable</v>
      </c>
      <c r="W219" s="137" t="s">
        <v>227</v>
      </c>
      <c r="X219" s="137" t="s">
        <v>179</v>
      </c>
      <c r="Y219" s="138" t="s">
        <v>188</v>
      </c>
      <c r="Z219" s="138" t="s">
        <v>188</v>
      </c>
      <c r="AA219" s="138" t="s">
        <v>188</v>
      </c>
      <c r="AB219" s="52" t="s">
        <v>233</v>
      </c>
      <c r="AC219" s="52" t="s">
        <v>188</v>
      </c>
      <c r="AD219" s="167">
        <v>45869</v>
      </c>
      <c r="AE219" s="111" t="s">
        <v>190</v>
      </c>
      <c r="AF219" s="137">
        <v>2</v>
      </c>
      <c r="AG219" s="137">
        <v>2</v>
      </c>
      <c r="AH219" s="137">
        <f t="shared" si="182"/>
        <v>4</v>
      </c>
      <c r="AI219" s="138" t="str">
        <f t="shared" si="183"/>
        <v>BAJO</v>
      </c>
      <c r="AJ219" s="137">
        <v>25</v>
      </c>
      <c r="AK219" s="137">
        <f t="shared" si="187"/>
        <v>100</v>
      </c>
      <c r="AL219" s="138" t="str">
        <f t="shared" si="188"/>
        <v>III</v>
      </c>
      <c r="AM219" s="137" t="str">
        <f t="shared" si="186"/>
        <v>Mejorable</v>
      </c>
      <c r="AN219" s="137" t="s">
        <v>227</v>
      </c>
      <c r="AO219" s="137" t="s">
        <v>179</v>
      </c>
      <c r="AP219" s="138" t="s">
        <v>188</v>
      </c>
      <c r="AQ219" s="138" t="s">
        <v>188</v>
      </c>
      <c r="AR219" s="138" t="s">
        <v>188</v>
      </c>
      <c r="AS219" s="52" t="s">
        <v>233</v>
      </c>
      <c r="AT219" s="52" t="s">
        <v>188</v>
      </c>
      <c r="AU219" s="109" t="str">
        <f t="shared" si="127"/>
        <v>Se mantiene los controles establecidos</v>
      </c>
    </row>
    <row r="220" spans="2:47" s="42" customFormat="1" ht="225" customHeight="1">
      <c r="B220" s="139" t="s">
        <v>258</v>
      </c>
      <c r="C220" s="142" t="s">
        <v>444</v>
      </c>
      <c r="D220" s="142" t="s">
        <v>517</v>
      </c>
      <c r="E220" s="142" t="s">
        <v>518</v>
      </c>
      <c r="F220" s="157" t="s">
        <v>519</v>
      </c>
      <c r="G220" s="131" t="s">
        <v>179</v>
      </c>
      <c r="H220" s="109" t="s">
        <v>220</v>
      </c>
      <c r="I220" s="140" t="s">
        <v>234</v>
      </c>
      <c r="J220" s="140" t="s">
        <v>222</v>
      </c>
      <c r="K220" s="52" t="s">
        <v>235</v>
      </c>
      <c r="L220" s="138" t="s">
        <v>236</v>
      </c>
      <c r="M220" s="109" t="s">
        <v>237</v>
      </c>
      <c r="N220" s="52" t="s">
        <v>238</v>
      </c>
      <c r="O220" s="137">
        <v>2</v>
      </c>
      <c r="P220" s="137">
        <v>2</v>
      </c>
      <c r="Q220" s="137">
        <f t="shared" si="177"/>
        <v>4</v>
      </c>
      <c r="R220" s="138" t="str">
        <f t="shared" si="178"/>
        <v>BAJO</v>
      </c>
      <c r="S220" s="137">
        <v>60</v>
      </c>
      <c r="T220" s="137">
        <f t="shared" si="179"/>
        <v>240</v>
      </c>
      <c r="U220" s="138" t="str">
        <f t="shared" si="180"/>
        <v>II</v>
      </c>
      <c r="V220" s="137" t="str">
        <f t="shared" si="181"/>
        <v>Aceptable con control especifico</v>
      </c>
      <c r="W220" s="137" t="s">
        <v>227</v>
      </c>
      <c r="X220" s="137" t="s">
        <v>179</v>
      </c>
      <c r="Y220" s="138" t="s">
        <v>188</v>
      </c>
      <c r="Z220" s="138" t="s">
        <v>188</v>
      </c>
      <c r="AA220" s="138" t="s">
        <v>188</v>
      </c>
      <c r="AB220" s="52" t="s">
        <v>239</v>
      </c>
      <c r="AC220" s="52" t="s">
        <v>188</v>
      </c>
      <c r="AD220" s="167">
        <v>45869</v>
      </c>
      <c r="AE220" s="111" t="s">
        <v>190</v>
      </c>
      <c r="AF220" s="137">
        <v>2</v>
      </c>
      <c r="AG220" s="137">
        <v>2</v>
      </c>
      <c r="AH220" s="137">
        <f t="shared" si="182"/>
        <v>4</v>
      </c>
      <c r="AI220" s="138" t="str">
        <f t="shared" si="183"/>
        <v>BAJO</v>
      </c>
      <c r="AJ220" s="137">
        <v>60</v>
      </c>
      <c r="AK220" s="137">
        <f t="shared" si="187"/>
        <v>240</v>
      </c>
      <c r="AL220" s="138" t="str">
        <f t="shared" si="188"/>
        <v>II</v>
      </c>
      <c r="AM220" s="137" t="str">
        <f t="shared" si="186"/>
        <v>Aceptable con control especifico</v>
      </c>
      <c r="AN220" s="137" t="s">
        <v>227</v>
      </c>
      <c r="AO220" s="137" t="s">
        <v>179</v>
      </c>
      <c r="AP220" s="138" t="s">
        <v>188</v>
      </c>
      <c r="AQ220" s="138" t="s">
        <v>188</v>
      </c>
      <c r="AR220" s="138" t="s">
        <v>188</v>
      </c>
      <c r="AS220" s="52" t="s">
        <v>239</v>
      </c>
      <c r="AT220" s="52" t="s">
        <v>188</v>
      </c>
      <c r="AU220" s="109" t="str">
        <f t="shared" si="127"/>
        <v>Se mantiene los controles establecidos</v>
      </c>
    </row>
    <row r="221" spans="2:47" s="42" customFormat="1" ht="219" customHeight="1">
      <c r="B221" s="133" t="s">
        <v>258</v>
      </c>
      <c r="C221" s="142" t="s">
        <v>444</v>
      </c>
      <c r="D221" s="142" t="s">
        <v>517</v>
      </c>
      <c r="E221" s="142" t="s">
        <v>521</v>
      </c>
      <c r="F221" s="137" t="s">
        <v>522</v>
      </c>
      <c r="G221" s="131" t="s">
        <v>179</v>
      </c>
      <c r="H221" s="109" t="s">
        <v>180</v>
      </c>
      <c r="I221" s="136" t="s">
        <v>181</v>
      </c>
      <c r="J221" s="136" t="s">
        <v>182</v>
      </c>
      <c r="K221" s="53" t="s">
        <v>183</v>
      </c>
      <c r="L221" s="137" t="s">
        <v>184</v>
      </c>
      <c r="M221" s="53" t="s">
        <v>185</v>
      </c>
      <c r="N221" s="130" t="s">
        <v>186</v>
      </c>
      <c r="O221" s="137">
        <v>1</v>
      </c>
      <c r="P221" s="137">
        <v>1</v>
      </c>
      <c r="Q221" s="137">
        <f>O221*P221</f>
        <v>1</v>
      </c>
      <c r="R221" s="137" t="str">
        <f>IF(Q221&lt;=4,"BAJO",IF(Q221&lt;=8,"MEDIO",IF(Q221&lt;=20,"ALTO","MUY ALTO")))</f>
        <v>BAJO</v>
      </c>
      <c r="S221" s="137">
        <v>10</v>
      </c>
      <c r="T221" s="137">
        <f>Q221*S221</f>
        <v>10</v>
      </c>
      <c r="U221" s="138" t="str">
        <f>IF(T221&lt;=20,"IV",IF(T221&lt;=120,"III",IF(T221&lt;=500,"II",IF(T221&lt;=4000,"I",FALSE))))</f>
        <v>IV</v>
      </c>
      <c r="V221" s="137" t="str">
        <f>IF(U221="IV","Aceptable",IF(U221="III","Mejorable",IF(U221="II","Aceptable con control especifico", IF(U221="I","No Aceptable",FALSE))))</f>
        <v>Aceptable</v>
      </c>
      <c r="W221" s="53" t="s">
        <v>187</v>
      </c>
      <c r="X221" s="137" t="s">
        <v>179</v>
      </c>
      <c r="Y221" s="137" t="s">
        <v>188</v>
      </c>
      <c r="Z221" s="137" t="s">
        <v>188</v>
      </c>
      <c r="AA221" s="137" t="s">
        <v>188</v>
      </c>
      <c r="AB221" s="137" t="s">
        <v>189</v>
      </c>
      <c r="AC221" s="137" t="s">
        <v>188</v>
      </c>
      <c r="AD221" s="167">
        <v>45869</v>
      </c>
      <c r="AE221" s="111" t="s">
        <v>190</v>
      </c>
      <c r="AF221" s="137">
        <v>1</v>
      </c>
      <c r="AG221" s="137">
        <v>1</v>
      </c>
      <c r="AH221" s="137">
        <f>AF221*AG221</f>
        <v>1</v>
      </c>
      <c r="AI221" s="137" t="str">
        <f>IF(AH221&lt;=4,"BAJO",IF(AH221&lt;=8,"MEDIO",IF(AH221&lt;=20,"ALTO","MUY ALTO")))</f>
        <v>BAJO</v>
      </c>
      <c r="AJ221" s="137">
        <v>10</v>
      </c>
      <c r="AK221" s="137">
        <f>AH221*AJ221</f>
        <v>10</v>
      </c>
      <c r="AL221" s="138" t="str">
        <f>IF(AK221&lt;=20,"IV",IF(AK221&lt;=120,"III",IF(AK221&lt;=500,"II",IF(AK221&lt;=4000,"I",FALSE))))</f>
        <v>IV</v>
      </c>
      <c r="AM221" s="137" t="str">
        <f>IF(AL221="IV","Aceptable",IF(AL221="III","Mejorable",IF(AL221="II","Aceptable con control especifico", IF(AL221="I","No Aceptable",FALSE))))</f>
        <v>Aceptable</v>
      </c>
      <c r="AN221" s="53" t="s">
        <v>187</v>
      </c>
      <c r="AO221" s="137" t="s">
        <v>179</v>
      </c>
      <c r="AP221" s="137" t="s">
        <v>188</v>
      </c>
      <c r="AQ221" s="137" t="s">
        <v>188</v>
      </c>
      <c r="AR221" s="137" t="s">
        <v>188</v>
      </c>
      <c r="AS221" s="137" t="s">
        <v>189</v>
      </c>
      <c r="AT221" s="137" t="s">
        <v>188</v>
      </c>
      <c r="AU221" s="109" t="str">
        <f t="shared" si="127"/>
        <v>Se mantiene los controles establecidos</v>
      </c>
    </row>
    <row r="222" spans="2:47" s="42" customFormat="1" ht="133.69999999999999" customHeight="1">
      <c r="B222" s="139" t="s">
        <v>258</v>
      </c>
      <c r="C222" s="142" t="s">
        <v>444</v>
      </c>
      <c r="D222" s="142" t="s">
        <v>517</v>
      </c>
      <c r="E222" s="142" t="s">
        <v>521</v>
      </c>
      <c r="F222" s="138" t="s">
        <v>522</v>
      </c>
      <c r="G222" s="131" t="s">
        <v>179</v>
      </c>
      <c r="H222" s="109" t="s">
        <v>180</v>
      </c>
      <c r="I222" s="140" t="s">
        <v>191</v>
      </c>
      <c r="J222" s="140" t="s">
        <v>192</v>
      </c>
      <c r="K222" s="52" t="s">
        <v>193</v>
      </c>
      <c r="L222" s="138" t="s">
        <v>188</v>
      </c>
      <c r="M222" s="52" t="s">
        <v>194</v>
      </c>
      <c r="N222" s="130" t="s">
        <v>188</v>
      </c>
      <c r="O222" s="138">
        <v>2</v>
      </c>
      <c r="P222" s="138">
        <v>3</v>
      </c>
      <c r="Q222" s="138">
        <f t="shared" ref="Q222:Q237" si="189">O222*P222</f>
        <v>6</v>
      </c>
      <c r="R222" s="138" t="str">
        <f t="shared" ref="R222:R237" si="190">IF(Q222&lt;=4,"BAJO",IF(Q222&lt;=8,"MEDIO",IF(Q222&lt;=20,"ALTO","MUY ALTO")))</f>
        <v>MEDIO</v>
      </c>
      <c r="S222" s="138">
        <v>10</v>
      </c>
      <c r="T222" s="138">
        <f t="shared" ref="T222:T237" si="191">Q222*S222</f>
        <v>60</v>
      </c>
      <c r="U222" s="138" t="str">
        <f t="shared" ref="U222:U237" si="192">IF(T222&lt;=20,"IV",IF(T222&lt;=120,"III",IF(T222&lt;=500,"II",IF(T222&lt;=4000,"I",FALSE))))</f>
        <v>III</v>
      </c>
      <c r="V222" s="137" t="str">
        <f t="shared" ref="V222:V237" si="193">IF(U222="IV","Aceptable",IF(U222="III","Mejorable",IF(U222="II","Aceptable con control especifico", IF(U222="I","No Aceptable",FALSE))))</f>
        <v>Mejorable</v>
      </c>
      <c r="W222" s="137" t="s">
        <v>195</v>
      </c>
      <c r="X222" s="138" t="s">
        <v>179</v>
      </c>
      <c r="Y222" s="138" t="s">
        <v>188</v>
      </c>
      <c r="Z222" s="138" t="s">
        <v>188</v>
      </c>
      <c r="AA222" s="137" t="s">
        <v>188</v>
      </c>
      <c r="AB222" s="138" t="s">
        <v>196</v>
      </c>
      <c r="AC222" s="138" t="s">
        <v>188</v>
      </c>
      <c r="AD222" s="167">
        <v>45869</v>
      </c>
      <c r="AE222" s="111" t="s">
        <v>190</v>
      </c>
      <c r="AF222" s="138">
        <v>2</v>
      </c>
      <c r="AG222" s="138">
        <v>3</v>
      </c>
      <c r="AH222" s="138">
        <f t="shared" ref="AH222:AH237" si="194">AF222*AG222</f>
        <v>6</v>
      </c>
      <c r="AI222" s="138" t="str">
        <f t="shared" ref="AI222:AI237" si="195">IF(AH222&lt;=4,"BAJO",IF(AH222&lt;=8,"MEDIO",IF(AH222&lt;=20,"ALTO","MUY ALTO")))</f>
        <v>MEDIO</v>
      </c>
      <c r="AJ222" s="138">
        <v>10</v>
      </c>
      <c r="AK222" s="138">
        <f t="shared" ref="AK222:AK232" si="196">AH222*AJ222</f>
        <v>60</v>
      </c>
      <c r="AL222" s="138" t="str">
        <f t="shared" ref="AL222:AL232" si="197">IF(AK222&lt;=20,"IV",IF(AK222&lt;=120,"III",IF(AK222&lt;=500,"II",IF(AK222&lt;=4000,"I",FALSE))))</f>
        <v>III</v>
      </c>
      <c r="AM222" s="137" t="str">
        <f t="shared" ref="AM222:AM237" si="198">IF(AL222="IV","Aceptable",IF(AL222="III","Mejorable",IF(AL222="II","Aceptable con control especifico", IF(AL222="I","No Aceptable",FALSE))))</f>
        <v>Mejorable</v>
      </c>
      <c r="AN222" s="137" t="s">
        <v>195</v>
      </c>
      <c r="AO222" s="138" t="s">
        <v>179</v>
      </c>
      <c r="AP222" s="138" t="s">
        <v>188</v>
      </c>
      <c r="AQ222" s="138" t="s">
        <v>188</v>
      </c>
      <c r="AR222" s="137" t="s">
        <v>188</v>
      </c>
      <c r="AS222" s="138" t="s">
        <v>196</v>
      </c>
      <c r="AT222" s="138" t="s">
        <v>188</v>
      </c>
      <c r="AU222" s="109" t="str">
        <f t="shared" si="127"/>
        <v>Se mantiene los controles establecidos</v>
      </c>
    </row>
    <row r="223" spans="2:47" s="42" customFormat="1" ht="170.25" customHeight="1">
      <c r="B223" s="139" t="s">
        <v>258</v>
      </c>
      <c r="C223" s="142" t="s">
        <v>444</v>
      </c>
      <c r="D223" s="142" t="s">
        <v>517</v>
      </c>
      <c r="E223" s="142" t="s">
        <v>521</v>
      </c>
      <c r="F223" s="138" t="s">
        <v>522</v>
      </c>
      <c r="G223" s="131" t="s">
        <v>179</v>
      </c>
      <c r="H223" s="109" t="s">
        <v>180</v>
      </c>
      <c r="I223" s="140" t="s">
        <v>262</v>
      </c>
      <c r="J223" s="140" t="s">
        <v>192</v>
      </c>
      <c r="K223" s="52" t="s">
        <v>263</v>
      </c>
      <c r="L223" s="138" t="s">
        <v>264</v>
      </c>
      <c r="M223" s="52" t="s">
        <v>265</v>
      </c>
      <c r="N223" s="52" t="s">
        <v>266</v>
      </c>
      <c r="O223" s="138">
        <v>2</v>
      </c>
      <c r="P223" s="138">
        <v>3</v>
      </c>
      <c r="Q223" s="138">
        <f t="shared" si="189"/>
        <v>6</v>
      </c>
      <c r="R223" s="138" t="str">
        <f t="shared" si="190"/>
        <v>MEDIO</v>
      </c>
      <c r="S223" s="138">
        <v>10</v>
      </c>
      <c r="T223" s="138">
        <f t="shared" si="191"/>
        <v>60</v>
      </c>
      <c r="U223" s="138" t="str">
        <f t="shared" si="192"/>
        <v>III</v>
      </c>
      <c r="V223" s="137" t="str">
        <f t="shared" si="193"/>
        <v>Mejorable</v>
      </c>
      <c r="W223" s="138" t="s">
        <v>267</v>
      </c>
      <c r="X223" s="138" t="s">
        <v>179</v>
      </c>
      <c r="Y223" s="138" t="s">
        <v>188</v>
      </c>
      <c r="Z223" s="138" t="s">
        <v>188</v>
      </c>
      <c r="AA223" s="138" t="s">
        <v>188</v>
      </c>
      <c r="AB223" s="138" t="s">
        <v>268</v>
      </c>
      <c r="AC223" s="138" t="s">
        <v>269</v>
      </c>
      <c r="AD223" s="167">
        <v>45869</v>
      </c>
      <c r="AE223" s="111" t="s">
        <v>190</v>
      </c>
      <c r="AF223" s="138">
        <v>2</v>
      </c>
      <c r="AG223" s="138">
        <v>3</v>
      </c>
      <c r="AH223" s="138">
        <f t="shared" si="194"/>
        <v>6</v>
      </c>
      <c r="AI223" s="138" t="str">
        <f t="shared" si="195"/>
        <v>MEDIO</v>
      </c>
      <c r="AJ223" s="138">
        <v>10</v>
      </c>
      <c r="AK223" s="138">
        <f t="shared" si="196"/>
        <v>60</v>
      </c>
      <c r="AL223" s="138" t="str">
        <f t="shared" si="197"/>
        <v>III</v>
      </c>
      <c r="AM223" s="137" t="str">
        <f t="shared" si="198"/>
        <v>Mejorable</v>
      </c>
      <c r="AN223" s="138" t="s">
        <v>267</v>
      </c>
      <c r="AO223" s="138" t="s">
        <v>179</v>
      </c>
      <c r="AP223" s="138" t="s">
        <v>188</v>
      </c>
      <c r="AQ223" s="138" t="s">
        <v>188</v>
      </c>
      <c r="AR223" s="138" t="s">
        <v>188</v>
      </c>
      <c r="AS223" s="138" t="s">
        <v>268</v>
      </c>
      <c r="AT223" s="138" t="s">
        <v>269</v>
      </c>
      <c r="AU223" s="109" t="str">
        <f t="shared" si="127"/>
        <v>Se mantiene los controles establecidos</v>
      </c>
    </row>
    <row r="224" spans="2:47" s="42" customFormat="1" ht="237.75" customHeight="1">
      <c r="B224" s="139" t="s">
        <v>258</v>
      </c>
      <c r="C224" s="142" t="s">
        <v>444</v>
      </c>
      <c r="D224" s="142" t="s">
        <v>517</v>
      </c>
      <c r="E224" s="142" t="s">
        <v>521</v>
      </c>
      <c r="F224" s="138" t="s">
        <v>522</v>
      </c>
      <c r="G224" s="131" t="s">
        <v>179</v>
      </c>
      <c r="H224" s="109" t="s">
        <v>180</v>
      </c>
      <c r="I224" s="140" t="s">
        <v>197</v>
      </c>
      <c r="J224" s="140" t="s">
        <v>198</v>
      </c>
      <c r="K224" s="52" t="s">
        <v>199</v>
      </c>
      <c r="L224" s="52" t="s">
        <v>200</v>
      </c>
      <c r="M224" s="52" t="s">
        <v>201</v>
      </c>
      <c r="N224" s="52" t="s">
        <v>202</v>
      </c>
      <c r="O224" s="138">
        <v>2</v>
      </c>
      <c r="P224" s="138">
        <v>3</v>
      </c>
      <c r="Q224" s="138">
        <f t="shared" si="189"/>
        <v>6</v>
      </c>
      <c r="R224" s="138" t="str">
        <f t="shared" si="190"/>
        <v>MEDIO</v>
      </c>
      <c r="S224" s="138">
        <v>10</v>
      </c>
      <c r="T224" s="138">
        <f t="shared" si="191"/>
        <v>60</v>
      </c>
      <c r="U224" s="138" t="str">
        <f t="shared" si="192"/>
        <v>III</v>
      </c>
      <c r="V224" s="137" t="str">
        <f t="shared" si="193"/>
        <v>Mejorable</v>
      </c>
      <c r="W224" s="138" t="s">
        <v>203</v>
      </c>
      <c r="X224" s="137" t="s">
        <v>179</v>
      </c>
      <c r="Y224" s="138" t="s">
        <v>188</v>
      </c>
      <c r="Z224" s="138" t="s">
        <v>188</v>
      </c>
      <c r="AA224" s="138" t="s">
        <v>188</v>
      </c>
      <c r="AB224" s="138" t="s">
        <v>196</v>
      </c>
      <c r="AC224" s="138" t="s">
        <v>188</v>
      </c>
      <c r="AD224" s="167">
        <v>45869</v>
      </c>
      <c r="AE224" s="111" t="s">
        <v>190</v>
      </c>
      <c r="AF224" s="138">
        <v>2</v>
      </c>
      <c r="AG224" s="138">
        <v>3</v>
      </c>
      <c r="AH224" s="138">
        <f t="shared" si="194"/>
        <v>6</v>
      </c>
      <c r="AI224" s="138" t="str">
        <f t="shared" si="195"/>
        <v>MEDIO</v>
      </c>
      <c r="AJ224" s="138">
        <v>10</v>
      </c>
      <c r="AK224" s="138">
        <f t="shared" si="196"/>
        <v>60</v>
      </c>
      <c r="AL224" s="138" t="str">
        <f t="shared" si="197"/>
        <v>III</v>
      </c>
      <c r="AM224" s="137" t="str">
        <f t="shared" si="198"/>
        <v>Mejorable</v>
      </c>
      <c r="AN224" s="138" t="s">
        <v>203</v>
      </c>
      <c r="AO224" s="137" t="s">
        <v>179</v>
      </c>
      <c r="AP224" s="138" t="s">
        <v>188</v>
      </c>
      <c r="AQ224" s="138" t="s">
        <v>188</v>
      </c>
      <c r="AR224" s="138" t="s">
        <v>188</v>
      </c>
      <c r="AS224" s="138" t="s">
        <v>196</v>
      </c>
      <c r="AT224" s="138" t="s">
        <v>188</v>
      </c>
      <c r="AU224" s="109" t="str">
        <f t="shared" si="127"/>
        <v>Se mantiene los controles establecidos</v>
      </c>
    </row>
    <row r="225" spans="2:47" s="42" customFormat="1" ht="181.5" customHeight="1">
      <c r="B225" s="139" t="s">
        <v>258</v>
      </c>
      <c r="C225" s="142" t="s">
        <v>444</v>
      </c>
      <c r="D225" s="142" t="s">
        <v>517</v>
      </c>
      <c r="E225" s="142" t="s">
        <v>521</v>
      </c>
      <c r="F225" s="138" t="s">
        <v>522</v>
      </c>
      <c r="G225" s="131" t="s">
        <v>179</v>
      </c>
      <c r="H225" s="109" t="s">
        <v>180</v>
      </c>
      <c r="I225" s="140" t="s">
        <v>270</v>
      </c>
      <c r="J225" s="140" t="s">
        <v>198</v>
      </c>
      <c r="K225" s="52" t="s">
        <v>199</v>
      </c>
      <c r="L225" s="52" t="s">
        <v>200</v>
      </c>
      <c r="M225" s="52" t="s">
        <v>271</v>
      </c>
      <c r="N225" s="52" t="s">
        <v>272</v>
      </c>
      <c r="O225" s="138">
        <v>2</v>
      </c>
      <c r="P225" s="138">
        <v>3</v>
      </c>
      <c r="Q225" s="138">
        <f t="shared" si="189"/>
        <v>6</v>
      </c>
      <c r="R225" s="138" t="str">
        <f t="shared" si="190"/>
        <v>MEDIO</v>
      </c>
      <c r="S225" s="138">
        <v>10</v>
      </c>
      <c r="T225" s="138">
        <f t="shared" si="191"/>
        <v>60</v>
      </c>
      <c r="U225" s="138" t="str">
        <f t="shared" si="192"/>
        <v>III</v>
      </c>
      <c r="V225" s="137" t="str">
        <f t="shared" si="193"/>
        <v>Mejorable</v>
      </c>
      <c r="W225" s="138" t="s">
        <v>203</v>
      </c>
      <c r="X225" s="137" t="s">
        <v>179</v>
      </c>
      <c r="Y225" s="138" t="s">
        <v>188</v>
      </c>
      <c r="Z225" s="138" t="s">
        <v>188</v>
      </c>
      <c r="AA225" s="138" t="s">
        <v>188</v>
      </c>
      <c r="AB225" s="138" t="s">
        <v>273</v>
      </c>
      <c r="AC225" s="138" t="s">
        <v>274</v>
      </c>
      <c r="AD225" s="167">
        <v>45869</v>
      </c>
      <c r="AE225" s="111" t="s">
        <v>190</v>
      </c>
      <c r="AF225" s="138">
        <v>2</v>
      </c>
      <c r="AG225" s="138">
        <v>3</v>
      </c>
      <c r="AH225" s="138">
        <f t="shared" si="194"/>
        <v>6</v>
      </c>
      <c r="AI225" s="138" t="str">
        <f t="shared" si="195"/>
        <v>MEDIO</v>
      </c>
      <c r="AJ225" s="138">
        <v>10</v>
      </c>
      <c r="AK225" s="138">
        <f t="shared" si="196"/>
        <v>60</v>
      </c>
      <c r="AL225" s="138" t="str">
        <f t="shared" si="197"/>
        <v>III</v>
      </c>
      <c r="AM225" s="137" t="str">
        <f t="shared" si="198"/>
        <v>Mejorable</v>
      </c>
      <c r="AN225" s="138" t="s">
        <v>203</v>
      </c>
      <c r="AO225" s="137" t="s">
        <v>179</v>
      </c>
      <c r="AP225" s="138" t="s">
        <v>188</v>
      </c>
      <c r="AQ225" s="138" t="s">
        <v>188</v>
      </c>
      <c r="AR225" s="138" t="s">
        <v>188</v>
      </c>
      <c r="AS225" s="138" t="s">
        <v>273</v>
      </c>
      <c r="AT225" s="138" t="s">
        <v>274</v>
      </c>
      <c r="AU225" s="109" t="str">
        <f t="shared" si="127"/>
        <v>Se mantiene los controles establecidos</v>
      </c>
    </row>
    <row r="226" spans="2:47" s="42" customFormat="1" ht="167.25" customHeight="1">
      <c r="B226" s="133" t="s">
        <v>258</v>
      </c>
      <c r="C226" s="142" t="s">
        <v>444</v>
      </c>
      <c r="D226" s="142" t="s">
        <v>517</v>
      </c>
      <c r="E226" s="142" t="s">
        <v>521</v>
      </c>
      <c r="F226" s="137" t="s">
        <v>522</v>
      </c>
      <c r="G226" s="131" t="s">
        <v>179</v>
      </c>
      <c r="H226" s="109" t="s">
        <v>180</v>
      </c>
      <c r="I226" s="136" t="s">
        <v>204</v>
      </c>
      <c r="J226" s="136" t="s">
        <v>205</v>
      </c>
      <c r="K226" s="53" t="s">
        <v>206</v>
      </c>
      <c r="L226" s="137" t="s">
        <v>188</v>
      </c>
      <c r="M226" s="53" t="s">
        <v>207</v>
      </c>
      <c r="N226" s="53" t="s">
        <v>208</v>
      </c>
      <c r="O226" s="137">
        <v>2</v>
      </c>
      <c r="P226" s="137">
        <v>3</v>
      </c>
      <c r="Q226" s="137">
        <f t="shared" si="189"/>
        <v>6</v>
      </c>
      <c r="R226" s="137" t="str">
        <f t="shared" si="190"/>
        <v>MEDIO</v>
      </c>
      <c r="S226" s="137">
        <v>10</v>
      </c>
      <c r="T226" s="137">
        <f t="shared" si="191"/>
        <v>60</v>
      </c>
      <c r="U226" s="138" t="str">
        <f t="shared" si="192"/>
        <v>III</v>
      </c>
      <c r="V226" s="137" t="str">
        <f t="shared" si="193"/>
        <v>Mejorable</v>
      </c>
      <c r="W226" s="137" t="s">
        <v>209</v>
      </c>
      <c r="X226" s="137" t="s">
        <v>179</v>
      </c>
      <c r="Y226" s="137" t="s">
        <v>188</v>
      </c>
      <c r="Z226" s="137" t="s">
        <v>188</v>
      </c>
      <c r="AA226" s="137" t="s">
        <v>188</v>
      </c>
      <c r="AB226" s="137" t="s">
        <v>189</v>
      </c>
      <c r="AC226" s="137" t="s">
        <v>188</v>
      </c>
      <c r="AD226" s="167">
        <v>45869</v>
      </c>
      <c r="AE226" s="111" t="s">
        <v>190</v>
      </c>
      <c r="AF226" s="137">
        <v>2</v>
      </c>
      <c r="AG226" s="137">
        <v>3</v>
      </c>
      <c r="AH226" s="137">
        <f t="shared" si="194"/>
        <v>6</v>
      </c>
      <c r="AI226" s="137" t="str">
        <f t="shared" si="195"/>
        <v>MEDIO</v>
      </c>
      <c r="AJ226" s="137">
        <v>10</v>
      </c>
      <c r="AK226" s="137">
        <f t="shared" si="196"/>
        <v>60</v>
      </c>
      <c r="AL226" s="138" t="str">
        <f t="shared" si="197"/>
        <v>III</v>
      </c>
      <c r="AM226" s="137" t="str">
        <f t="shared" si="198"/>
        <v>Mejorable</v>
      </c>
      <c r="AN226" s="137" t="s">
        <v>209</v>
      </c>
      <c r="AO226" s="137" t="s">
        <v>179</v>
      </c>
      <c r="AP226" s="137" t="s">
        <v>188</v>
      </c>
      <c r="AQ226" s="137" t="s">
        <v>188</v>
      </c>
      <c r="AR226" s="137" t="s">
        <v>188</v>
      </c>
      <c r="AS226" s="137" t="s">
        <v>189</v>
      </c>
      <c r="AT226" s="137" t="s">
        <v>188</v>
      </c>
      <c r="AU226" s="109" t="str">
        <f t="shared" si="127"/>
        <v>Se mantiene los controles establecidos</v>
      </c>
    </row>
    <row r="227" spans="2:47" s="42" customFormat="1" ht="190.5" customHeight="1">
      <c r="B227" s="139" t="s">
        <v>258</v>
      </c>
      <c r="C227" s="142" t="s">
        <v>444</v>
      </c>
      <c r="D227" s="142" t="s">
        <v>517</v>
      </c>
      <c r="E227" s="142" t="s">
        <v>521</v>
      </c>
      <c r="F227" s="138" t="s">
        <v>522</v>
      </c>
      <c r="G227" s="131" t="s">
        <v>179</v>
      </c>
      <c r="H227" s="109" t="s">
        <v>180</v>
      </c>
      <c r="I227" s="136" t="s">
        <v>210</v>
      </c>
      <c r="J227" s="136" t="s">
        <v>205</v>
      </c>
      <c r="K227" s="53" t="s">
        <v>211</v>
      </c>
      <c r="L227" s="137" t="s">
        <v>188</v>
      </c>
      <c r="M227" s="53" t="s">
        <v>207</v>
      </c>
      <c r="N227" s="53" t="s">
        <v>208</v>
      </c>
      <c r="O227" s="137">
        <v>2</v>
      </c>
      <c r="P227" s="137">
        <v>3</v>
      </c>
      <c r="Q227" s="137">
        <f t="shared" si="189"/>
        <v>6</v>
      </c>
      <c r="R227" s="137" t="str">
        <f t="shared" si="190"/>
        <v>MEDIO</v>
      </c>
      <c r="S227" s="137">
        <v>10</v>
      </c>
      <c r="T227" s="137">
        <f t="shared" si="191"/>
        <v>60</v>
      </c>
      <c r="U227" s="138" t="str">
        <f t="shared" si="192"/>
        <v>III</v>
      </c>
      <c r="V227" s="137" t="str">
        <f t="shared" si="193"/>
        <v>Mejorable</v>
      </c>
      <c r="W227" s="137" t="s">
        <v>212</v>
      </c>
      <c r="X227" s="137" t="s">
        <v>179</v>
      </c>
      <c r="Y227" s="137" t="s">
        <v>188</v>
      </c>
      <c r="Z227" s="137" t="s">
        <v>188</v>
      </c>
      <c r="AA227" s="137" t="s">
        <v>188</v>
      </c>
      <c r="AB227" s="137" t="s">
        <v>189</v>
      </c>
      <c r="AC227" s="137" t="s">
        <v>188</v>
      </c>
      <c r="AD227" s="167">
        <v>45869</v>
      </c>
      <c r="AE227" s="111" t="s">
        <v>190</v>
      </c>
      <c r="AF227" s="137">
        <v>2</v>
      </c>
      <c r="AG227" s="137">
        <v>3</v>
      </c>
      <c r="AH227" s="137">
        <f t="shared" si="194"/>
        <v>6</v>
      </c>
      <c r="AI227" s="137" t="str">
        <f t="shared" si="195"/>
        <v>MEDIO</v>
      </c>
      <c r="AJ227" s="137">
        <v>10</v>
      </c>
      <c r="AK227" s="137">
        <f t="shared" si="196"/>
        <v>60</v>
      </c>
      <c r="AL227" s="138" t="str">
        <f t="shared" si="197"/>
        <v>III</v>
      </c>
      <c r="AM227" s="137" t="str">
        <f t="shared" si="198"/>
        <v>Mejorable</v>
      </c>
      <c r="AN227" s="137" t="s">
        <v>212</v>
      </c>
      <c r="AO227" s="137" t="s">
        <v>179</v>
      </c>
      <c r="AP227" s="137" t="s">
        <v>188</v>
      </c>
      <c r="AQ227" s="137" t="s">
        <v>188</v>
      </c>
      <c r="AR227" s="137" t="s">
        <v>188</v>
      </c>
      <c r="AS227" s="137" t="s">
        <v>189</v>
      </c>
      <c r="AT227" s="137" t="s">
        <v>188</v>
      </c>
      <c r="AU227" s="109" t="str">
        <f t="shared" si="127"/>
        <v>Se mantiene los controles establecidos</v>
      </c>
    </row>
    <row r="228" spans="2:47" s="42" customFormat="1" ht="195" customHeight="1">
      <c r="B228" s="139" t="s">
        <v>258</v>
      </c>
      <c r="C228" s="142" t="s">
        <v>444</v>
      </c>
      <c r="D228" s="142" t="s">
        <v>517</v>
      </c>
      <c r="E228" s="142" t="s">
        <v>521</v>
      </c>
      <c r="F228" s="138" t="s">
        <v>522</v>
      </c>
      <c r="G228" s="131" t="s">
        <v>179</v>
      </c>
      <c r="H228" s="109" t="s">
        <v>180</v>
      </c>
      <c r="I228" s="140" t="s">
        <v>275</v>
      </c>
      <c r="J228" s="140" t="s">
        <v>214</v>
      </c>
      <c r="K228" s="52" t="s">
        <v>276</v>
      </c>
      <c r="L228" s="138" t="s">
        <v>277</v>
      </c>
      <c r="M228" s="53" t="s">
        <v>278</v>
      </c>
      <c r="N228" s="53" t="s">
        <v>279</v>
      </c>
      <c r="O228" s="137"/>
      <c r="P228" s="137">
        <v>3</v>
      </c>
      <c r="Q228" s="137">
        <f t="shared" si="189"/>
        <v>0</v>
      </c>
      <c r="R228" s="138" t="str">
        <f t="shared" si="190"/>
        <v>BAJO</v>
      </c>
      <c r="S228" s="137">
        <v>10</v>
      </c>
      <c r="T228" s="137">
        <f t="shared" si="191"/>
        <v>0</v>
      </c>
      <c r="U228" s="138" t="str">
        <f t="shared" si="192"/>
        <v>IV</v>
      </c>
      <c r="V228" s="137" t="str">
        <f t="shared" si="193"/>
        <v>Aceptable</v>
      </c>
      <c r="W228" s="138" t="s">
        <v>280</v>
      </c>
      <c r="X228" s="137" t="s">
        <v>179</v>
      </c>
      <c r="Y228" s="138" t="s">
        <v>281</v>
      </c>
      <c r="Z228" s="137" t="s">
        <v>188</v>
      </c>
      <c r="AA228" s="138" t="s">
        <v>188</v>
      </c>
      <c r="AB228" s="138" t="s">
        <v>282</v>
      </c>
      <c r="AC228" s="138" t="s">
        <v>283</v>
      </c>
      <c r="AD228" s="167">
        <v>45869</v>
      </c>
      <c r="AE228" s="111" t="s">
        <v>190</v>
      </c>
      <c r="AF228" s="137"/>
      <c r="AG228" s="137">
        <v>3</v>
      </c>
      <c r="AH228" s="137">
        <f t="shared" si="194"/>
        <v>0</v>
      </c>
      <c r="AI228" s="138" t="str">
        <f t="shared" si="195"/>
        <v>BAJO</v>
      </c>
      <c r="AJ228" s="137">
        <v>10</v>
      </c>
      <c r="AK228" s="137">
        <f t="shared" si="196"/>
        <v>0</v>
      </c>
      <c r="AL228" s="138" t="str">
        <f t="shared" si="197"/>
        <v>IV</v>
      </c>
      <c r="AM228" s="137" t="str">
        <f t="shared" si="198"/>
        <v>Aceptable</v>
      </c>
      <c r="AN228" s="138" t="s">
        <v>280</v>
      </c>
      <c r="AO228" s="137" t="s">
        <v>179</v>
      </c>
      <c r="AP228" s="138" t="s">
        <v>281</v>
      </c>
      <c r="AQ228" s="137" t="s">
        <v>188</v>
      </c>
      <c r="AR228" s="138" t="s">
        <v>188</v>
      </c>
      <c r="AS228" s="138" t="s">
        <v>282</v>
      </c>
      <c r="AT228" s="138" t="s">
        <v>283</v>
      </c>
      <c r="AU228" s="109" t="str">
        <f t="shared" si="127"/>
        <v>Se mantiene los controles establecidos</v>
      </c>
    </row>
    <row r="229" spans="2:47" s="42" customFormat="1" ht="248.25" customHeight="1">
      <c r="B229" s="139" t="s">
        <v>258</v>
      </c>
      <c r="C229" s="142" t="s">
        <v>444</v>
      </c>
      <c r="D229" s="142" t="s">
        <v>517</v>
      </c>
      <c r="E229" s="142" t="s">
        <v>521</v>
      </c>
      <c r="F229" s="138" t="s">
        <v>522</v>
      </c>
      <c r="G229" s="131" t="s">
        <v>179</v>
      </c>
      <c r="H229" s="109" t="s">
        <v>180</v>
      </c>
      <c r="I229" s="140" t="s">
        <v>213</v>
      </c>
      <c r="J229" s="140" t="s">
        <v>214</v>
      </c>
      <c r="K229" s="52" t="s">
        <v>215</v>
      </c>
      <c r="L229" s="138" t="s">
        <v>216</v>
      </c>
      <c r="M229" s="52" t="s">
        <v>217</v>
      </c>
      <c r="N229" s="52" t="s">
        <v>218</v>
      </c>
      <c r="O229" s="137">
        <v>2</v>
      </c>
      <c r="P229" s="137">
        <v>2</v>
      </c>
      <c r="Q229" s="137">
        <f t="shared" si="189"/>
        <v>4</v>
      </c>
      <c r="R229" s="138" t="str">
        <f t="shared" si="190"/>
        <v>BAJO</v>
      </c>
      <c r="S229" s="137">
        <v>25</v>
      </c>
      <c r="T229" s="137">
        <f t="shared" si="191"/>
        <v>100</v>
      </c>
      <c r="U229" s="138" t="str">
        <f t="shared" si="192"/>
        <v>III</v>
      </c>
      <c r="V229" s="137" t="str">
        <f t="shared" si="193"/>
        <v>Mejorable</v>
      </c>
      <c r="W229" s="138" t="s">
        <v>219</v>
      </c>
      <c r="X229" s="137" t="s">
        <v>179</v>
      </c>
      <c r="Y229" s="138" t="s">
        <v>188</v>
      </c>
      <c r="Z229" s="138" t="s">
        <v>188</v>
      </c>
      <c r="AA229" s="138" t="s">
        <v>188</v>
      </c>
      <c r="AB229" s="137" t="s">
        <v>189</v>
      </c>
      <c r="AC229" s="138" t="s">
        <v>188</v>
      </c>
      <c r="AD229" s="167">
        <v>45869</v>
      </c>
      <c r="AE229" s="111" t="s">
        <v>190</v>
      </c>
      <c r="AF229" s="137">
        <v>2</v>
      </c>
      <c r="AG229" s="137">
        <v>2</v>
      </c>
      <c r="AH229" s="137">
        <f t="shared" si="194"/>
        <v>4</v>
      </c>
      <c r="AI229" s="138" t="str">
        <f t="shared" si="195"/>
        <v>BAJO</v>
      </c>
      <c r="AJ229" s="137">
        <v>25</v>
      </c>
      <c r="AK229" s="137">
        <f t="shared" si="196"/>
        <v>100</v>
      </c>
      <c r="AL229" s="138" t="str">
        <f t="shared" si="197"/>
        <v>III</v>
      </c>
      <c r="AM229" s="137" t="str">
        <f t="shared" si="198"/>
        <v>Mejorable</v>
      </c>
      <c r="AN229" s="138" t="s">
        <v>219</v>
      </c>
      <c r="AO229" s="137" t="s">
        <v>179</v>
      </c>
      <c r="AP229" s="138" t="s">
        <v>188</v>
      </c>
      <c r="AQ229" s="138" t="s">
        <v>188</v>
      </c>
      <c r="AR229" s="138" t="s">
        <v>188</v>
      </c>
      <c r="AS229" s="137" t="s">
        <v>189</v>
      </c>
      <c r="AT229" s="138" t="s">
        <v>188</v>
      </c>
      <c r="AU229" s="109" t="str">
        <f t="shared" si="127"/>
        <v>Se mantiene los controles establecidos</v>
      </c>
    </row>
    <row r="230" spans="2:47" s="42" customFormat="1" ht="202.5" customHeight="1">
      <c r="B230" s="139" t="s">
        <v>258</v>
      </c>
      <c r="C230" s="142" t="s">
        <v>444</v>
      </c>
      <c r="D230" s="142" t="s">
        <v>517</v>
      </c>
      <c r="E230" s="142" t="s">
        <v>521</v>
      </c>
      <c r="F230" s="138" t="s">
        <v>522</v>
      </c>
      <c r="G230" s="131" t="s">
        <v>179</v>
      </c>
      <c r="H230" s="109" t="s">
        <v>180</v>
      </c>
      <c r="I230" s="140" t="s">
        <v>284</v>
      </c>
      <c r="J230" s="140" t="s">
        <v>214</v>
      </c>
      <c r="K230" s="52" t="s">
        <v>285</v>
      </c>
      <c r="L230" s="138" t="s">
        <v>286</v>
      </c>
      <c r="M230" s="52" t="s">
        <v>287</v>
      </c>
      <c r="N230" s="52" t="s">
        <v>188</v>
      </c>
      <c r="O230" s="137">
        <v>1</v>
      </c>
      <c r="P230" s="137">
        <v>2</v>
      </c>
      <c r="Q230" s="137">
        <f t="shared" si="189"/>
        <v>2</v>
      </c>
      <c r="R230" s="138" t="str">
        <f t="shared" si="190"/>
        <v>BAJO</v>
      </c>
      <c r="S230" s="137">
        <v>10</v>
      </c>
      <c r="T230" s="137">
        <f t="shared" si="191"/>
        <v>20</v>
      </c>
      <c r="U230" s="138" t="str">
        <f t="shared" si="192"/>
        <v>IV</v>
      </c>
      <c r="V230" s="137" t="str">
        <f t="shared" si="193"/>
        <v>Aceptable</v>
      </c>
      <c r="W230" s="138" t="s">
        <v>288</v>
      </c>
      <c r="X230" s="137" t="s">
        <v>179</v>
      </c>
      <c r="Y230" s="138" t="s">
        <v>188</v>
      </c>
      <c r="Z230" s="138" t="s">
        <v>188</v>
      </c>
      <c r="AA230" s="137" t="s">
        <v>188</v>
      </c>
      <c r="AB230" s="138" t="s">
        <v>289</v>
      </c>
      <c r="AC230" s="138" t="s">
        <v>274</v>
      </c>
      <c r="AD230" s="167">
        <v>45869</v>
      </c>
      <c r="AE230" s="111" t="s">
        <v>190</v>
      </c>
      <c r="AF230" s="137">
        <v>1</v>
      </c>
      <c r="AG230" s="137">
        <v>2</v>
      </c>
      <c r="AH230" s="137">
        <f t="shared" si="194"/>
        <v>2</v>
      </c>
      <c r="AI230" s="138" t="str">
        <f t="shared" si="195"/>
        <v>BAJO</v>
      </c>
      <c r="AJ230" s="137">
        <v>10</v>
      </c>
      <c r="AK230" s="137">
        <f t="shared" si="196"/>
        <v>20</v>
      </c>
      <c r="AL230" s="138" t="str">
        <f t="shared" si="197"/>
        <v>IV</v>
      </c>
      <c r="AM230" s="137" t="str">
        <f t="shared" si="198"/>
        <v>Aceptable</v>
      </c>
      <c r="AN230" s="138" t="s">
        <v>288</v>
      </c>
      <c r="AO230" s="137" t="s">
        <v>179</v>
      </c>
      <c r="AP230" s="138" t="s">
        <v>188</v>
      </c>
      <c r="AQ230" s="138" t="s">
        <v>188</v>
      </c>
      <c r="AR230" s="137" t="s">
        <v>188</v>
      </c>
      <c r="AS230" s="138" t="s">
        <v>289</v>
      </c>
      <c r="AT230" s="138" t="s">
        <v>274</v>
      </c>
      <c r="AU230" s="109" t="str">
        <f t="shared" si="127"/>
        <v>Se mantiene los controles establecidos</v>
      </c>
    </row>
    <row r="231" spans="2:47" s="42" customFormat="1" ht="204" customHeight="1">
      <c r="B231" s="139" t="s">
        <v>258</v>
      </c>
      <c r="C231" s="142" t="s">
        <v>444</v>
      </c>
      <c r="D231" s="142" t="s">
        <v>517</v>
      </c>
      <c r="E231" s="142" t="s">
        <v>521</v>
      </c>
      <c r="F231" s="138" t="s">
        <v>522</v>
      </c>
      <c r="G231" s="131" t="s">
        <v>179</v>
      </c>
      <c r="H231" s="109" t="s">
        <v>180</v>
      </c>
      <c r="I231" s="140" t="s">
        <v>290</v>
      </c>
      <c r="J231" s="140" t="s">
        <v>214</v>
      </c>
      <c r="K231" s="52" t="s">
        <v>223</v>
      </c>
      <c r="L231" s="138" t="s">
        <v>291</v>
      </c>
      <c r="M231" s="52" t="s">
        <v>292</v>
      </c>
      <c r="N231" s="52" t="s">
        <v>293</v>
      </c>
      <c r="O231" s="137">
        <v>1</v>
      </c>
      <c r="P231" s="137">
        <v>3</v>
      </c>
      <c r="Q231" s="137">
        <f t="shared" si="189"/>
        <v>3</v>
      </c>
      <c r="R231" s="138" t="str">
        <f t="shared" si="190"/>
        <v>BAJO</v>
      </c>
      <c r="S231" s="137">
        <v>25</v>
      </c>
      <c r="T231" s="137">
        <f t="shared" si="191"/>
        <v>75</v>
      </c>
      <c r="U231" s="138" t="str">
        <f t="shared" si="192"/>
        <v>III</v>
      </c>
      <c r="V231" s="137" t="str">
        <f t="shared" si="193"/>
        <v>Mejorable</v>
      </c>
      <c r="W231" s="138" t="s">
        <v>288</v>
      </c>
      <c r="X231" s="137" t="s">
        <v>179</v>
      </c>
      <c r="Y231" s="138" t="s">
        <v>188</v>
      </c>
      <c r="Z231" s="138" t="s">
        <v>188</v>
      </c>
      <c r="AA231" s="137" t="s">
        <v>188</v>
      </c>
      <c r="AB231" s="138" t="s">
        <v>294</v>
      </c>
      <c r="AC231" s="138" t="s">
        <v>295</v>
      </c>
      <c r="AD231" s="167">
        <v>45869</v>
      </c>
      <c r="AE231" s="111" t="s">
        <v>190</v>
      </c>
      <c r="AF231" s="137">
        <v>1</v>
      </c>
      <c r="AG231" s="137">
        <v>3</v>
      </c>
      <c r="AH231" s="137">
        <f t="shared" si="194"/>
        <v>3</v>
      </c>
      <c r="AI231" s="138" t="str">
        <f t="shared" si="195"/>
        <v>BAJO</v>
      </c>
      <c r="AJ231" s="137">
        <v>25</v>
      </c>
      <c r="AK231" s="137">
        <f t="shared" si="196"/>
        <v>75</v>
      </c>
      <c r="AL231" s="138" t="str">
        <f t="shared" si="197"/>
        <v>III</v>
      </c>
      <c r="AM231" s="137" t="str">
        <f t="shared" si="198"/>
        <v>Mejorable</v>
      </c>
      <c r="AN231" s="138" t="s">
        <v>288</v>
      </c>
      <c r="AO231" s="137" t="s">
        <v>179</v>
      </c>
      <c r="AP231" s="138" t="s">
        <v>188</v>
      </c>
      <c r="AQ231" s="138" t="s">
        <v>188</v>
      </c>
      <c r="AR231" s="137" t="s">
        <v>188</v>
      </c>
      <c r="AS231" s="138" t="s">
        <v>294</v>
      </c>
      <c r="AT231" s="138" t="s">
        <v>295</v>
      </c>
      <c r="AU231" s="109" t="str">
        <f t="shared" si="127"/>
        <v>Se mantiene los controles establecidos</v>
      </c>
    </row>
    <row r="232" spans="2:47" s="42" customFormat="1" ht="150" customHeight="1">
      <c r="B232" s="139" t="s">
        <v>258</v>
      </c>
      <c r="C232" s="142" t="s">
        <v>444</v>
      </c>
      <c r="D232" s="142" t="s">
        <v>517</v>
      </c>
      <c r="E232" s="142" t="s">
        <v>521</v>
      </c>
      <c r="F232" s="138" t="s">
        <v>522</v>
      </c>
      <c r="G232" s="131" t="s">
        <v>179</v>
      </c>
      <c r="H232" s="109" t="s">
        <v>180</v>
      </c>
      <c r="I232" s="145" t="s">
        <v>308</v>
      </c>
      <c r="J232" s="145" t="s">
        <v>214</v>
      </c>
      <c r="K232" s="58" t="s">
        <v>309</v>
      </c>
      <c r="L232" s="58" t="s">
        <v>310</v>
      </c>
      <c r="M232" s="143" t="s">
        <v>311</v>
      </c>
      <c r="N232" s="58" t="s">
        <v>312</v>
      </c>
      <c r="O232" s="146">
        <v>1</v>
      </c>
      <c r="P232" s="146">
        <v>1</v>
      </c>
      <c r="Q232" s="146">
        <f t="shared" si="189"/>
        <v>1</v>
      </c>
      <c r="R232" s="146" t="str">
        <f t="shared" si="190"/>
        <v>BAJO</v>
      </c>
      <c r="S232" s="146">
        <v>25</v>
      </c>
      <c r="T232" s="146">
        <f t="shared" si="191"/>
        <v>25</v>
      </c>
      <c r="U232" s="138" t="str">
        <f t="shared" si="192"/>
        <v>III</v>
      </c>
      <c r="V232" s="137" t="str">
        <f t="shared" si="193"/>
        <v>Mejorable</v>
      </c>
      <c r="W232" s="146" t="s">
        <v>313</v>
      </c>
      <c r="X232" s="146" t="s">
        <v>179</v>
      </c>
      <c r="Y232" s="146" t="s">
        <v>188</v>
      </c>
      <c r="Z232" s="146" t="s">
        <v>188</v>
      </c>
      <c r="AA232" s="146" t="s">
        <v>188</v>
      </c>
      <c r="AB232" s="146" t="s">
        <v>314</v>
      </c>
      <c r="AC232" s="146" t="s">
        <v>315</v>
      </c>
      <c r="AD232" s="167">
        <v>45869</v>
      </c>
      <c r="AE232" s="111" t="s">
        <v>190</v>
      </c>
      <c r="AF232" s="146">
        <v>1</v>
      </c>
      <c r="AG232" s="146">
        <v>1</v>
      </c>
      <c r="AH232" s="146">
        <f t="shared" si="194"/>
        <v>1</v>
      </c>
      <c r="AI232" s="146" t="str">
        <f t="shared" si="195"/>
        <v>BAJO</v>
      </c>
      <c r="AJ232" s="146">
        <v>25</v>
      </c>
      <c r="AK232" s="146">
        <f t="shared" si="196"/>
        <v>25</v>
      </c>
      <c r="AL232" s="138" t="str">
        <f t="shared" si="197"/>
        <v>III</v>
      </c>
      <c r="AM232" s="137" t="str">
        <f t="shared" si="198"/>
        <v>Mejorable</v>
      </c>
      <c r="AN232" s="146" t="s">
        <v>313</v>
      </c>
      <c r="AO232" s="146" t="s">
        <v>179</v>
      </c>
      <c r="AP232" s="146" t="s">
        <v>188</v>
      </c>
      <c r="AQ232" s="146" t="s">
        <v>188</v>
      </c>
      <c r="AR232" s="146" t="s">
        <v>188</v>
      </c>
      <c r="AS232" s="146" t="s">
        <v>314</v>
      </c>
      <c r="AT232" s="146" t="s">
        <v>315</v>
      </c>
      <c r="AU232" s="109" t="str">
        <f t="shared" si="127"/>
        <v>Se mantiene los controles establecidos</v>
      </c>
    </row>
    <row r="233" spans="2:47" s="42" customFormat="1" ht="150" customHeight="1">
      <c r="B233" s="139" t="s">
        <v>258</v>
      </c>
      <c r="C233" s="142" t="s">
        <v>444</v>
      </c>
      <c r="D233" s="142" t="s">
        <v>517</v>
      </c>
      <c r="E233" s="142" t="s">
        <v>521</v>
      </c>
      <c r="F233" s="138" t="s">
        <v>523</v>
      </c>
      <c r="G233" s="131" t="s">
        <v>179</v>
      </c>
      <c r="H233" s="109" t="s">
        <v>220</v>
      </c>
      <c r="I233" s="140" t="s">
        <v>524</v>
      </c>
      <c r="J233" s="140" t="s">
        <v>214</v>
      </c>
      <c r="K233" s="52" t="s">
        <v>525</v>
      </c>
      <c r="L233" s="138" t="s">
        <v>188</v>
      </c>
      <c r="M233" s="52" t="s">
        <v>188</v>
      </c>
      <c r="N233" s="52" t="s">
        <v>526</v>
      </c>
      <c r="O233" s="137">
        <v>6</v>
      </c>
      <c r="P233" s="137">
        <v>3</v>
      </c>
      <c r="Q233" s="137">
        <v>18</v>
      </c>
      <c r="R233" s="138" t="s">
        <v>156</v>
      </c>
      <c r="S233" s="137">
        <v>25</v>
      </c>
      <c r="T233" s="137">
        <v>450</v>
      </c>
      <c r="U233" s="138" t="str">
        <f t="shared" si="192"/>
        <v>II</v>
      </c>
      <c r="V233" s="137" t="str">
        <f t="shared" si="193"/>
        <v>Aceptable con control especifico</v>
      </c>
      <c r="W233" s="137" t="s">
        <v>527</v>
      </c>
      <c r="X233" s="146" t="s">
        <v>179</v>
      </c>
      <c r="Y233" s="146" t="s">
        <v>188</v>
      </c>
      <c r="Z233" s="146" t="s">
        <v>188</v>
      </c>
      <c r="AA233" s="146" t="s">
        <v>188</v>
      </c>
      <c r="AB233" s="146" t="s">
        <v>528</v>
      </c>
      <c r="AC233" s="146" t="s">
        <v>255</v>
      </c>
      <c r="AD233" s="167"/>
      <c r="AE233" s="111"/>
      <c r="AF233" s="146"/>
      <c r="AG233" s="146"/>
      <c r="AH233" s="146"/>
      <c r="AI233" s="146"/>
      <c r="AJ233" s="146"/>
      <c r="AK233" s="146"/>
      <c r="AL233" s="138"/>
      <c r="AM233" s="137"/>
      <c r="AN233" s="146"/>
      <c r="AO233" s="146"/>
      <c r="AP233" s="146"/>
      <c r="AQ233" s="146"/>
      <c r="AR233" s="146"/>
      <c r="AS233" s="146"/>
      <c r="AT233" s="146"/>
      <c r="AU233" s="109"/>
    </row>
    <row r="234" spans="2:47" s="42" customFormat="1" ht="153" customHeight="1">
      <c r="B234" s="139" t="s">
        <v>258</v>
      </c>
      <c r="C234" s="142" t="s">
        <v>444</v>
      </c>
      <c r="D234" s="142" t="s">
        <v>517</v>
      </c>
      <c r="E234" s="142" t="s">
        <v>521</v>
      </c>
      <c r="F234" s="138" t="s">
        <v>523</v>
      </c>
      <c r="G234" s="131" t="s">
        <v>179</v>
      </c>
      <c r="H234" s="109" t="s">
        <v>220</v>
      </c>
      <c r="I234" s="140" t="s">
        <v>529</v>
      </c>
      <c r="J234" s="140" t="s">
        <v>214</v>
      </c>
      <c r="K234" s="52" t="s">
        <v>249</v>
      </c>
      <c r="L234" s="138" t="s">
        <v>250</v>
      </c>
      <c r="M234" s="131" t="s">
        <v>251</v>
      </c>
      <c r="N234" s="178" t="s">
        <v>252</v>
      </c>
      <c r="O234" s="138">
        <v>2</v>
      </c>
      <c r="P234" s="138">
        <v>1</v>
      </c>
      <c r="Q234" s="138">
        <f t="shared" si="189"/>
        <v>2</v>
      </c>
      <c r="R234" s="138" t="str">
        <f t="shared" si="190"/>
        <v>BAJO</v>
      </c>
      <c r="S234" s="138">
        <v>100</v>
      </c>
      <c r="T234" s="138">
        <f>Q234*S234</f>
        <v>200</v>
      </c>
      <c r="U234" s="138" t="str">
        <f>IF(T234&lt;=20,"IV",IF(T234&lt;=120,"III",IF(T234&lt;=500,"II",IF(T234&lt;=4000,"I",FALSE))))</f>
        <v>II</v>
      </c>
      <c r="V234" s="137" t="str">
        <f t="shared" si="193"/>
        <v>Aceptable con control especifico</v>
      </c>
      <c r="W234" s="138" t="s">
        <v>253</v>
      </c>
      <c r="X234" s="138" t="s">
        <v>179</v>
      </c>
      <c r="Y234" s="138" t="s">
        <v>188</v>
      </c>
      <c r="Z234" s="138" t="s">
        <v>188</v>
      </c>
      <c r="AA234" s="138" t="s">
        <v>188</v>
      </c>
      <c r="AB234" s="52" t="s">
        <v>254</v>
      </c>
      <c r="AC234" s="138" t="s">
        <v>255</v>
      </c>
      <c r="AD234" s="167">
        <v>45869</v>
      </c>
      <c r="AE234" s="111" t="s">
        <v>190</v>
      </c>
      <c r="AF234" s="138">
        <v>2</v>
      </c>
      <c r="AG234" s="138">
        <v>1</v>
      </c>
      <c r="AH234" s="138">
        <f t="shared" si="194"/>
        <v>2</v>
      </c>
      <c r="AI234" s="138" t="str">
        <f t="shared" si="195"/>
        <v>BAJO</v>
      </c>
      <c r="AJ234" s="138">
        <v>100</v>
      </c>
      <c r="AK234" s="138">
        <f>AH234*AJ234</f>
        <v>200</v>
      </c>
      <c r="AL234" s="138" t="str">
        <f>IF(AK234&lt;=20,"IV",IF(AK234&lt;=120,"III",IF(AK234&lt;=500,"II",IF(AK234&lt;=4000,"I",FALSE))))</f>
        <v>II</v>
      </c>
      <c r="AM234" s="137" t="str">
        <f t="shared" si="198"/>
        <v>Aceptable con control especifico</v>
      </c>
      <c r="AN234" s="138" t="s">
        <v>253</v>
      </c>
      <c r="AO234" s="138" t="s">
        <v>179</v>
      </c>
      <c r="AP234" s="138" t="s">
        <v>188</v>
      </c>
      <c r="AQ234" s="138" t="s">
        <v>188</v>
      </c>
      <c r="AR234" s="138" t="s">
        <v>188</v>
      </c>
      <c r="AS234" s="52" t="s">
        <v>254</v>
      </c>
      <c r="AT234" s="138" t="s">
        <v>255</v>
      </c>
      <c r="AU234" s="109" t="str">
        <f t="shared" ref="AU234:AU284" si="199">IF(AND(V234="Aceptable",AM234="Aceptable"),"Se mantiene los controles establecidos",
IF(AND(V234="Aceptable",AM234="Mejorable"),"Disminuyó el riesgo",
IF(AND(V234="Aceptable",AM234="Aceptable con control especifico"),"Disminuyó el riesgo",
IF(AND(V234="Mejorable",AM234="Mejorable"),"Se mantiene los controles establecidos",
IF(AND(V234="Mejorable",AM234="Aceptable"),"Disminuyó el riesgo",
IF(AND(V234="Mejorable",AM234="Aceptable con control específico"),"Disminuyó el riesgo",
IF(AND(V234="Aceptable con control especifico",AM234="Aceptable con control especifico"),"Se mantiene los controles establecidos",
IF(AND(V234="Aceptable con control especifico",AM234="Mejorable"),"Aumentó el riesgo",
IF(AND(V234="Aceptable con control especifico",AM234="Aceptable"),"Aumentó el riesgo",
"Aumentó el riesgo")))))))))</f>
        <v>Se mantiene los controles establecidos</v>
      </c>
    </row>
    <row r="235" spans="2:47" s="42" customFormat="1" ht="156" customHeight="1">
      <c r="B235" s="139" t="s">
        <v>258</v>
      </c>
      <c r="C235" s="159" t="s">
        <v>444</v>
      </c>
      <c r="D235" s="142" t="s">
        <v>517</v>
      </c>
      <c r="E235" s="142" t="s">
        <v>521</v>
      </c>
      <c r="F235" s="109" t="s">
        <v>530</v>
      </c>
      <c r="G235" s="131" t="s">
        <v>179</v>
      </c>
      <c r="H235" s="109" t="s">
        <v>220</v>
      </c>
      <c r="I235" s="140" t="s">
        <v>221</v>
      </c>
      <c r="J235" s="140" t="s">
        <v>222</v>
      </c>
      <c r="K235" s="52" t="s">
        <v>223</v>
      </c>
      <c r="L235" s="138" t="s">
        <v>224</v>
      </c>
      <c r="M235" s="109" t="s">
        <v>225</v>
      </c>
      <c r="N235" s="176" t="s">
        <v>226</v>
      </c>
      <c r="O235" s="137">
        <v>2</v>
      </c>
      <c r="P235" s="137">
        <v>2</v>
      </c>
      <c r="Q235" s="137">
        <f t="shared" si="189"/>
        <v>4</v>
      </c>
      <c r="R235" s="138" t="str">
        <f t="shared" si="190"/>
        <v>BAJO</v>
      </c>
      <c r="S235" s="137">
        <v>25</v>
      </c>
      <c r="T235" s="137">
        <f t="shared" si="191"/>
        <v>100</v>
      </c>
      <c r="U235" s="138" t="str">
        <f t="shared" si="192"/>
        <v>III</v>
      </c>
      <c r="V235" s="137" t="str">
        <f t="shared" si="193"/>
        <v>Mejorable</v>
      </c>
      <c r="W235" s="137" t="s">
        <v>227</v>
      </c>
      <c r="X235" s="137" t="s">
        <v>179</v>
      </c>
      <c r="Y235" s="138" t="s">
        <v>188</v>
      </c>
      <c r="Z235" s="138" t="s">
        <v>188</v>
      </c>
      <c r="AA235" s="138" t="s">
        <v>188</v>
      </c>
      <c r="AB235" s="52" t="s">
        <v>228</v>
      </c>
      <c r="AC235" s="52" t="s">
        <v>229</v>
      </c>
      <c r="AD235" s="167">
        <v>45869</v>
      </c>
      <c r="AE235" s="111" t="s">
        <v>190</v>
      </c>
      <c r="AF235" s="137">
        <v>2</v>
      </c>
      <c r="AG235" s="137">
        <v>2</v>
      </c>
      <c r="AH235" s="137">
        <f t="shared" si="194"/>
        <v>4</v>
      </c>
      <c r="AI235" s="138" t="str">
        <f t="shared" si="195"/>
        <v>BAJO</v>
      </c>
      <c r="AJ235" s="137">
        <v>25</v>
      </c>
      <c r="AK235" s="137">
        <f t="shared" ref="AK235:AK237" si="200">AH235*AJ235</f>
        <v>100</v>
      </c>
      <c r="AL235" s="138" t="str">
        <f t="shared" ref="AL235:AL237" si="201">IF(AK235&lt;=20,"IV",IF(AK235&lt;=120,"III",IF(AK235&lt;=500,"II",IF(AK235&lt;=4000,"I",FALSE))))</f>
        <v>III</v>
      </c>
      <c r="AM235" s="137" t="str">
        <f t="shared" si="198"/>
        <v>Mejorable</v>
      </c>
      <c r="AN235" s="137" t="s">
        <v>227</v>
      </c>
      <c r="AO235" s="137" t="s">
        <v>179</v>
      </c>
      <c r="AP235" s="138" t="s">
        <v>188</v>
      </c>
      <c r="AQ235" s="138" t="s">
        <v>188</v>
      </c>
      <c r="AR235" s="138" t="s">
        <v>188</v>
      </c>
      <c r="AS235" s="52" t="s">
        <v>228</v>
      </c>
      <c r="AT235" s="52" t="s">
        <v>229</v>
      </c>
      <c r="AU235" s="109" t="str">
        <f t="shared" si="199"/>
        <v>Se mantiene los controles establecidos</v>
      </c>
    </row>
    <row r="236" spans="2:47" s="42" customFormat="1" ht="106.5" customHeight="1">
      <c r="B236" s="139" t="s">
        <v>258</v>
      </c>
      <c r="C236" s="159" t="s">
        <v>444</v>
      </c>
      <c r="D236" s="142" t="s">
        <v>517</v>
      </c>
      <c r="E236" s="142" t="s">
        <v>521</v>
      </c>
      <c r="F236" s="109" t="s">
        <v>530</v>
      </c>
      <c r="G236" s="131" t="s">
        <v>179</v>
      </c>
      <c r="H236" s="109" t="s">
        <v>220</v>
      </c>
      <c r="I236" s="140" t="s">
        <v>230</v>
      </c>
      <c r="J236" s="140" t="s">
        <v>222</v>
      </c>
      <c r="K236" s="52" t="s">
        <v>223</v>
      </c>
      <c r="L236" s="177" t="s">
        <v>231</v>
      </c>
      <c r="M236" s="109" t="s">
        <v>232</v>
      </c>
      <c r="N236" s="176" t="s">
        <v>226</v>
      </c>
      <c r="O236" s="137">
        <v>2</v>
      </c>
      <c r="P236" s="137">
        <v>2</v>
      </c>
      <c r="Q236" s="137">
        <f t="shared" si="189"/>
        <v>4</v>
      </c>
      <c r="R236" s="138" t="str">
        <f t="shared" si="190"/>
        <v>BAJO</v>
      </c>
      <c r="S236" s="137">
        <v>25</v>
      </c>
      <c r="T236" s="137">
        <f t="shared" si="191"/>
        <v>100</v>
      </c>
      <c r="U236" s="138" t="str">
        <f t="shared" si="192"/>
        <v>III</v>
      </c>
      <c r="V236" s="137" t="str">
        <f t="shared" si="193"/>
        <v>Mejorable</v>
      </c>
      <c r="W236" s="137" t="s">
        <v>227</v>
      </c>
      <c r="X236" s="137" t="s">
        <v>179</v>
      </c>
      <c r="Y236" s="138" t="s">
        <v>188</v>
      </c>
      <c r="Z236" s="138" t="s">
        <v>188</v>
      </c>
      <c r="AA236" s="138" t="s">
        <v>188</v>
      </c>
      <c r="AB236" s="52" t="s">
        <v>233</v>
      </c>
      <c r="AC236" s="52" t="s">
        <v>188</v>
      </c>
      <c r="AD236" s="167">
        <v>45869</v>
      </c>
      <c r="AE236" s="111" t="s">
        <v>190</v>
      </c>
      <c r="AF236" s="137">
        <v>2</v>
      </c>
      <c r="AG236" s="137">
        <v>2</v>
      </c>
      <c r="AH236" s="137">
        <f t="shared" si="194"/>
        <v>4</v>
      </c>
      <c r="AI236" s="138" t="str">
        <f t="shared" si="195"/>
        <v>BAJO</v>
      </c>
      <c r="AJ236" s="137">
        <v>25</v>
      </c>
      <c r="AK236" s="137">
        <f t="shared" si="200"/>
        <v>100</v>
      </c>
      <c r="AL236" s="138" t="str">
        <f t="shared" si="201"/>
        <v>III</v>
      </c>
      <c r="AM236" s="137" t="str">
        <f t="shared" si="198"/>
        <v>Mejorable</v>
      </c>
      <c r="AN236" s="137" t="s">
        <v>227</v>
      </c>
      <c r="AO236" s="137" t="s">
        <v>179</v>
      </c>
      <c r="AP236" s="138" t="s">
        <v>188</v>
      </c>
      <c r="AQ236" s="138" t="s">
        <v>188</v>
      </c>
      <c r="AR236" s="138" t="s">
        <v>188</v>
      </c>
      <c r="AS236" s="52" t="s">
        <v>233</v>
      </c>
      <c r="AT236" s="52" t="s">
        <v>188</v>
      </c>
      <c r="AU236" s="109" t="str">
        <f t="shared" si="199"/>
        <v>Se mantiene los controles establecidos</v>
      </c>
    </row>
    <row r="237" spans="2:47" s="42" customFormat="1" ht="223.5" customHeight="1">
      <c r="B237" s="139" t="s">
        <v>258</v>
      </c>
      <c r="C237" s="142" t="s">
        <v>444</v>
      </c>
      <c r="D237" s="142" t="s">
        <v>517</v>
      </c>
      <c r="E237" s="142" t="s">
        <v>521</v>
      </c>
      <c r="F237" s="138" t="s">
        <v>522</v>
      </c>
      <c r="G237" s="131" t="s">
        <v>179</v>
      </c>
      <c r="H237" s="109" t="s">
        <v>220</v>
      </c>
      <c r="I237" s="140" t="s">
        <v>234</v>
      </c>
      <c r="J237" s="140" t="s">
        <v>222</v>
      </c>
      <c r="K237" s="52" t="s">
        <v>235</v>
      </c>
      <c r="L237" s="138" t="s">
        <v>236</v>
      </c>
      <c r="M237" s="109" t="s">
        <v>237</v>
      </c>
      <c r="N237" s="52" t="s">
        <v>238</v>
      </c>
      <c r="O237" s="137">
        <v>2</v>
      </c>
      <c r="P237" s="137">
        <v>2</v>
      </c>
      <c r="Q237" s="137">
        <f t="shared" si="189"/>
        <v>4</v>
      </c>
      <c r="R237" s="138" t="str">
        <f t="shared" si="190"/>
        <v>BAJO</v>
      </c>
      <c r="S237" s="137">
        <v>60</v>
      </c>
      <c r="T237" s="137">
        <f t="shared" si="191"/>
        <v>240</v>
      </c>
      <c r="U237" s="138" t="str">
        <f t="shared" si="192"/>
        <v>II</v>
      </c>
      <c r="V237" s="137" t="str">
        <f t="shared" si="193"/>
        <v>Aceptable con control especifico</v>
      </c>
      <c r="W237" s="137" t="s">
        <v>227</v>
      </c>
      <c r="X237" s="137" t="s">
        <v>179</v>
      </c>
      <c r="Y237" s="138" t="s">
        <v>188</v>
      </c>
      <c r="Z237" s="138" t="s">
        <v>188</v>
      </c>
      <c r="AA237" s="138" t="s">
        <v>188</v>
      </c>
      <c r="AB237" s="52" t="s">
        <v>239</v>
      </c>
      <c r="AC237" s="52" t="s">
        <v>188</v>
      </c>
      <c r="AD237" s="167">
        <v>45869</v>
      </c>
      <c r="AE237" s="111" t="s">
        <v>190</v>
      </c>
      <c r="AF237" s="137">
        <v>2</v>
      </c>
      <c r="AG237" s="137">
        <v>2</v>
      </c>
      <c r="AH237" s="137">
        <f t="shared" si="194"/>
        <v>4</v>
      </c>
      <c r="AI237" s="138" t="str">
        <f t="shared" si="195"/>
        <v>BAJO</v>
      </c>
      <c r="AJ237" s="137">
        <v>60</v>
      </c>
      <c r="AK237" s="137">
        <f t="shared" si="200"/>
        <v>240</v>
      </c>
      <c r="AL237" s="138" t="str">
        <f t="shared" si="201"/>
        <v>II</v>
      </c>
      <c r="AM237" s="137" t="str">
        <f t="shared" si="198"/>
        <v>Aceptable con control especifico</v>
      </c>
      <c r="AN237" s="137" t="s">
        <v>227</v>
      </c>
      <c r="AO237" s="137" t="s">
        <v>179</v>
      </c>
      <c r="AP237" s="138" t="s">
        <v>188</v>
      </c>
      <c r="AQ237" s="138" t="s">
        <v>188</v>
      </c>
      <c r="AR237" s="138" t="s">
        <v>188</v>
      </c>
      <c r="AS237" s="52" t="s">
        <v>239</v>
      </c>
      <c r="AT237" s="52" t="s">
        <v>188</v>
      </c>
      <c r="AU237" s="109" t="str">
        <f t="shared" si="199"/>
        <v>Se mantiene los controles establecidos</v>
      </c>
    </row>
    <row r="238" spans="2:47" s="42" customFormat="1" ht="268.5" customHeight="1">
      <c r="B238" s="133" t="s">
        <v>258</v>
      </c>
      <c r="C238" s="142" t="s">
        <v>531</v>
      </c>
      <c r="D238" s="159" t="s">
        <v>532</v>
      </c>
      <c r="E238" s="156" t="s">
        <v>533</v>
      </c>
      <c r="F238" s="156" t="s">
        <v>534</v>
      </c>
      <c r="G238" s="131" t="s">
        <v>179</v>
      </c>
      <c r="H238" s="109" t="s">
        <v>180</v>
      </c>
      <c r="I238" s="136" t="s">
        <v>181</v>
      </c>
      <c r="J238" s="136" t="s">
        <v>182</v>
      </c>
      <c r="K238" s="53" t="s">
        <v>183</v>
      </c>
      <c r="L238" s="137" t="s">
        <v>184</v>
      </c>
      <c r="M238" s="53" t="s">
        <v>185</v>
      </c>
      <c r="N238" s="130" t="s">
        <v>186</v>
      </c>
      <c r="O238" s="137">
        <v>1</v>
      </c>
      <c r="P238" s="137">
        <v>1</v>
      </c>
      <c r="Q238" s="137">
        <f>O238*P238</f>
        <v>1</v>
      </c>
      <c r="R238" s="137" t="str">
        <f>IF(Q238&lt;=4,"BAJO",IF(Q238&lt;=8,"MEDIO",IF(Q238&lt;=20,"ALTO","MUY ALTO")))</f>
        <v>BAJO</v>
      </c>
      <c r="S238" s="137">
        <v>10</v>
      </c>
      <c r="T238" s="137">
        <f>Q238*S238</f>
        <v>10</v>
      </c>
      <c r="U238" s="138" t="str">
        <f>IF(T238&lt;=20,"IV",IF(T238&lt;=120,"III",IF(T238&lt;=500,"II",IF(T238&lt;=4000,"I",FALSE))))</f>
        <v>IV</v>
      </c>
      <c r="V238" s="137" t="str">
        <f>IF(U238="IV","Aceptable",IF(U238="III","Mejorable",IF(U238="II","Aceptable con control especifico", IF(U238="I","No Aceptable",FALSE))))</f>
        <v>Aceptable</v>
      </c>
      <c r="W238" s="53" t="s">
        <v>187</v>
      </c>
      <c r="X238" s="137" t="s">
        <v>179</v>
      </c>
      <c r="Y238" s="137" t="s">
        <v>188</v>
      </c>
      <c r="Z238" s="137" t="s">
        <v>188</v>
      </c>
      <c r="AA238" s="137" t="s">
        <v>188</v>
      </c>
      <c r="AB238" s="137" t="s">
        <v>189</v>
      </c>
      <c r="AC238" s="137" t="s">
        <v>188</v>
      </c>
      <c r="AD238" s="167">
        <v>45869</v>
      </c>
      <c r="AE238" s="111" t="s">
        <v>190</v>
      </c>
      <c r="AF238" s="137">
        <v>1</v>
      </c>
      <c r="AG238" s="137">
        <v>1</v>
      </c>
      <c r="AH238" s="137">
        <f>AF238*AG238</f>
        <v>1</v>
      </c>
      <c r="AI238" s="137" t="str">
        <f>IF(AH238&lt;=4,"BAJO",IF(AH238&lt;=8,"MEDIO",IF(AH238&lt;=20,"ALTO","MUY ALTO")))</f>
        <v>BAJO</v>
      </c>
      <c r="AJ238" s="137">
        <v>10</v>
      </c>
      <c r="AK238" s="137">
        <f>AH238*AJ238</f>
        <v>10</v>
      </c>
      <c r="AL238" s="138" t="str">
        <f>IF(AK238&lt;=20,"IV",IF(AK238&lt;=120,"III",IF(AK238&lt;=500,"II",IF(AK238&lt;=4000,"I",FALSE))))</f>
        <v>IV</v>
      </c>
      <c r="AM238" s="137" t="str">
        <f>IF(AL238="IV","Aceptable",IF(AL238="III","Mejorable",IF(AL238="II","Aceptable con control especifico", IF(AL238="I","No Aceptable",FALSE))))</f>
        <v>Aceptable</v>
      </c>
      <c r="AN238" s="53" t="s">
        <v>187</v>
      </c>
      <c r="AO238" s="137" t="s">
        <v>179</v>
      </c>
      <c r="AP238" s="137" t="s">
        <v>188</v>
      </c>
      <c r="AQ238" s="137" t="s">
        <v>188</v>
      </c>
      <c r="AR238" s="137" t="s">
        <v>188</v>
      </c>
      <c r="AS238" s="137" t="s">
        <v>189</v>
      </c>
      <c r="AT238" s="137" t="s">
        <v>188</v>
      </c>
      <c r="AU238" s="109" t="str">
        <f t="shared" si="199"/>
        <v>Se mantiene los controles establecidos</v>
      </c>
    </row>
    <row r="239" spans="2:47" s="42" customFormat="1" ht="249.75" customHeight="1">
      <c r="B239" s="139" t="s">
        <v>258</v>
      </c>
      <c r="C239" s="142" t="s">
        <v>531</v>
      </c>
      <c r="D239" s="159" t="s">
        <v>532</v>
      </c>
      <c r="E239" s="156" t="s">
        <v>533</v>
      </c>
      <c r="F239" s="157" t="s">
        <v>534</v>
      </c>
      <c r="G239" s="131" t="s">
        <v>179</v>
      </c>
      <c r="H239" s="109" t="s">
        <v>180</v>
      </c>
      <c r="I239" s="140" t="s">
        <v>191</v>
      </c>
      <c r="J239" s="140" t="s">
        <v>192</v>
      </c>
      <c r="K239" s="52" t="s">
        <v>193</v>
      </c>
      <c r="L239" s="138" t="s">
        <v>188</v>
      </c>
      <c r="M239" s="52" t="s">
        <v>194</v>
      </c>
      <c r="N239" s="130" t="s">
        <v>188</v>
      </c>
      <c r="O239" s="138">
        <v>2</v>
      </c>
      <c r="P239" s="138">
        <v>3</v>
      </c>
      <c r="Q239" s="138">
        <f t="shared" ref="Q239:Q257" si="202">O239*P239</f>
        <v>6</v>
      </c>
      <c r="R239" s="138" t="str">
        <f t="shared" ref="R239:R257" si="203">IF(Q239&lt;=4,"BAJO",IF(Q239&lt;=8,"MEDIO",IF(Q239&lt;=20,"ALTO","MUY ALTO")))</f>
        <v>MEDIO</v>
      </c>
      <c r="S239" s="138">
        <v>10</v>
      </c>
      <c r="T239" s="138">
        <f t="shared" ref="T239:T257" si="204">Q239*S239</f>
        <v>60</v>
      </c>
      <c r="U239" s="138" t="str">
        <f t="shared" ref="U239:U258" si="205">IF(T239&lt;=20,"IV",IF(T239&lt;=120,"III",IF(T239&lt;=500,"II",IF(T239&lt;=4000,"I",FALSE))))</f>
        <v>III</v>
      </c>
      <c r="V239" s="137" t="str">
        <f t="shared" ref="V239:V258" si="206">IF(U239="IV","Aceptable",IF(U239="III","Mejorable",IF(U239="II","Aceptable con control especifico", IF(U239="I","No Aceptable",FALSE))))</f>
        <v>Mejorable</v>
      </c>
      <c r="W239" s="137" t="s">
        <v>195</v>
      </c>
      <c r="X239" s="138" t="s">
        <v>179</v>
      </c>
      <c r="Y239" s="138" t="s">
        <v>188</v>
      </c>
      <c r="Z239" s="138" t="s">
        <v>188</v>
      </c>
      <c r="AA239" s="138" t="s">
        <v>245</v>
      </c>
      <c r="AB239" s="138" t="s">
        <v>196</v>
      </c>
      <c r="AC239" s="138" t="s">
        <v>188</v>
      </c>
      <c r="AD239" s="167">
        <v>45869</v>
      </c>
      <c r="AE239" s="111" t="s">
        <v>190</v>
      </c>
      <c r="AF239" s="138">
        <v>2</v>
      </c>
      <c r="AG239" s="138">
        <v>3</v>
      </c>
      <c r="AH239" s="138">
        <f t="shared" ref="AH239:AH257" si="207">AF239*AG239</f>
        <v>6</v>
      </c>
      <c r="AI239" s="138" t="str">
        <f t="shared" ref="AI239:AI257" si="208">IF(AH239&lt;=4,"BAJO",IF(AH239&lt;=8,"MEDIO",IF(AH239&lt;=20,"ALTO","MUY ALTO")))</f>
        <v>MEDIO</v>
      </c>
      <c r="AJ239" s="138">
        <v>10</v>
      </c>
      <c r="AK239" s="138">
        <f t="shared" ref="AK239:AK246" si="209">AH239*AJ239</f>
        <v>60</v>
      </c>
      <c r="AL239" s="138" t="str">
        <f t="shared" ref="AL239:AL246" si="210">IF(AK239&lt;=20,"IV",IF(AK239&lt;=120,"III",IF(AK239&lt;=500,"II",IF(AK239&lt;=4000,"I",FALSE))))</f>
        <v>III</v>
      </c>
      <c r="AM239" s="137" t="str">
        <f t="shared" ref="AM239:AM258" si="211">IF(AL239="IV","Aceptable",IF(AL239="III","Mejorable",IF(AL239="II","Aceptable con control especifico", IF(AL239="I","No Aceptable",FALSE))))</f>
        <v>Mejorable</v>
      </c>
      <c r="AN239" s="137" t="s">
        <v>195</v>
      </c>
      <c r="AO239" s="138" t="s">
        <v>179</v>
      </c>
      <c r="AP239" s="138" t="s">
        <v>188</v>
      </c>
      <c r="AQ239" s="138" t="s">
        <v>188</v>
      </c>
      <c r="AR239" s="138" t="s">
        <v>245</v>
      </c>
      <c r="AS239" s="138" t="s">
        <v>196</v>
      </c>
      <c r="AT239" s="138" t="s">
        <v>188</v>
      </c>
      <c r="AU239" s="109" t="str">
        <f t="shared" si="199"/>
        <v>Se mantiene los controles establecidos</v>
      </c>
    </row>
    <row r="240" spans="2:47" s="42" customFormat="1" ht="330" customHeight="1">
      <c r="B240" s="133" t="s">
        <v>258</v>
      </c>
      <c r="C240" s="142" t="s">
        <v>531</v>
      </c>
      <c r="D240" s="159" t="s">
        <v>532</v>
      </c>
      <c r="E240" s="156" t="s">
        <v>533</v>
      </c>
      <c r="F240" s="156" t="s">
        <v>534</v>
      </c>
      <c r="G240" s="131" t="s">
        <v>179</v>
      </c>
      <c r="H240" s="109" t="s">
        <v>180</v>
      </c>
      <c r="I240" s="136" t="s">
        <v>204</v>
      </c>
      <c r="J240" s="136" t="s">
        <v>205</v>
      </c>
      <c r="K240" s="53" t="s">
        <v>206</v>
      </c>
      <c r="L240" s="137" t="s">
        <v>188</v>
      </c>
      <c r="M240" s="53" t="s">
        <v>207</v>
      </c>
      <c r="N240" s="53" t="s">
        <v>208</v>
      </c>
      <c r="O240" s="137">
        <v>2</v>
      </c>
      <c r="P240" s="137">
        <v>3</v>
      </c>
      <c r="Q240" s="137">
        <f t="shared" si="202"/>
        <v>6</v>
      </c>
      <c r="R240" s="137" t="str">
        <f t="shared" si="203"/>
        <v>MEDIO</v>
      </c>
      <c r="S240" s="137">
        <v>10</v>
      </c>
      <c r="T240" s="137">
        <f t="shared" si="204"/>
        <v>60</v>
      </c>
      <c r="U240" s="138" t="str">
        <f t="shared" si="205"/>
        <v>III</v>
      </c>
      <c r="V240" s="137" t="str">
        <f t="shared" si="206"/>
        <v>Mejorable</v>
      </c>
      <c r="W240" s="137" t="s">
        <v>209</v>
      </c>
      <c r="X240" s="137" t="s">
        <v>179</v>
      </c>
      <c r="Y240" s="137" t="s">
        <v>188</v>
      </c>
      <c r="Z240" s="137" t="s">
        <v>188</v>
      </c>
      <c r="AA240" s="137" t="s">
        <v>188</v>
      </c>
      <c r="AB240" s="137" t="s">
        <v>189</v>
      </c>
      <c r="AC240" s="137" t="s">
        <v>188</v>
      </c>
      <c r="AD240" s="167">
        <v>45869</v>
      </c>
      <c r="AE240" s="111" t="s">
        <v>190</v>
      </c>
      <c r="AF240" s="137">
        <v>2</v>
      </c>
      <c r="AG240" s="137">
        <v>3</v>
      </c>
      <c r="AH240" s="137">
        <f t="shared" si="207"/>
        <v>6</v>
      </c>
      <c r="AI240" s="137" t="str">
        <f t="shared" si="208"/>
        <v>MEDIO</v>
      </c>
      <c r="AJ240" s="137">
        <v>10</v>
      </c>
      <c r="AK240" s="137">
        <f t="shared" si="209"/>
        <v>60</v>
      </c>
      <c r="AL240" s="138" t="str">
        <f t="shared" si="210"/>
        <v>III</v>
      </c>
      <c r="AM240" s="137" t="str">
        <f t="shared" si="211"/>
        <v>Mejorable</v>
      </c>
      <c r="AN240" s="137" t="s">
        <v>209</v>
      </c>
      <c r="AO240" s="137" t="s">
        <v>179</v>
      </c>
      <c r="AP240" s="137" t="s">
        <v>188</v>
      </c>
      <c r="AQ240" s="137" t="s">
        <v>188</v>
      </c>
      <c r="AR240" s="137" t="s">
        <v>188</v>
      </c>
      <c r="AS240" s="137" t="s">
        <v>189</v>
      </c>
      <c r="AT240" s="137" t="s">
        <v>188</v>
      </c>
      <c r="AU240" s="109" t="str">
        <f t="shared" si="199"/>
        <v>Se mantiene los controles establecidos</v>
      </c>
    </row>
    <row r="241" spans="2:47" s="42" customFormat="1" ht="174.75" customHeight="1">
      <c r="B241" s="133" t="s">
        <v>258</v>
      </c>
      <c r="C241" s="142" t="s">
        <v>531</v>
      </c>
      <c r="D241" s="159" t="s">
        <v>532</v>
      </c>
      <c r="E241" s="156" t="s">
        <v>533</v>
      </c>
      <c r="F241" s="156" t="s">
        <v>534</v>
      </c>
      <c r="G241" s="131" t="s">
        <v>179</v>
      </c>
      <c r="H241" s="109" t="s">
        <v>180</v>
      </c>
      <c r="I241" s="136" t="s">
        <v>210</v>
      </c>
      <c r="J241" s="136" t="s">
        <v>205</v>
      </c>
      <c r="K241" s="53" t="s">
        <v>211</v>
      </c>
      <c r="L241" s="137" t="s">
        <v>188</v>
      </c>
      <c r="M241" s="53" t="s">
        <v>207</v>
      </c>
      <c r="N241" s="53" t="s">
        <v>208</v>
      </c>
      <c r="O241" s="137">
        <v>2</v>
      </c>
      <c r="P241" s="137">
        <v>3</v>
      </c>
      <c r="Q241" s="137">
        <f t="shared" si="202"/>
        <v>6</v>
      </c>
      <c r="R241" s="137" t="str">
        <f t="shared" si="203"/>
        <v>MEDIO</v>
      </c>
      <c r="S241" s="137">
        <v>10</v>
      </c>
      <c r="T241" s="137">
        <f t="shared" si="204"/>
        <v>60</v>
      </c>
      <c r="U241" s="138" t="str">
        <f t="shared" si="205"/>
        <v>III</v>
      </c>
      <c r="V241" s="137" t="str">
        <f t="shared" si="206"/>
        <v>Mejorable</v>
      </c>
      <c r="W241" s="137" t="s">
        <v>212</v>
      </c>
      <c r="X241" s="137" t="s">
        <v>179</v>
      </c>
      <c r="Y241" s="137" t="s">
        <v>188</v>
      </c>
      <c r="Z241" s="137" t="s">
        <v>188</v>
      </c>
      <c r="AA241" s="137" t="s">
        <v>188</v>
      </c>
      <c r="AB241" s="137" t="s">
        <v>189</v>
      </c>
      <c r="AC241" s="137" t="s">
        <v>188</v>
      </c>
      <c r="AD241" s="167">
        <v>45869</v>
      </c>
      <c r="AE241" s="111" t="s">
        <v>190</v>
      </c>
      <c r="AF241" s="137">
        <v>2</v>
      </c>
      <c r="AG241" s="137">
        <v>3</v>
      </c>
      <c r="AH241" s="137">
        <f t="shared" si="207"/>
        <v>6</v>
      </c>
      <c r="AI241" s="137" t="str">
        <f t="shared" si="208"/>
        <v>MEDIO</v>
      </c>
      <c r="AJ241" s="137">
        <v>10</v>
      </c>
      <c r="AK241" s="137">
        <f t="shared" si="209"/>
        <v>60</v>
      </c>
      <c r="AL241" s="138" t="str">
        <f t="shared" si="210"/>
        <v>III</v>
      </c>
      <c r="AM241" s="137" t="str">
        <f t="shared" si="211"/>
        <v>Mejorable</v>
      </c>
      <c r="AN241" s="137" t="s">
        <v>212</v>
      </c>
      <c r="AO241" s="137" t="s">
        <v>179</v>
      </c>
      <c r="AP241" s="137" t="s">
        <v>188</v>
      </c>
      <c r="AQ241" s="137" t="s">
        <v>188</v>
      </c>
      <c r="AR241" s="137" t="s">
        <v>188</v>
      </c>
      <c r="AS241" s="137" t="s">
        <v>189</v>
      </c>
      <c r="AT241" s="137" t="s">
        <v>188</v>
      </c>
      <c r="AU241" s="109" t="str">
        <f t="shared" si="199"/>
        <v>Se mantiene los controles establecidos</v>
      </c>
    </row>
    <row r="242" spans="2:47" s="42" customFormat="1" ht="294.75" customHeight="1">
      <c r="B242" s="139" t="s">
        <v>258</v>
      </c>
      <c r="C242" s="142" t="s">
        <v>531</v>
      </c>
      <c r="D242" s="159" t="s">
        <v>532</v>
      </c>
      <c r="E242" s="156" t="s">
        <v>533</v>
      </c>
      <c r="F242" s="157" t="s">
        <v>534</v>
      </c>
      <c r="G242" s="131" t="s">
        <v>179</v>
      </c>
      <c r="H242" s="109" t="s">
        <v>180</v>
      </c>
      <c r="I242" s="140" t="s">
        <v>213</v>
      </c>
      <c r="J242" s="140" t="s">
        <v>214</v>
      </c>
      <c r="K242" s="52" t="s">
        <v>215</v>
      </c>
      <c r="L242" s="138" t="s">
        <v>216</v>
      </c>
      <c r="M242" s="52" t="s">
        <v>217</v>
      </c>
      <c r="N242" s="52" t="s">
        <v>218</v>
      </c>
      <c r="O242" s="137">
        <v>2</v>
      </c>
      <c r="P242" s="137">
        <v>2</v>
      </c>
      <c r="Q242" s="137">
        <f t="shared" si="202"/>
        <v>4</v>
      </c>
      <c r="R242" s="138" t="str">
        <f t="shared" si="203"/>
        <v>BAJO</v>
      </c>
      <c r="S242" s="137">
        <v>25</v>
      </c>
      <c r="T242" s="137">
        <f t="shared" si="204"/>
        <v>100</v>
      </c>
      <c r="U242" s="138" t="str">
        <f t="shared" si="205"/>
        <v>III</v>
      </c>
      <c r="V242" s="137" t="str">
        <f t="shared" si="206"/>
        <v>Mejorable</v>
      </c>
      <c r="W242" s="138" t="s">
        <v>219</v>
      </c>
      <c r="X242" s="137" t="s">
        <v>179</v>
      </c>
      <c r="Y242" s="138" t="s">
        <v>188</v>
      </c>
      <c r="Z242" s="138" t="s">
        <v>188</v>
      </c>
      <c r="AA242" s="138" t="s">
        <v>188</v>
      </c>
      <c r="AB242" s="137" t="s">
        <v>189</v>
      </c>
      <c r="AC242" s="138" t="s">
        <v>188</v>
      </c>
      <c r="AD242" s="167">
        <v>45869</v>
      </c>
      <c r="AE242" s="111" t="s">
        <v>190</v>
      </c>
      <c r="AF242" s="137">
        <v>2</v>
      </c>
      <c r="AG242" s="137">
        <v>2</v>
      </c>
      <c r="AH242" s="137">
        <f t="shared" si="207"/>
        <v>4</v>
      </c>
      <c r="AI242" s="138" t="str">
        <f t="shared" si="208"/>
        <v>BAJO</v>
      </c>
      <c r="AJ242" s="137">
        <v>25</v>
      </c>
      <c r="AK242" s="137">
        <f t="shared" si="209"/>
        <v>100</v>
      </c>
      <c r="AL242" s="138" t="str">
        <f t="shared" si="210"/>
        <v>III</v>
      </c>
      <c r="AM242" s="137" t="str">
        <f t="shared" si="211"/>
        <v>Mejorable</v>
      </c>
      <c r="AN242" s="138" t="s">
        <v>219</v>
      </c>
      <c r="AO242" s="137" t="s">
        <v>179</v>
      </c>
      <c r="AP242" s="138" t="s">
        <v>188</v>
      </c>
      <c r="AQ242" s="138" t="s">
        <v>188</v>
      </c>
      <c r="AR242" s="138" t="s">
        <v>188</v>
      </c>
      <c r="AS242" s="137" t="s">
        <v>189</v>
      </c>
      <c r="AT242" s="138" t="s">
        <v>188</v>
      </c>
      <c r="AU242" s="109" t="str">
        <f t="shared" si="199"/>
        <v>Se mantiene los controles establecidos</v>
      </c>
    </row>
    <row r="243" spans="2:47" s="42" customFormat="1" ht="174.75" customHeight="1">
      <c r="B243" s="139" t="s">
        <v>258</v>
      </c>
      <c r="C243" s="142" t="s">
        <v>531</v>
      </c>
      <c r="D243" s="159" t="s">
        <v>532</v>
      </c>
      <c r="E243" s="156" t="s">
        <v>533</v>
      </c>
      <c r="F243" s="157" t="s">
        <v>534</v>
      </c>
      <c r="G243" s="131" t="s">
        <v>179</v>
      </c>
      <c r="H243" s="109" t="s">
        <v>180</v>
      </c>
      <c r="I243" s="140" t="s">
        <v>290</v>
      </c>
      <c r="J243" s="140" t="s">
        <v>214</v>
      </c>
      <c r="K243" s="52" t="s">
        <v>223</v>
      </c>
      <c r="L243" s="138" t="s">
        <v>291</v>
      </c>
      <c r="M243" s="52" t="s">
        <v>292</v>
      </c>
      <c r="N243" s="52" t="s">
        <v>293</v>
      </c>
      <c r="O243" s="137">
        <v>1</v>
      </c>
      <c r="P243" s="137">
        <v>3</v>
      </c>
      <c r="Q243" s="137">
        <f t="shared" si="202"/>
        <v>3</v>
      </c>
      <c r="R243" s="138" t="str">
        <f t="shared" si="203"/>
        <v>BAJO</v>
      </c>
      <c r="S243" s="137">
        <v>25</v>
      </c>
      <c r="T243" s="137">
        <f t="shared" si="204"/>
        <v>75</v>
      </c>
      <c r="U243" s="138" t="str">
        <f t="shared" si="205"/>
        <v>III</v>
      </c>
      <c r="V243" s="137" t="str">
        <f t="shared" si="206"/>
        <v>Mejorable</v>
      </c>
      <c r="W243" s="138" t="s">
        <v>288</v>
      </c>
      <c r="X243" s="137" t="s">
        <v>179</v>
      </c>
      <c r="Y243" s="138" t="s">
        <v>188</v>
      </c>
      <c r="Z243" s="138" t="s">
        <v>188</v>
      </c>
      <c r="AA243" s="138" t="s">
        <v>535</v>
      </c>
      <c r="AB243" s="138" t="s">
        <v>294</v>
      </c>
      <c r="AC243" s="138" t="s">
        <v>295</v>
      </c>
      <c r="AD243" s="167">
        <v>45869</v>
      </c>
      <c r="AE243" s="111" t="s">
        <v>190</v>
      </c>
      <c r="AF243" s="137">
        <v>1</v>
      </c>
      <c r="AG243" s="137">
        <v>3</v>
      </c>
      <c r="AH243" s="137">
        <f t="shared" si="207"/>
        <v>3</v>
      </c>
      <c r="AI243" s="138" t="str">
        <f t="shared" si="208"/>
        <v>BAJO</v>
      </c>
      <c r="AJ243" s="137">
        <v>25</v>
      </c>
      <c r="AK243" s="137">
        <f t="shared" si="209"/>
        <v>75</v>
      </c>
      <c r="AL243" s="138" t="str">
        <f t="shared" si="210"/>
        <v>III</v>
      </c>
      <c r="AM243" s="137" t="str">
        <f t="shared" si="211"/>
        <v>Mejorable</v>
      </c>
      <c r="AN243" s="138" t="s">
        <v>288</v>
      </c>
      <c r="AO243" s="137" t="s">
        <v>179</v>
      </c>
      <c r="AP243" s="138" t="s">
        <v>188</v>
      </c>
      <c r="AQ243" s="138" t="s">
        <v>188</v>
      </c>
      <c r="AR243" s="138" t="s">
        <v>535</v>
      </c>
      <c r="AS243" s="138" t="s">
        <v>294</v>
      </c>
      <c r="AT243" s="138" t="s">
        <v>295</v>
      </c>
      <c r="AU243" s="109" t="str">
        <f t="shared" si="199"/>
        <v>Se mantiene los controles establecidos</v>
      </c>
    </row>
    <row r="244" spans="2:47" s="42" customFormat="1" ht="174.75" customHeight="1">
      <c r="B244" s="139" t="s">
        <v>258</v>
      </c>
      <c r="C244" s="142" t="s">
        <v>531</v>
      </c>
      <c r="D244" s="159" t="s">
        <v>532</v>
      </c>
      <c r="E244" s="156" t="s">
        <v>533</v>
      </c>
      <c r="F244" s="157" t="s">
        <v>534</v>
      </c>
      <c r="G244" s="131" t="s">
        <v>179</v>
      </c>
      <c r="H244" s="109" t="s">
        <v>180</v>
      </c>
      <c r="I244" s="140" t="s">
        <v>296</v>
      </c>
      <c r="J244" s="140" t="s">
        <v>214</v>
      </c>
      <c r="K244" s="52" t="s">
        <v>297</v>
      </c>
      <c r="L244" s="56" t="s">
        <v>298</v>
      </c>
      <c r="M244" s="57" t="s">
        <v>299</v>
      </c>
      <c r="N244" s="56" t="s">
        <v>188</v>
      </c>
      <c r="O244" s="137">
        <v>1</v>
      </c>
      <c r="P244" s="137">
        <v>2</v>
      </c>
      <c r="Q244" s="137">
        <f t="shared" si="202"/>
        <v>2</v>
      </c>
      <c r="R244" s="138" t="str">
        <f t="shared" si="203"/>
        <v>BAJO</v>
      </c>
      <c r="S244" s="137">
        <v>10</v>
      </c>
      <c r="T244" s="137">
        <f t="shared" si="204"/>
        <v>20</v>
      </c>
      <c r="U244" s="138" t="str">
        <f t="shared" si="205"/>
        <v>IV</v>
      </c>
      <c r="V244" s="137" t="str">
        <f t="shared" si="206"/>
        <v>Aceptable</v>
      </c>
      <c r="W244" s="138" t="s">
        <v>288</v>
      </c>
      <c r="X244" s="137" t="s">
        <v>179</v>
      </c>
      <c r="Y244" s="138" t="s">
        <v>188</v>
      </c>
      <c r="Z244" s="138" t="s">
        <v>188</v>
      </c>
      <c r="AA244" s="138" t="s">
        <v>188</v>
      </c>
      <c r="AB244" s="138" t="s">
        <v>300</v>
      </c>
      <c r="AC244" s="138" t="s">
        <v>301</v>
      </c>
      <c r="AD244" s="167">
        <v>45869</v>
      </c>
      <c r="AE244" s="111" t="s">
        <v>190</v>
      </c>
      <c r="AF244" s="137">
        <v>1</v>
      </c>
      <c r="AG244" s="137">
        <v>2</v>
      </c>
      <c r="AH244" s="137">
        <f t="shared" si="207"/>
        <v>2</v>
      </c>
      <c r="AI244" s="138" t="str">
        <f t="shared" si="208"/>
        <v>BAJO</v>
      </c>
      <c r="AJ244" s="137">
        <v>10</v>
      </c>
      <c r="AK244" s="137">
        <f t="shared" si="209"/>
        <v>20</v>
      </c>
      <c r="AL244" s="138" t="str">
        <f t="shared" si="210"/>
        <v>IV</v>
      </c>
      <c r="AM244" s="137" t="str">
        <f t="shared" si="211"/>
        <v>Aceptable</v>
      </c>
      <c r="AN244" s="138" t="s">
        <v>288</v>
      </c>
      <c r="AO244" s="137" t="s">
        <v>179</v>
      </c>
      <c r="AP244" s="138" t="s">
        <v>188</v>
      </c>
      <c r="AQ244" s="138" t="s">
        <v>188</v>
      </c>
      <c r="AR244" s="138" t="s">
        <v>188</v>
      </c>
      <c r="AS244" s="138" t="s">
        <v>300</v>
      </c>
      <c r="AT244" s="138" t="s">
        <v>301</v>
      </c>
      <c r="AU244" s="109" t="str">
        <f t="shared" si="199"/>
        <v>Se mantiene los controles establecidos</v>
      </c>
    </row>
    <row r="245" spans="2:47" s="42" customFormat="1" ht="291.75" customHeight="1">
      <c r="B245" s="139" t="s">
        <v>258</v>
      </c>
      <c r="C245" s="142" t="s">
        <v>531</v>
      </c>
      <c r="D245" s="159" t="s">
        <v>532</v>
      </c>
      <c r="E245" s="156" t="s">
        <v>533</v>
      </c>
      <c r="F245" s="157" t="s">
        <v>534</v>
      </c>
      <c r="G245" s="131" t="s">
        <v>179</v>
      </c>
      <c r="H245" s="109" t="s">
        <v>180</v>
      </c>
      <c r="I245" s="140" t="s">
        <v>302</v>
      </c>
      <c r="J245" s="140" t="s">
        <v>214</v>
      </c>
      <c r="K245" s="52" t="s">
        <v>285</v>
      </c>
      <c r="L245" s="138" t="s">
        <v>303</v>
      </c>
      <c r="M245" s="53" t="s">
        <v>304</v>
      </c>
      <c r="N245" s="53" t="s">
        <v>305</v>
      </c>
      <c r="O245" s="137">
        <v>1</v>
      </c>
      <c r="P245" s="137">
        <v>2</v>
      </c>
      <c r="Q245" s="137">
        <f t="shared" si="202"/>
        <v>2</v>
      </c>
      <c r="R245" s="138" t="str">
        <f t="shared" si="203"/>
        <v>BAJO</v>
      </c>
      <c r="S245" s="137">
        <v>10</v>
      </c>
      <c r="T245" s="137">
        <f t="shared" si="204"/>
        <v>20</v>
      </c>
      <c r="U245" s="138" t="str">
        <f t="shared" si="205"/>
        <v>IV</v>
      </c>
      <c r="V245" s="137" t="str">
        <f t="shared" si="206"/>
        <v>Aceptable</v>
      </c>
      <c r="W245" s="138" t="s">
        <v>288</v>
      </c>
      <c r="X245" s="137" t="s">
        <v>179</v>
      </c>
      <c r="Y245" s="138" t="s">
        <v>188</v>
      </c>
      <c r="Z245" s="138" t="s">
        <v>188</v>
      </c>
      <c r="AA245" s="138" t="s">
        <v>188</v>
      </c>
      <c r="AB245" s="138" t="s">
        <v>306</v>
      </c>
      <c r="AC245" s="138" t="s">
        <v>307</v>
      </c>
      <c r="AD245" s="167">
        <v>45869</v>
      </c>
      <c r="AE245" s="111" t="s">
        <v>190</v>
      </c>
      <c r="AF245" s="137">
        <v>1</v>
      </c>
      <c r="AG245" s="137">
        <v>2</v>
      </c>
      <c r="AH245" s="137">
        <f t="shared" si="207"/>
        <v>2</v>
      </c>
      <c r="AI245" s="138" t="str">
        <f t="shared" si="208"/>
        <v>BAJO</v>
      </c>
      <c r="AJ245" s="137">
        <v>10</v>
      </c>
      <c r="AK245" s="137">
        <f t="shared" si="209"/>
        <v>20</v>
      </c>
      <c r="AL245" s="138" t="str">
        <f t="shared" si="210"/>
        <v>IV</v>
      </c>
      <c r="AM245" s="137" t="str">
        <f t="shared" si="211"/>
        <v>Aceptable</v>
      </c>
      <c r="AN245" s="138" t="s">
        <v>288</v>
      </c>
      <c r="AO245" s="137" t="s">
        <v>179</v>
      </c>
      <c r="AP245" s="138" t="s">
        <v>188</v>
      </c>
      <c r="AQ245" s="138" t="s">
        <v>188</v>
      </c>
      <c r="AR245" s="138" t="s">
        <v>188</v>
      </c>
      <c r="AS245" s="138" t="s">
        <v>306</v>
      </c>
      <c r="AT245" s="138" t="s">
        <v>307</v>
      </c>
      <c r="AU245" s="109" t="str">
        <f t="shared" si="199"/>
        <v>Se mantiene los controles establecidos</v>
      </c>
    </row>
    <row r="246" spans="2:47" s="42" customFormat="1" ht="241.5" customHeight="1">
      <c r="B246" s="139" t="s">
        <v>258</v>
      </c>
      <c r="C246" s="139" t="s">
        <v>531</v>
      </c>
      <c r="D246" s="159" t="s">
        <v>532</v>
      </c>
      <c r="E246" s="156" t="s">
        <v>533</v>
      </c>
      <c r="F246" s="143" t="s">
        <v>534</v>
      </c>
      <c r="G246" s="144" t="s">
        <v>179</v>
      </c>
      <c r="H246" s="109" t="s">
        <v>180</v>
      </c>
      <c r="I246" s="145" t="s">
        <v>308</v>
      </c>
      <c r="J246" s="145" t="s">
        <v>214</v>
      </c>
      <c r="K246" s="58" t="s">
        <v>309</v>
      </c>
      <c r="L246" s="58" t="s">
        <v>310</v>
      </c>
      <c r="M246" s="143" t="s">
        <v>311</v>
      </c>
      <c r="N246" s="58" t="s">
        <v>312</v>
      </c>
      <c r="O246" s="146">
        <v>1</v>
      </c>
      <c r="P246" s="146">
        <v>1</v>
      </c>
      <c r="Q246" s="146">
        <f t="shared" si="202"/>
        <v>1</v>
      </c>
      <c r="R246" s="146" t="str">
        <f t="shared" si="203"/>
        <v>BAJO</v>
      </c>
      <c r="S246" s="146">
        <v>25</v>
      </c>
      <c r="T246" s="146">
        <f t="shared" si="204"/>
        <v>25</v>
      </c>
      <c r="U246" s="138" t="str">
        <f t="shared" si="205"/>
        <v>III</v>
      </c>
      <c r="V246" s="137" t="str">
        <f t="shared" si="206"/>
        <v>Mejorable</v>
      </c>
      <c r="W246" s="146" t="s">
        <v>313</v>
      </c>
      <c r="X246" s="146" t="s">
        <v>179</v>
      </c>
      <c r="Y246" s="146" t="s">
        <v>188</v>
      </c>
      <c r="Z246" s="146" t="s">
        <v>188</v>
      </c>
      <c r="AA246" s="146" t="s">
        <v>188</v>
      </c>
      <c r="AB246" s="146" t="s">
        <v>314</v>
      </c>
      <c r="AC246" s="146" t="s">
        <v>188</v>
      </c>
      <c r="AD246" s="167">
        <v>45869</v>
      </c>
      <c r="AE246" s="111" t="s">
        <v>190</v>
      </c>
      <c r="AF246" s="146">
        <v>1</v>
      </c>
      <c r="AG246" s="146">
        <v>1</v>
      </c>
      <c r="AH246" s="146">
        <f t="shared" si="207"/>
        <v>1</v>
      </c>
      <c r="AI246" s="146" t="str">
        <f t="shared" si="208"/>
        <v>BAJO</v>
      </c>
      <c r="AJ246" s="146">
        <v>25</v>
      </c>
      <c r="AK246" s="146">
        <f t="shared" si="209"/>
        <v>25</v>
      </c>
      <c r="AL246" s="138" t="str">
        <f t="shared" si="210"/>
        <v>III</v>
      </c>
      <c r="AM246" s="137" t="str">
        <f t="shared" si="211"/>
        <v>Mejorable</v>
      </c>
      <c r="AN246" s="146" t="s">
        <v>313</v>
      </c>
      <c r="AO246" s="146" t="s">
        <v>179</v>
      </c>
      <c r="AP246" s="146" t="s">
        <v>188</v>
      </c>
      <c r="AQ246" s="146" t="s">
        <v>188</v>
      </c>
      <c r="AR246" s="146" t="s">
        <v>188</v>
      </c>
      <c r="AS246" s="146" t="s">
        <v>314</v>
      </c>
      <c r="AT246" s="146" t="s">
        <v>188</v>
      </c>
      <c r="AU246" s="109" t="str">
        <f t="shared" si="199"/>
        <v>Se mantiene los controles establecidos</v>
      </c>
    </row>
    <row r="247" spans="2:47" s="42" customFormat="1" ht="174.75" customHeight="1">
      <c r="B247" s="149" t="s">
        <v>258</v>
      </c>
      <c r="C247" s="147" t="s">
        <v>531</v>
      </c>
      <c r="D247" s="159" t="s">
        <v>532</v>
      </c>
      <c r="E247" s="156" t="s">
        <v>533</v>
      </c>
      <c r="F247" s="157" t="s">
        <v>534</v>
      </c>
      <c r="G247" s="158" t="s">
        <v>179</v>
      </c>
      <c r="H247" s="109" t="s">
        <v>220</v>
      </c>
      <c r="I247" s="140" t="s">
        <v>248</v>
      </c>
      <c r="J247" s="140" t="s">
        <v>214</v>
      </c>
      <c r="K247" s="52" t="s">
        <v>249</v>
      </c>
      <c r="L247" s="138" t="s">
        <v>250</v>
      </c>
      <c r="M247" s="131" t="s">
        <v>251</v>
      </c>
      <c r="N247" s="178" t="s">
        <v>252</v>
      </c>
      <c r="O247" s="138">
        <v>2</v>
      </c>
      <c r="P247" s="138">
        <v>1</v>
      </c>
      <c r="Q247" s="138">
        <f t="shared" si="202"/>
        <v>2</v>
      </c>
      <c r="R247" s="138" t="str">
        <f t="shared" si="203"/>
        <v>BAJO</v>
      </c>
      <c r="S247" s="138">
        <v>100</v>
      </c>
      <c r="T247" s="138">
        <f>Q247*S247</f>
        <v>200</v>
      </c>
      <c r="U247" s="138" t="str">
        <f>IF(T247&lt;=20,"IV",IF(T247&lt;=120,"III",IF(T247&lt;=500,"II",IF(T247&lt;=4000,"I",FALSE))))</f>
        <v>II</v>
      </c>
      <c r="V247" s="137" t="str">
        <f t="shared" si="206"/>
        <v>Aceptable con control especifico</v>
      </c>
      <c r="W247" s="138" t="s">
        <v>253</v>
      </c>
      <c r="X247" s="138" t="s">
        <v>179</v>
      </c>
      <c r="Y247" s="138" t="s">
        <v>188</v>
      </c>
      <c r="Z247" s="138" t="s">
        <v>188</v>
      </c>
      <c r="AA247" s="138" t="s">
        <v>188</v>
      </c>
      <c r="AB247" s="52" t="s">
        <v>254</v>
      </c>
      <c r="AC247" s="138" t="s">
        <v>255</v>
      </c>
      <c r="AD247" s="167">
        <v>45869</v>
      </c>
      <c r="AE247" s="111" t="s">
        <v>190</v>
      </c>
      <c r="AF247" s="138">
        <v>2</v>
      </c>
      <c r="AG247" s="138">
        <v>1</v>
      </c>
      <c r="AH247" s="138">
        <f t="shared" si="207"/>
        <v>2</v>
      </c>
      <c r="AI247" s="138" t="str">
        <f t="shared" si="208"/>
        <v>BAJO</v>
      </c>
      <c r="AJ247" s="138">
        <v>100</v>
      </c>
      <c r="AK247" s="138">
        <f>AH247*AJ247</f>
        <v>200</v>
      </c>
      <c r="AL247" s="138" t="str">
        <f>IF(AK247&lt;=20,"IV",IF(AK247&lt;=120,"III",IF(AK247&lt;=500,"II",IF(AK247&lt;=4000,"I",FALSE))))</f>
        <v>II</v>
      </c>
      <c r="AM247" s="137" t="str">
        <f t="shared" si="211"/>
        <v>Aceptable con control especifico</v>
      </c>
      <c r="AN247" s="138" t="s">
        <v>253</v>
      </c>
      <c r="AO247" s="138" t="s">
        <v>179</v>
      </c>
      <c r="AP247" s="138" t="s">
        <v>188</v>
      </c>
      <c r="AQ247" s="138" t="s">
        <v>188</v>
      </c>
      <c r="AR247" s="138" t="s">
        <v>188</v>
      </c>
      <c r="AS247" s="52" t="s">
        <v>254</v>
      </c>
      <c r="AT247" s="138" t="s">
        <v>255</v>
      </c>
      <c r="AU247" s="109" t="str">
        <f t="shared" si="199"/>
        <v>Se mantiene los controles establecidos</v>
      </c>
    </row>
    <row r="248" spans="2:47" s="42" customFormat="1" ht="301.5" customHeight="1">
      <c r="B248" s="139" t="s">
        <v>258</v>
      </c>
      <c r="C248" s="142" t="s">
        <v>531</v>
      </c>
      <c r="D248" s="159" t="s">
        <v>532</v>
      </c>
      <c r="E248" s="156" t="s">
        <v>533</v>
      </c>
      <c r="F248" s="157" t="s">
        <v>534</v>
      </c>
      <c r="G248" s="131" t="s">
        <v>179</v>
      </c>
      <c r="H248" s="109" t="s">
        <v>220</v>
      </c>
      <c r="I248" s="140" t="s">
        <v>221</v>
      </c>
      <c r="J248" s="140" t="s">
        <v>222</v>
      </c>
      <c r="K248" s="52" t="s">
        <v>223</v>
      </c>
      <c r="L248" s="138" t="s">
        <v>224</v>
      </c>
      <c r="M248" s="109" t="s">
        <v>225</v>
      </c>
      <c r="N248" s="176" t="s">
        <v>226</v>
      </c>
      <c r="O248" s="137">
        <v>2</v>
      </c>
      <c r="P248" s="137">
        <v>2</v>
      </c>
      <c r="Q248" s="137">
        <f t="shared" si="202"/>
        <v>4</v>
      </c>
      <c r="R248" s="138" t="str">
        <f t="shared" si="203"/>
        <v>BAJO</v>
      </c>
      <c r="S248" s="137">
        <v>25</v>
      </c>
      <c r="T248" s="137">
        <f t="shared" si="204"/>
        <v>100</v>
      </c>
      <c r="U248" s="138" t="str">
        <f t="shared" si="205"/>
        <v>III</v>
      </c>
      <c r="V248" s="137" t="str">
        <f t="shared" si="206"/>
        <v>Mejorable</v>
      </c>
      <c r="W248" s="137" t="s">
        <v>227</v>
      </c>
      <c r="X248" s="137" t="s">
        <v>179</v>
      </c>
      <c r="Y248" s="138" t="s">
        <v>188</v>
      </c>
      <c r="Z248" s="138" t="s">
        <v>188</v>
      </c>
      <c r="AA248" s="138" t="s">
        <v>188</v>
      </c>
      <c r="AB248" s="52" t="s">
        <v>228</v>
      </c>
      <c r="AC248" s="52" t="s">
        <v>188</v>
      </c>
      <c r="AD248" s="167">
        <v>45869</v>
      </c>
      <c r="AE248" s="111" t="s">
        <v>190</v>
      </c>
      <c r="AF248" s="137">
        <v>2</v>
      </c>
      <c r="AG248" s="137">
        <v>2</v>
      </c>
      <c r="AH248" s="137">
        <f t="shared" si="207"/>
        <v>4</v>
      </c>
      <c r="AI248" s="138" t="str">
        <f t="shared" si="208"/>
        <v>BAJO</v>
      </c>
      <c r="AJ248" s="137">
        <v>25</v>
      </c>
      <c r="AK248" s="137">
        <f t="shared" ref="AK248:AK257" si="212">AH248*AJ248</f>
        <v>100</v>
      </c>
      <c r="AL248" s="138" t="str">
        <f t="shared" ref="AL248:AL258" si="213">IF(AK248&lt;=20,"IV",IF(AK248&lt;=120,"III",IF(AK248&lt;=500,"II",IF(AK248&lt;=4000,"I",FALSE))))</f>
        <v>III</v>
      </c>
      <c r="AM248" s="137" t="str">
        <f t="shared" si="211"/>
        <v>Mejorable</v>
      </c>
      <c r="AN248" s="137" t="s">
        <v>227</v>
      </c>
      <c r="AO248" s="137" t="s">
        <v>179</v>
      </c>
      <c r="AP248" s="138" t="s">
        <v>188</v>
      </c>
      <c r="AQ248" s="138" t="s">
        <v>188</v>
      </c>
      <c r="AR248" s="138" t="s">
        <v>188</v>
      </c>
      <c r="AS248" s="52" t="s">
        <v>228</v>
      </c>
      <c r="AT248" s="52" t="s">
        <v>188</v>
      </c>
      <c r="AU248" s="109" t="str">
        <f t="shared" si="199"/>
        <v>Se mantiene los controles establecidos</v>
      </c>
    </row>
    <row r="249" spans="2:47" s="42" customFormat="1" ht="243" customHeight="1">
      <c r="B249" s="139" t="s">
        <v>258</v>
      </c>
      <c r="C249" s="142" t="s">
        <v>531</v>
      </c>
      <c r="D249" s="159" t="s">
        <v>532</v>
      </c>
      <c r="E249" s="156" t="s">
        <v>533</v>
      </c>
      <c r="F249" s="157" t="s">
        <v>534</v>
      </c>
      <c r="G249" s="131" t="s">
        <v>179</v>
      </c>
      <c r="H249" s="109" t="s">
        <v>220</v>
      </c>
      <c r="I249" s="140" t="s">
        <v>230</v>
      </c>
      <c r="J249" s="140" t="s">
        <v>222</v>
      </c>
      <c r="K249" s="52" t="s">
        <v>223</v>
      </c>
      <c r="L249" s="177" t="s">
        <v>231</v>
      </c>
      <c r="M249" s="109" t="s">
        <v>232</v>
      </c>
      <c r="N249" s="176" t="s">
        <v>226</v>
      </c>
      <c r="O249" s="137">
        <v>2</v>
      </c>
      <c r="P249" s="137">
        <v>2</v>
      </c>
      <c r="Q249" s="137">
        <f t="shared" si="202"/>
        <v>4</v>
      </c>
      <c r="R249" s="138" t="str">
        <f t="shared" si="203"/>
        <v>BAJO</v>
      </c>
      <c r="S249" s="137">
        <v>25</v>
      </c>
      <c r="T249" s="137">
        <f t="shared" si="204"/>
        <v>100</v>
      </c>
      <c r="U249" s="138" t="str">
        <f t="shared" si="205"/>
        <v>III</v>
      </c>
      <c r="V249" s="137" t="str">
        <f t="shared" si="206"/>
        <v>Mejorable</v>
      </c>
      <c r="W249" s="137" t="s">
        <v>227</v>
      </c>
      <c r="X249" s="137" t="s">
        <v>179</v>
      </c>
      <c r="Y249" s="138" t="s">
        <v>188</v>
      </c>
      <c r="Z249" s="138" t="s">
        <v>188</v>
      </c>
      <c r="AA249" s="138" t="s">
        <v>188</v>
      </c>
      <c r="AB249" s="52" t="s">
        <v>233</v>
      </c>
      <c r="AC249" s="52" t="s">
        <v>188</v>
      </c>
      <c r="AD249" s="167">
        <v>45869</v>
      </c>
      <c r="AE249" s="111" t="s">
        <v>190</v>
      </c>
      <c r="AF249" s="137">
        <v>2</v>
      </c>
      <c r="AG249" s="137">
        <v>2</v>
      </c>
      <c r="AH249" s="137">
        <f t="shared" si="207"/>
        <v>4</v>
      </c>
      <c r="AI249" s="138" t="str">
        <f t="shared" si="208"/>
        <v>BAJO</v>
      </c>
      <c r="AJ249" s="137">
        <v>25</v>
      </c>
      <c r="AK249" s="137">
        <f t="shared" si="212"/>
        <v>100</v>
      </c>
      <c r="AL249" s="138" t="str">
        <f t="shared" si="213"/>
        <v>III</v>
      </c>
      <c r="AM249" s="137" t="str">
        <f t="shared" si="211"/>
        <v>Mejorable</v>
      </c>
      <c r="AN249" s="137" t="s">
        <v>227</v>
      </c>
      <c r="AO249" s="137" t="s">
        <v>179</v>
      </c>
      <c r="AP249" s="138" t="s">
        <v>188</v>
      </c>
      <c r="AQ249" s="138" t="s">
        <v>188</v>
      </c>
      <c r="AR249" s="138" t="s">
        <v>188</v>
      </c>
      <c r="AS249" s="52" t="s">
        <v>233</v>
      </c>
      <c r="AT249" s="52" t="s">
        <v>188</v>
      </c>
      <c r="AU249" s="109" t="str">
        <f t="shared" si="199"/>
        <v>Se mantiene los controles establecidos</v>
      </c>
    </row>
    <row r="250" spans="2:47" s="42" customFormat="1" ht="174.75" customHeight="1">
      <c r="B250" s="139" t="s">
        <v>258</v>
      </c>
      <c r="C250" s="142" t="s">
        <v>531</v>
      </c>
      <c r="D250" s="159" t="s">
        <v>532</v>
      </c>
      <c r="E250" s="156" t="s">
        <v>533</v>
      </c>
      <c r="F250" s="157" t="s">
        <v>534</v>
      </c>
      <c r="G250" s="131" t="s">
        <v>179</v>
      </c>
      <c r="H250" s="109" t="s">
        <v>220</v>
      </c>
      <c r="I250" s="140" t="s">
        <v>234</v>
      </c>
      <c r="J250" s="140" t="s">
        <v>222</v>
      </c>
      <c r="K250" s="52" t="s">
        <v>235</v>
      </c>
      <c r="L250" s="138" t="s">
        <v>236</v>
      </c>
      <c r="M250" s="109" t="s">
        <v>237</v>
      </c>
      <c r="N250" s="52" t="s">
        <v>238</v>
      </c>
      <c r="O250" s="137">
        <v>2</v>
      </c>
      <c r="P250" s="137">
        <v>2</v>
      </c>
      <c r="Q250" s="137">
        <f t="shared" si="202"/>
        <v>4</v>
      </c>
      <c r="R250" s="138" t="str">
        <f t="shared" si="203"/>
        <v>BAJO</v>
      </c>
      <c r="S250" s="137">
        <v>60</v>
      </c>
      <c r="T250" s="137">
        <f t="shared" si="204"/>
        <v>240</v>
      </c>
      <c r="U250" s="138" t="str">
        <f t="shared" si="205"/>
        <v>II</v>
      </c>
      <c r="V250" s="137" t="str">
        <f t="shared" si="206"/>
        <v>Aceptable con control especifico</v>
      </c>
      <c r="W250" s="137" t="s">
        <v>227</v>
      </c>
      <c r="X250" s="137" t="s">
        <v>179</v>
      </c>
      <c r="Y250" s="138" t="s">
        <v>188</v>
      </c>
      <c r="Z250" s="138" t="s">
        <v>188</v>
      </c>
      <c r="AA250" s="138" t="s">
        <v>188</v>
      </c>
      <c r="AB250" s="52" t="s">
        <v>239</v>
      </c>
      <c r="AC250" s="52" t="s">
        <v>188</v>
      </c>
      <c r="AD250" s="167">
        <v>45869</v>
      </c>
      <c r="AE250" s="111" t="s">
        <v>190</v>
      </c>
      <c r="AF250" s="137">
        <v>2</v>
      </c>
      <c r="AG250" s="137">
        <v>2</v>
      </c>
      <c r="AH250" s="137">
        <f t="shared" si="207"/>
        <v>4</v>
      </c>
      <c r="AI250" s="138" t="str">
        <f t="shared" si="208"/>
        <v>BAJO</v>
      </c>
      <c r="AJ250" s="137">
        <v>60</v>
      </c>
      <c r="AK250" s="137">
        <f t="shared" si="212"/>
        <v>240</v>
      </c>
      <c r="AL250" s="138" t="str">
        <f t="shared" si="213"/>
        <v>II</v>
      </c>
      <c r="AM250" s="137" t="str">
        <f t="shared" si="211"/>
        <v>Aceptable con control especifico</v>
      </c>
      <c r="AN250" s="137" t="s">
        <v>227</v>
      </c>
      <c r="AO250" s="137" t="s">
        <v>179</v>
      </c>
      <c r="AP250" s="138" t="s">
        <v>188</v>
      </c>
      <c r="AQ250" s="138" t="s">
        <v>188</v>
      </c>
      <c r="AR250" s="138" t="s">
        <v>188</v>
      </c>
      <c r="AS250" s="52" t="s">
        <v>239</v>
      </c>
      <c r="AT250" s="52" t="s">
        <v>188</v>
      </c>
      <c r="AU250" s="109" t="str">
        <f t="shared" si="199"/>
        <v>Se mantiene los controles establecidos</v>
      </c>
    </row>
    <row r="251" spans="2:47" s="42" customFormat="1" ht="174.75" customHeight="1">
      <c r="B251" s="133" t="s">
        <v>258</v>
      </c>
      <c r="C251" s="142" t="s">
        <v>531</v>
      </c>
      <c r="D251" s="142" t="s">
        <v>536</v>
      </c>
      <c r="E251" s="156" t="s">
        <v>537</v>
      </c>
      <c r="F251" s="160" t="s">
        <v>538</v>
      </c>
      <c r="G251" s="131" t="s">
        <v>179</v>
      </c>
      <c r="H251" s="109" t="s">
        <v>180</v>
      </c>
      <c r="I251" s="136" t="s">
        <v>539</v>
      </c>
      <c r="J251" s="136" t="s">
        <v>182</v>
      </c>
      <c r="K251" s="137" t="s">
        <v>540</v>
      </c>
      <c r="L251" s="137" t="s">
        <v>541</v>
      </c>
      <c r="M251" s="137" t="s">
        <v>542</v>
      </c>
      <c r="N251" s="130" t="s">
        <v>186</v>
      </c>
      <c r="O251" s="137">
        <v>3</v>
      </c>
      <c r="P251" s="137">
        <v>3</v>
      </c>
      <c r="Q251" s="137">
        <f t="shared" si="202"/>
        <v>9</v>
      </c>
      <c r="R251" s="137" t="str">
        <f t="shared" si="203"/>
        <v>ALTO</v>
      </c>
      <c r="S251" s="137">
        <v>25</v>
      </c>
      <c r="T251" s="137">
        <f t="shared" si="204"/>
        <v>225</v>
      </c>
      <c r="U251" s="138" t="str">
        <f t="shared" si="205"/>
        <v>II</v>
      </c>
      <c r="V251" s="137" t="str">
        <f t="shared" si="206"/>
        <v>Aceptable con control especifico</v>
      </c>
      <c r="W251" s="53" t="s">
        <v>543</v>
      </c>
      <c r="X251" s="137" t="s">
        <v>179</v>
      </c>
      <c r="Y251" s="137" t="s">
        <v>188</v>
      </c>
      <c r="Z251" s="137" t="s">
        <v>188</v>
      </c>
      <c r="AA251" s="137" t="s">
        <v>188</v>
      </c>
      <c r="AB251" s="137" t="s">
        <v>189</v>
      </c>
      <c r="AC251" s="137" t="s">
        <v>188</v>
      </c>
      <c r="AD251" s="167">
        <v>45869</v>
      </c>
      <c r="AE251" s="111" t="s">
        <v>190</v>
      </c>
      <c r="AF251" s="137">
        <v>3</v>
      </c>
      <c r="AG251" s="137">
        <v>3</v>
      </c>
      <c r="AH251" s="137">
        <f t="shared" si="207"/>
        <v>9</v>
      </c>
      <c r="AI251" s="137" t="str">
        <f t="shared" si="208"/>
        <v>ALTO</v>
      </c>
      <c r="AJ251" s="137">
        <v>25</v>
      </c>
      <c r="AK251" s="137">
        <f t="shared" si="212"/>
        <v>225</v>
      </c>
      <c r="AL251" s="138" t="str">
        <f t="shared" si="213"/>
        <v>II</v>
      </c>
      <c r="AM251" s="137" t="str">
        <f t="shared" si="211"/>
        <v>Aceptable con control especifico</v>
      </c>
      <c r="AN251" s="53" t="s">
        <v>543</v>
      </c>
      <c r="AO251" s="137" t="s">
        <v>179</v>
      </c>
      <c r="AP251" s="137" t="s">
        <v>188</v>
      </c>
      <c r="AQ251" s="137" t="s">
        <v>188</v>
      </c>
      <c r="AR251" s="137" t="s">
        <v>188</v>
      </c>
      <c r="AS251" s="137" t="s">
        <v>189</v>
      </c>
      <c r="AT251" s="137" t="s">
        <v>188</v>
      </c>
      <c r="AU251" s="109" t="str">
        <f t="shared" si="199"/>
        <v>Se mantiene los controles establecidos</v>
      </c>
    </row>
    <row r="252" spans="2:47" s="42" customFormat="1" ht="174.75" customHeight="1">
      <c r="B252" s="133" t="s">
        <v>258</v>
      </c>
      <c r="C252" s="142" t="s">
        <v>531</v>
      </c>
      <c r="D252" s="142" t="s">
        <v>536</v>
      </c>
      <c r="E252" s="156" t="s">
        <v>537</v>
      </c>
      <c r="F252" s="160" t="s">
        <v>538</v>
      </c>
      <c r="G252" s="131" t="s">
        <v>179</v>
      </c>
      <c r="H252" s="109" t="s">
        <v>180</v>
      </c>
      <c r="I252" s="136" t="s">
        <v>204</v>
      </c>
      <c r="J252" s="136" t="s">
        <v>205</v>
      </c>
      <c r="K252" s="53" t="s">
        <v>206</v>
      </c>
      <c r="L252" s="137" t="s">
        <v>188</v>
      </c>
      <c r="M252" s="53" t="s">
        <v>207</v>
      </c>
      <c r="N252" s="53" t="s">
        <v>208</v>
      </c>
      <c r="O252" s="137">
        <v>2</v>
      </c>
      <c r="P252" s="137">
        <v>3</v>
      </c>
      <c r="Q252" s="137">
        <f t="shared" si="202"/>
        <v>6</v>
      </c>
      <c r="R252" s="137" t="str">
        <f t="shared" si="203"/>
        <v>MEDIO</v>
      </c>
      <c r="S252" s="137">
        <v>10</v>
      </c>
      <c r="T252" s="137">
        <f t="shared" si="204"/>
        <v>60</v>
      </c>
      <c r="U252" s="138" t="str">
        <f t="shared" si="205"/>
        <v>III</v>
      </c>
      <c r="V252" s="137" t="str">
        <f t="shared" si="206"/>
        <v>Mejorable</v>
      </c>
      <c r="W252" s="137" t="s">
        <v>209</v>
      </c>
      <c r="X252" s="137" t="s">
        <v>179</v>
      </c>
      <c r="Y252" s="137" t="s">
        <v>188</v>
      </c>
      <c r="Z252" s="137" t="s">
        <v>188</v>
      </c>
      <c r="AA252" s="137" t="s">
        <v>188</v>
      </c>
      <c r="AB252" s="137" t="s">
        <v>189</v>
      </c>
      <c r="AC252" s="137" t="s">
        <v>188</v>
      </c>
      <c r="AD252" s="167">
        <v>45869</v>
      </c>
      <c r="AE252" s="111" t="s">
        <v>190</v>
      </c>
      <c r="AF252" s="137">
        <v>2</v>
      </c>
      <c r="AG252" s="137">
        <v>3</v>
      </c>
      <c r="AH252" s="137">
        <f t="shared" si="207"/>
        <v>6</v>
      </c>
      <c r="AI252" s="137" t="str">
        <f t="shared" si="208"/>
        <v>MEDIO</v>
      </c>
      <c r="AJ252" s="137">
        <v>10</v>
      </c>
      <c r="AK252" s="137">
        <f t="shared" si="212"/>
        <v>60</v>
      </c>
      <c r="AL252" s="138" t="str">
        <f t="shared" si="213"/>
        <v>III</v>
      </c>
      <c r="AM252" s="137" t="str">
        <f t="shared" si="211"/>
        <v>Mejorable</v>
      </c>
      <c r="AN252" s="137" t="s">
        <v>209</v>
      </c>
      <c r="AO252" s="137" t="s">
        <v>179</v>
      </c>
      <c r="AP252" s="137" t="s">
        <v>188</v>
      </c>
      <c r="AQ252" s="137" t="s">
        <v>188</v>
      </c>
      <c r="AR252" s="137" t="s">
        <v>188</v>
      </c>
      <c r="AS252" s="137" t="s">
        <v>189</v>
      </c>
      <c r="AT252" s="137" t="s">
        <v>188</v>
      </c>
      <c r="AU252" s="109" t="str">
        <f t="shared" si="199"/>
        <v>Se mantiene los controles establecidos</v>
      </c>
    </row>
    <row r="253" spans="2:47" s="42" customFormat="1" ht="174.75" customHeight="1">
      <c r="B253" s="133" t="s">
        <v>258</v>
      </c>
      <c r="C253" s="142" t="s">
        <v>531</v>
      </c>
      <c r="D253" s="142" t="s">
        <v>536</v>
      </c>
      <c r="E253" s="156" t="s">
        <v>537</v>
      </c>
      <c r="F253" s="160" t="s">
        <v>538</v>
      </c>
      <c r="G253" s="131" t="s">
        <v>179</v>
      </c>
      <c r="H253" s="109" t="s">
        <v>180</v>
      </c>
      <c r="I253" s="136" t="s">
        <v>210</v>
      </c>
      <c r="J253" s="136" t="s">
        <v>205</v>
      </c>
      <c r="K253" s="53" t="s">
        <v>211</v>
      </c>
      <c r="L253" s="137" t="s">
        <v>188</v>
      </c>
      <c r="M253" s="53" t="s">
        <v>207</v>
      </c>
      <c r="N253" s="53" t="s">
        <v>208</v>
      </c>
      <c r="O253" s="137">
        <v>2</v>
      </c>
      <c r="P253" s="137">
        <v>3</v>
      </c>
      <c r="Q253" s="137">
        <f t="shared" si="202"/>
        <v>6</v>
      </c>
      <c r="R253" s="137" t="str">
        <f t="shared" si="203"/>
        <v>MEDIO</v>
      </c>
      <c r="S253" s="137">
        <v>10</v>
      </c>
      <c r="T253" s="137">
        <f t="shared" si="204"/>
        <v>60</v>
      </c>
      <c r="U253" s="138" t="str">
        <f t="shared" si="205"/>
        <v>III</v>
      </c>
      <c r="V253" s="137" t="str">
        <f t="shared" si="206"/>
        <v>Mejorable</v>
      </c>
      <c r="W253" s="137" t="s">
        <v>212</v>
      </c>
      <c r="X253" s="137" t="s">
        <v>179</v>
      </c>
      <c r="Y253" s="137" t="s">
        <v>188</v>
      </c>
      <c r="Z253" s="137" t="s">
        <v>188</v>
      </c>
      <c r="AA253" s="137" t="s">
        <v>188</v>
      </c>
      <c r="AB253" s="137" t="s">
        <v>189</v>
      </c>
      <c r="AC253" s="137" t="s">
        <v>188</v>
      </c>
      <c r="AD253" s="167">
        <v>45869</v>
      </c>
      <c r="AE253" s="111" t="s">
        <v>190</v>
      </c>
      <c r="AF253" s="137">
        <v>2</v>
      </c>
      <c r="AG253" s="137">
        <v>3</v>
      </c>
      <c r="AH253" s="137">
        <f t="shared" si="207"/>
        <v>6</v>
      </c>
      <c r="AI253" s="137" t="str">
        <f t="shared" si="208"/>
        <v>MEDIO</v>
      </c>
      <c r="AJ253" s="137">
        <v>10</v>
      </c>
      <c r="AK253" s="137">
        <f t="shared" si="212"/>
        <v>60</v>
      </c>
      <c r="AL253" s="138" t="str">
        <f t="shared" si="213"/>
        <v>III</v>
      </c>
      <c r="AM253" s="137" t="str">
        <f t="shared" si="211"/>
        <v>Mejorable</v>
      </c>
      <c r="AN253" s="137" t="s">
        <v>212</v>
      </c>
      <c r="AO253" s="137" t="s">
        <v>179</v>
      </c>
      <c r="AP253" s="137" t="s">
        <v>188</v>
      </c>
      <c r="AQ253" s="137" t="s">
        <v>188</v>
      </c>
      <c r="AR253" s="137" t="s">
        <v>188</v>
      </c>
      <c r="AS253" s="137" t="s">
        <v>189</v>
      </c>
      <c r="AT253" s="137" t="s">
        <v>188</v>
      </c>
      <c r="AU253" s="109" t="str">
        <f t="shared" si="199"/>
        <v>Se mantiene los controles establecidos</v>
      </c>
    </row>
    <row r="254" spans="2:47" s="42" customFormat="1" ht="174.75" customHeight="1">
      <c r="B254" s="139" t="s">
        <v>258</v>
      </c>
      <c r="C254" s="142" t="s">
        <v>531</v>
      </c>
      <c r="D254" s="142" t="s">
        <v>536</v>
      </c>
      <c r="E254" s="156" t="s">
        <v>537</v>
      </c>
      <c r="F254" s="160" t="s">
        <v>544</v>
      </c>
      <c r="G254" s="131" t="s">
        <v>179</v>
      </c>
      <c r="H254" s="109" t="s">
        <v>180</v>
      </c>
      <c r="I254" s="140" t="s">
        <v>213</v>
      </c>
      <c r="J254" s="140" t="s">
        <v>214</v>
      </c>
      <c r="K254" s="52" t="s">
        <v>215</v>
      </c>
      <c r="L254" s="138" t="s">
        <v>216</v>
      </c>
      <c r="M254" s="52" t="s">
        <v>217</v>
      </c>
      <c r="N254" s="52" t="s">
        <v>218</v>
      </c>
      <c r="O254" s="137">
        <v>2</v>
      </c>
      <c r="P254" s="137">
        <v>2</v>
      </c>
      <c r="Q254" s="137">
        <f t="shared" si="202"/>
        <v>4</v>
      </c>
      <c r="R254" s="138" t="str">
        <f t="shared" si="203"/>
        <v>BAJO</v>
      </c>
      <c r="S254" s="137">
        <v>25</v>
      </c>
      <c r="T254" s="137">
        <f t="shared" si="204"/>
        <v>100</v>
      </c>
      <c r="U254" s="138" t="str">
        <f t="shared" si="205"/>
        <v>III</v>
      </c>
      <c r="V254" s="137" t="str">
        <f t="shared" si="206"/>
        <v>Mejorable</v>
      </c>
      <c r="W254" s="138" t="s">
        <v>219</v>
      </c>
      <c r="X254" s="137" t="s">
        <v>179</v>
      </c>
      <c r="Y254" s="138" t="s">
        <v>188</v>
      </c>
      <c r="Z254" s="138" t="s">
        <v>188</v>
      </c>
      <c r="AA254" s="138" t="s">
        <v>188</v>
      </c>
      <c r="AB254" s="137" t="s">
        <v>189</v>
      </c>
      <c r="AC254" s="138" t="s">
        <v>188</v>
      </c>
      <c r="AD254" s="167">
        <v>45869</v>
      </c>
      <c r="AE254" s="111" t="s">
        <v>190</v>
      </c>
      <c r="AF254" s="137">
        <v>2</v>
      </c>
      <c r="AG254" s="137">
        <v>2</v>
      </c>
      <c r="AH254" s="137">
        <f t="shared" si="207"/>
        <v>4</v>
      </c>
      <c r="AI254" s="138" t="str">
        <f t="shared" si="208"/>
        <v>BAJO</v>
      </c>
      <c r="AJ254" s="137">
        <v>25</v>
      </c>
      <c r="AK254" s="137">
        <f t="shared" si="212"/>
        <v>100</v>
      </c>
      <c r="AL254" s="138" t="str">
        <f t="shared" si="213"/>
        <v>III</v>
      </c>
      <c r="AM254" s="137" t="str">
        <f t="shared" si="211"/>
        <v>Mejorable</v>
      </c>
      <c r="AN254" s="138" t="s">
        <v>219</v>
      </c>
      <c r="AO254" s="137" t="s">
        <v>179</v>
      </c>
      <c r="AP254" s="138" t="s">
        <v>188</v>
      </c>
      <c r="AQ254" s="138" t="s">
        <v>188</v>
      </c>
      <c r="AR254" s="138" t="s">
        <v>188</v>
      </c>
      <c r="AS254" s="137" t="s">
        <v>189</v>
      </c>
      <c r="AT254" s="138" t="s">
        <v>188</v>
      </c>
      <c r="AU254" s="109" t="str">
        <f t="shared" si="199"/>
        <v>Se mantiene los controles establecidos</v>
      </c>
    </row>
    <row r="255" spans="2:47" s="42" customFormat="1" ht="174.75" customHeight="1">
      <c r="B255" s="139" t="s">
        <v>258</v>
      </c>
      <c r="C255" s="142" t="s">
        <v>531</v>
      </c>
      <c r="D255" s="142" t="s">
        <v>536</v>
      </c>
      <c r="E255" s="156" t="s">
        <v>537</v>
      </c>
      <c r="F255" s="160" t="s">
        <v>544</v>
      </c>
      <c r="G255" s="131" t="s">
        <v>179</v>
      </c>
      <c r="H255" s="109" t="s">
        <v>220</v>
      </c>
      <c r="I255" s="140" t="s">
        <v>221</v>
      </c>
      <c r="J255" s="140" t="s">
        <v>222</v>
      </c>
      <c r="K255" s="52" t="s">
        <v>223</v>
      </c>
      <c r="L255" s="138" t="s">
        <v>224</v>
      </c>
      <c r="M255" s="109" t="s">
        <v>225</v>
      </c>
      <c r="N255" s="52" t="s">
        <v>402</v>
      </c>
      <c r="O255" s="137">
        <v>2</v>
      </c>
      <c r="P255" s="137">
        <v>2</v>
      </c>
      <c r="Q255" s="137">
        <f t="shared" si="202"/>
        <v>4</v>
      </c>
      <c r="R255" s="138" t="str">
        <f t="shared" si="203"/>
        <v>BAJO</v>
      </c>
      <c r="S255" s="137">
        <v>25</v>
      </c>
      <c r="T255" s="137">
        <f t="shared" si="204"/>
        <v>100</v>
      </c>
      <c r="U255" s="138" t="str">
        <f t="shared" si="205"/>
        <v>III</v>
      </c>
      <c r="V255" s="137" t="str">
        <f t="shared" si="206"/>
        <v>Mejorable</v>
      </c>
      <c r="W255" s="137" t="s">
        <v>227</v>
      </c>
      <c r="X255" s="137" t="s">
        <v>179</v>
      </c>
      <c r="Y255" s="138" t="s">
        <v>188</v>
      </c>
      <c r="Z255" s="138" t="s">
        <v>188</v>
      </c>
      <c r="AA255" s="138" t="s">
        <v>188</v>
      </c>
      <c r="AB255" s="52" t="s">
        <v>228</v>
      </c>
      <c r="AC255" s="52" t="s">
        <v>188</v>
      </c>
      <c r="AD255" s="167">
        <v>45869</v>
      </c>
      <c r="AE255" s="111" t="s">
        <v>190</v>
      </c>
      <c r="AF255" s="137">
        <v>2</v>
      </c>
      <c r="AG255" s="137">
        <v>2</v>
      </c>
      <c r="AH255" s="137">
        <f t="shared" si="207"/>
        <v>4</v>
      </c>
      <c r="AI255" s="138" t="str">
        <f t="shared" si="208"/>
        <v>BAJO</v>
      </c>
      <c r="AJ255" s="137">
        <v>25</v>
      </c>
      <c r="AK255" s="137">
        <f t="shared" si="212"/>
        <v>100</v>
      </c>
      <c r="AL255" s="138" t="str">
        <f t="shared" si="213"/>
        <v>III</v>
      </c>
      <c r="AM255" s="137" t="str">
        <f t="shared" si="211"/>
        <v>Mejorable</v>
      </c>
      <c r="AN255" s="137" t="s">
        <v>227</v>
      </c>
      <c r="AO255" s="137" t="s">
        <v>179</v>
      </c>
      <c r="AP255" s="138" t="s">
        <v>188</v>
      </c>
      <c r="AQ255" s="138" t="s">
        <v>188</v>
      </c>
      <c r="AR255" s="138" t="s">
        <v>188</v>
      </c>
      <c r="AS255" s="52" t="s">
        <v>228</v>
      </c>
      <c r="AT255" s="52" t="s">
        <v>188</v>
      </c>
      <c r="AU255" s="109" t="str">
        <f t="shared" si="199"/>
        <v>Se mantiene los controles establecidos</v>
      </c>
    </row>
    <row r="256" spans="2:47" s="42" customFormat="1" ht="174.75" customHeight="1">
      <c r="B256" s="139" t="s">
        <v>258</v>
      </c>
      <c r="C256" s="142" t="s">
        <v>531</v>
      </c>
      <c r="D256" s="142" t="s">
        <v>536</v>
      </c>
      <c r="E256" s="156" t="s">
        <v>537</v>
      </c>
      <c r="F256" s="160" t="s">
        <v>544</v>
      </c>
      <c r="G256" s="131" t="s">
        <v>179</v>
      </c>
      <c r="H256" s="109" t="s">
        <v>220</v>
      </c>
      <c r="I256" s="140" t="s">
        <v>230</v>
      </c>
      <c r="J256" s="140" t="s">
        <v>222</v>
      </c>
      <c r="K256" s="52" t="s">
        <v>223</v>
      </c>
      <c r="L256" s="177" t="s">
        <v>231</v>
      </c>
      <c r="M256" s="109" t="s">
        <v>232</v>
      </c>
      <c r="N256" s="176" t="s">
        <v>226</v>
      </c>
      <c r="O256" s="137">
        <v>2</v>
      </c>
      <c r="P256" s="137">
        <v>2</v>
      </c>
      <c r="Q256" s="137">
        <f t="shared" si="202"/>
        <v>4</v>
      </c>
      <c r="R256" s="138" t="str">
        <f t="shared" si="203"/>
        <v>BAJO</v>
      </c>
      <c r="S256" s="137">
        <v>25</v>
      </c>
      <c r="T256" s="137">
        <f t="shared" si="204"/>
        <v>100</v>
      </c>
      <c r="U256" s="138" t="str">
        <f t="shared" si="205"/>
        <v>III</v>
      </c>
      <c r="V256" s="137" t="str">
        <f t="shared" si="206"/>
        <v>Mejorable</v>
      </c>
      <c r="W256" s="137" t="s">
        <v>227</v>
      </c>
      <c r="X256" s="137" t="s">
        <v>179</v>
      </c>
      <c r="Y256" s="138" t="s">
        <v>188</v>
      </c>
      <c r="Z256" s="138" t="s">
        <v>188</v>
      </c>
      <c r="AA256" s="138" t="s">
        <v>188</v>
      </c>
      <c r="AB256" s="52" t="s">
        <v>233</v>
      </c>
      <c r="AC256" s="52" t="s">
        <v>188</v>
      </c>
      <c r="AD256" s="167">
        <v>45869</v>
      </c>
      <c r="AE256" s="111" t="s">
        <v>190</v>
      </c>
      <c r="AF256" s="137">
        <v>2</v>
      </c>
      <c r="AG256" s="137">
        <v>2</v>
      </c>
      <c r="AH256" s="137">
        <f t="shared" si="207"/>
        <v>4</v>
      </c>
      <c r="AI256" s="138" t="str">
        <f t="shared" si="208"/>
        <v>BAJO</v>
      </c>
      <c r="AJ256" s="137">
        <v>25</v>
      </c>
      <c r="AK256" s="137">
        <f t="shared" si="212"/>
        <v>100</v>
      </c>
      <c r="AL256" s="138" t="str">
        <f t="shared" si="213"/>
        <v>III</v>
      </c>
      <c r="AM256" s="137" t="str">
        <f t="shared" si="211"/>
        <v>Mejorable</v>
      </c>
      <c r="AN256" s="137" t="s">
        <v>227</v>
      </c>
      <c r="AO256" s="137" t="s">
        <v>179</v>
      </c>
      <c r="AP256" s="138" t="s">
        <v>188</v>
      </c>
      <c r="AQ256" s="138" t="s">
        <v>188</v>
      </c>
      <c r="AR256" s="138" t="s">
        <v>188</v>
      </c>
      <c r="AS256" s="52" t="s">
        <v>233</v>
      </c>
      <c r="AT256" s="52" t="s">
        <v>188</v>
      </c>
      <c r="AU256" s="109" t="str">
        <f t="shared" si="199"/>
        <v>Se mantiene los controles establecidos</v>
      </c>
    </row>
    <row r="257" spans="2:47" s="42" customFormat="1" ht="174.75" customHeight="1">
      <c r="B257" s="139" t="s">
        <v>258</v>
      </c>
      <c r="C257" s="142" t="s">
        <v>531</v>
      </c>
      <c r="D257" s="142" t="s">
        <v>536</v>
      </c>
      <c r="E257" s="156" t="s">
        <v>537</v>
      </c>
      <c r="F257" s="160" t="s">
        <v>544</v>
      </c>
      <c r="G257" s="131" t="s">
        <v>179</v>
      </c>
      <c r="H257" s="109" t="s">
        <v>220</v>
      </c>
      <c r="I257" s="140" t="s">
        <v>234</v>
      </c>
      <c r="J257" s="140" t="s">
        <v>222</v>
      </c>
      <c r="K257" s="52" t="s">
        <v>235</v>
      </c>
      <c r="L257" s="138" t="s">
        <v>236</v>
      </c>
      <c r="M257" s="109" t="s">
        <v>237</v>
      </c>
      <c r="N257" s="52" t="s">
        <v>238</v>
      </c>
      <c r="O257" s="137">
        <v>2</v>
      </c>
      <c r="P257" s="137">
        <v>2</v>
      </c>
      <c r="Q257" s="137">
        <f t="shared" si="202"/>
        <v>4</v>
      </c>
      <c r="R257" s="138" t="str">
        <f t="shared" si="203"/>
        <v>BAJO</v>
      </c>
      <c r="S257" s="137">
        <v>60</v>
      </c>
      <c r="T257" s="137">
        <f t="shared" si="204"/>
        <v>240</v>
      </c>
      <c r="U257" s="138" t="str">
        <f t="shared" si="205"/>
        <v>II</v>
      </c>
      <c r="V257" s="137" t="str">
        <f t="shared" si="206"/>
        <v>Aceptable con control especifico</v>
      </c>
      <c r="W257" s="137" t="s">
        <v>227</v>
      </c>
      <c r="X257" s="137" t="s">
        <v>179</v>
      </c>
      <c r="Y257" s="138" t="s">
        <v>188</v>
      </c>
      <c r="Z257" s="138" t="s">
        <v>188</v>
      </c>
      <c r="AA257" s="138" t="s">
        <v>188</v>
      </c>
      <c r="AB257" s="52" t="s">
        <v>239</v>
      </c>
      <c r="AC257" s="52" t="s">
        <v>188</v>
      </c>
      <c r="AD257" s="167">
        <v>45869</v>
      </c>
      <c r="AE257" s="111" t="s">
        <v>190</v>
      </c>
      <c r="AF257" s="137">
        <v>2</v>
      </c>
      <c r="AG257" s="137">
        <v>2</v>
      </c>
      <c r="AH257" s="137">
        <f t="shared" si="207"/>
        <v>4</v>
      </c>
      <c r="AI257" s="138" t="str">
        <f t="shared" si="208"/>
        <v>BAJO</v>
      </c>
      <c r="AJ257" s="137">
        <v>60</v>
      </c>
      <c r="AK257" s="137">
        <f t="shared" si="212"/>
        <v>240</v>
      </c>
      <c r="AL257" s="138" t="str">
        <f t="shared" si="213"/>
        <v>II</v>
      </c>
      <c r="AM257" s="137" t="str">
        <f t="shared" si="211"/>
        <v>Aceptable con control especifico</v>
      </c>
      <c r="AN257" s="137" t="s">
        <v>227</v>
      </c>
      <c r="AO257" s="137" t="s">
        <v>179</v>
      </c>
      <c r="AP257" s="138" t="s">
        <v>188</v>
      </c>
      <c r="AQ257" s="138" t="s">
        <v>188</v>
      </c>
      <c r="AR257" s="138" t="s">
        <v>188</v>
      </c>
      <c r="AS257" s="52" t="s">
        <v>239</v>
      </c>
      <c r="AT257" s="52" t="s">
        <v>188</v>
      </c>
      <c r="AU257" s="109" t="str">
        <f t="shared" si="199"/>
        <v>Se mantiene los controles establecidos</v>
      </c>
    </row>
    <row r="258" spans="2:47" s="42" customFormat="1" ht="174.75" customHeight="1">
      <c r="B258" s="139" t="s">
        <v>258</v>
      </c>
      <c r="C258" s="142" t="s">
        <v>531</v>
      </c>
      <c r="D258" s="142" t="s">
        <v>536</v>
      </c>
      <c r="E258" s="156" t="s">
        <v>537</v>
      </c>
      <c r="F258" s="160" t="s">
        <v>544</v>
      </c>
      <c r="G258" s="131" t="s">
        <v>247</v>
      </c>
      <c r="H258" s="131" t="s">
        <v>545</v>
      </c>
      <c r="I258" s="138" t="s">
        <v>524</v>
      </c>
      <c r="J258" s="140" t="s">
        <v>214</v>
      </c>
      <c r="K258" s="52" t="s">
        <v>525</v>
      </c>
      <c r="L258" s="138" t="s">
        <v>188</v>
      </c>
      <c r="M258" s="52" t="s">
        <v>546</v>
      </c>
      <c r="N258" s="52" t="s">
        <v>547</v>
      </c>
      <c r="O258" s="137">
        <v>2</v>
      </c>
      <c r="P258" s="137">
        <v>3</v>
      </c>
      <c r="Q258" s="137">
        <v>6</v>
      </c>
      <c r="R258" s="138" t="s">
        <v>156</v>
      </c>
      <c r="S258" s="137">
        <v>10</v>
      </c>
      <c r="T258" s="137">
        <v>60</v>
      </c>
      <c r="U258" s="138" t="str">
        <f t="shared" si="205"/>
        <v>III</v>
      </c>
      <c r="V258" s="137" t="str">
        <f t="shared" si="206"/>
        <v>Mejorable</v>
      </c>
      <c r="W258" s="137" t="s">
        <v>253</v>
      </c>
      <c r="X258" s="137" t="s">
        <v>179</v>
      </c>
      <c r="Y258" s="151" t="s">
        <v>188</v>
      </c>
      <c r="Z258" s="151" t="s">
        <v>188</v>
      </c>
      <c r="AA258" s="151" t="s">
        <v>188</v>
      </c>
      <c r="AB258" s="138" t="s">
        <v>548</v>
      </c>
      <c r="AC258" s="138" t="s">
        <v>188</v>
      </c>
      <c r="AD258" s="167">
        <v>45910</v>
      </c>
      <c r="AE258" s="111" t="s">
        <v>190</v>
      </c>
      <c r="AF258" s="137">
        <v>2</v>
      </c>
      <c r="AG258" s="137">
        <v>3</v>
      </c>
      <c r="AH258" s="137">
        <v>6</v>
      </c>
      <c r="AI258" s="138" t="s">
        <v>156</v>
      </c>
      <c r="AJ258" s="137">
        <v>10</v>
      </c>
      <c r="AK258" s="137">
        <v>60</v>
      </c>
      <c r="AL258" s="138" t="str">
        <f t="shared" si="213"/>
        <v>III</v>
      </c>
      <c r="AM258" s="137" t="str">
        <f t="shared" si="211"/>
        <v>Mejorable</v>
      </c>
      <c r="AN258" s="137" t="s">
        <v>253</v>
      </c>
      <c r="AO258" s="137" t="s">
        <v>179</v>
      </c>
      <c r="AP258" s="151" t="s">
        <v>188</v>
      </c>
      <c r="AQ258" s="151" t="s">
        <v>188</v>
      </c>
      <c r="AR258" s="151" t="s">
        <v>188</v>
      </c>
      <c r="AS258" s="138" t="s">
        <v>548</v>
      </c>
      <c r="AT258" s="138" t="s">
        <v>188</v>
      </c>
      <c r="AU258" s="109" t="str">
        <f t="shared" ref="AU258" si="214">IF(AND(V258="Aceptable",AM258="Aceptable"),"Se mantiene los controles establecidos",
IF(AND(V258="Aceptable",AM258="Mejorable"),"Disminuyó el riesgo",
IF(AND(V258="Aceptable",AM258="Aceptable con control especifico"),"Disminuyó el riesgo",
IF(AND(V258="Mejorable",AM258="Mejorable"),"Se mantiene los controles establecidos",
IF(AND(V258="Mejorable",AM258="Aceptable"),"Disminuyó el riesgo",
IF(AND(V258="Mejorable",AM258="Aceptable con control especifico"),"Disminuyó el riesgo",
IF(AND(V258="Aceptable con control especifico",AM258="Aceptable con control especifico"),"Se mantiene los controles establecidos",
IF(AND(V258="Aceptable con control especifico",AM258="Mejorable"),"Aumentó el riesgo",
IF(AND(V258="Aceptable con control especifico",AM258="Aceptable"),"Aumentó el riesgo",
"Aumentó el riesgo")))))))))</f>
        <v>Se mantiene los controles establecidos</v>
      </c>
    </row>
    <row r="259" spans="2:47" s="42" customFormat="1" ht="174.75" customHeight="1">
      <c r="B259" s="139" t="s">
        <v>258</v>
      </c>
      <c r="C259" s="142" t="s">
        <v>531</v>
      </c>
      <c r="D259" s="142" t="s">
        <v>549</v>
      </c>
      <c r="E259" s="156" t="s">
        <v>326</v>
      </c>
      <c r="F259" s="109" t="s">
        <v>550</v>
      </c>
      <c r="G259" s="131" t="s">
        <v>179</v>
      </c>
      <c r="H259" s="109" t="s">
        <v>180</v>
      </c>
      <c r="I259" s="136" t="s">
        <v>181</v>
      </c>
      <c r="J259" s="136" t="s">
        <v>182</v>
      </c>
      <c r="K259" s="53" t="s">
        <v>183</v>
      </c>
      <c r="L259" s="137" t="s">
        <v>184</v>
      </c>
      <c r="M259" s="53" t="s">
        <v>185</v>
      </c>
      <c r="N259" s="130" t="s">
        <v>186</v>
      </c>
      <c r="O259" s="137">
        <v>1</v>
      </c>
      <c r="P259" s="137">
        <v>1</v>
      </c>
      <c r="Q259" s="137">
        <f>O259*P259</f>
        <v>1</v>
      </c>
      <c r="R259" s="137" t="str">
        <f>IF(Q259&lt;=4,"BAJO",IF(Q259&lt;=8,"MEDIO",IF(Q259&lt;=20,"ALTO","MUY ALTO")))</f>
        <v>BAJO</v>
      </c>
      <c r="S259" s="137">
        <v>10</v>
      </c>
      <c r="T259" s="137">
        <f>Q259*S259</f>
        <v>10</v>
      </c>
      <c r="U259" s="138" t="str">
        <f>IF(T259&lt;=20,"IV",IF(T259&lt;=120,"III",IF(T259&lt;=500,"II",IF(T259&lt;=4000,"I",FALSE))))</f>
        <v>IV</v>
      </c>
      <c r="V259" s="137" t="str">
        <f>IF(U259="IV","Aceptable",IF(U259="III","Mejorable",IF(U259="II","Aceptable con control especifico", IF(U259="I","No Aceptable",FALSE))))</f>
        <v>Aceptable</v>
      </c>
      <c r="W259" s="53" t="s">
        <v>187</v>
      </c>
      <c r="X259" s="137" t="s">
        <v>179</v>
      </c>
      <c r="Y259" s="137" t="s">
        <v>188</v>
      </c>
      <c r="Z259" s="137" t="s">
        <v>188</v>
      </c>
      <c r="AA259" s="137" t="s">
        <v>188</v>
      </c>
      <c r="AB259" s="137" t="s">
        <v>189</v>
      </c>
      <c r="AC259" s="137" t="s">
        <v>188</v>
      </c>
      <c r="AD259" s="167">
        <v>45869</v>
      </c>
      <c r="AE259" s="111" t="s">
        <v>190</v>
      </c>
      <c r="AF259" s="137">
        <v>1</v>
      </c>
      <c r="AG259" s="137">
        <v>1</v>
      </c>
      <c r="AH259" s="137">
        <f>AF259*AG259</f>
        <v>1</v>
      </c>
      <c r="AI259" s="137" t="str">
        <f>IF(AH259&lt;=4,"BAJO",IF(AH259&lt;=8,"MEDIO",IF(AH259&lt;=20,"ALTO","MUY ALTO")))</f>
        <v>BAJO</v>
      </c>
      <c r="AJ259" s="137">
        <v>10</v>
      </c>
      <c r="AK259" s="137">
        <f>AH259*AJ259</f>
        <v>10</v>
      </c>
      <c r="AL259" s="138" t="str">
        <f>IF(AK259&lt;=20,"IV",IF(AK259&lt;=120,"III",IF(AK259&lt;=500,"II",IF(AK259&lt;=4000,"I",FALSE))))</f>
        <v>IV</v>
      </c>
      <c r="AM259" s="137" t="str">
        <f>IF(AL259="IV","Aceptable",IF(AL259="III","Mejorable",IF(AL259="II","Aceptable con control especifico", IF(AL259="I","No Aceptable",FALSE))))</f>
        <v>Aceptable</v>
      </c>
      <c r="AN259" s="53" t="s">
        <v>187</v>
      </c>
      <c r="AO259" s="137" t="s">
        <v>179</v>
      </c>
      <c r="AP259" s="137" t="s">
        <v>188</v>
      </c>
      <c r="AQ259" s="137" t="s">
        <v>188</v>
      </c>
      <c r="AR259" s="137" t="s">
        <v>188</v>
      </c>
      <c r="AS259" s="137" t="s">
        <v>189</v>
      </c>
      <c r="AT259" s="137" t="s">
        <v>188</v>
      </c>
      <c r="AU259" s="109" t="str">
        <f t="shared" si="199"/>
        <v>Se mantiene los controles establecidos</v>
      </c>
    </row>
    <row r="260" spans="2:47" s="42" customFormat="1" ht="174.75" customHeight="1">
      <c r="B260" s="139" t="s">
        <v>258</v>
      </c>
      <c r="C260" s="142" t="s">
        <v>531</v>
      </c>
      <c r="D260" s="142" t="s">
        <v>549</v>
      </c>
      <c r="E260" s="156" t="s">
        <v>326</v>
      </c>
      <c r="F260" s="109" t="s">
        <v>550</v>
      </c>
      <c r="G260" s="131" t="s">
        <v>179</v>
      </c>
      <c r="H260" s="109" t="s">
        <v>180</v>
      </c>
      <c r="I260" s="140" t="s">
        <v>191</v>
      </c>
      <c r="J260" s="140" t="s">
        <v>192</v>
      </c>
      <c r="K260" s="52" t="s">
        <v>193</v>
      </c>
      <c r="L260" s="138" t="s">
        <v>188</v>
      </c>
      <c r="M260" s="52" t="s">
        <v>194</v>
      </c>
      <c r="N260" s="130" t="s">
        <v>188</v>
      </c>
      <c r="O260" s="138">
        <v>2</v>
      </c>
      <c r="P260" s="138">
        <v>3</v>
      </c>
      <c r="Q260" s="138">
        <f t="shared" ref="Q260:Q271" si="215">O260*P260</f>
        <v>6</v>
      </c>
      <c r="R260" s="138" t="str">
        <f t="shared" ref="R260:R271" si="216">IF(Q260&lt;=4,"BAJO",IF(Q260&lt;=8,"MEDIO",IF(Q260&lt;=20,"ALTO","MUY ALTO")))</f>
        <v>MEDIO</v>
      </c>
      <c r="S260" s="138">
        <v>10</v>
      </c>
      <c r="T260" s="138">
        <f t="shared" ref="T260:T271" si="217">Q260*S260</f>
        <v>60</v>
      </c>
      <c r="U260" s="138" t="str">
        <f t="shared" ref="U260:U307" si="218">IF(T260&lt;=20,"IV",IF(T260&lt;=120,"III",IF(T260&lt;=500,"II",IF(T260&lt;=4000,"I",FALSE))))</f>
        <v>III</v>
      </c>
      <c r="V260" s="137" t="str">
        <f t="shared" ref="V260:V307" si="219">IF(U260="IV","Aceptable",IF(U260="III","Mejorable",IF(U260="II","Aceptable con control especifico", IF(U260="I","No Aceptable",FALSE))))</f>
        <v>Mejorable</v>
      </c>
      <c r="W260" s="137" t="s">
        <v>195</v>
      </c>
      <c r="X260" s="138" t="s">
        <v>179</v>
      </c>
      <c r="Y260" s="138" t="s">
        <v>188</v>
      </c>
      <c r="Z260" s="138" t="s">
        <v>188</v>
      </c>
      <c r="AA260" s="138" t="s">
        <v>188</v>
      </c>
      <c r="AB260" s="138" t="s">
        <v>196</v>
      </c>
      <c r="AC260" s="138" t="s">
        <v>188</v>
      </c>
      <c r="AD260" s="167">
        <v>45869</v>
      </c>
      <c r="AE260" s="111" t="s">
        <v>190</v>
      </c>
      <c r="AF260" s="138">
        <v>2</v>
      </c>
      <c r="AG260" s="138">
        <v>3</v>
      </c>
      <c r="AH260" s="138">
        <f t="shared" ref="AH260:AH271" si="220">AF260*AG260</f>
        <v>6</v>
      </c>
      <c r="AI260" s="138" t="str">
        <f t="shared" ref="AI260:AI271" si="221">IF(AH260&lt;=4,"BAJO",IF(AH260&lt;=8,"MEDIO",IF(AH260&lt;=20,"ALTO","MUY ALTO")))</f>
        <v>MEDIO</v>
      </c>
      <c r="AJ260" s="138">
        <v>10</v>
      </c>
      <c r="AK260" s="138">
        <f t="shared" ref="AK260:AK271" si="222">AH260*AJ260</f>
        <v>60</v>
      </c>
      <c r="AL260" s="138" t="str">
        <f t="shared" ref="AL260:AL307" si="223">IF(AK260&lt;=20,"IV",IF(AK260&lt;=120,"III",IF(AK260&lt;=500,"II",IF(AK260&lt;=4000,"I",FALSE))))</f>
        <v>III</v>
      </c>
      <c r="AM260" s="137" t="str">
        <f t="shared" ref="AM260:AM307" si="224">IF(AL260="IV","Aceptable",IF(AL260="III","Mejorable",IF(AL260="II","Aceptable con control especifico", IF(AL260="I","No Aceptable",FALSE))))</f>
        <v>Mejorable</v>
      </c>
      <c r="AN260" s="137" t="s">
        <v>195</v>
      </c>
      <c r="AO260" s="138" t="s">
        <v>179</v>
      </c>
      <c r="AP260" s="138" t="s">
        <v>188</v>
      </c>
      <c r="AQ260" s="138" t="s">
        <v>188</v>
      </c>
      <c r="AR260" s="138" t="s">
        <v>188</v>
      </c>
      <c r="AS260" s="138" t="s">
        <v>196</v>
      </c>
      <c r="AT260" s="138" t="s">
        <v>188</v>
      </c>
      <c r="AU260" s="109" t="str">
        <f t="shared" si="199"/>
        <v>Se mantiene los controles establecidos</v>
      </c>
    </row>
    <row r="261" spans="2:47" s="42" customFormat="1" ht="174.75" customHeight="1">
      <c r="B261" s="139" t="s">
        <v>258</v>
      </c>
      <c r="C261" s="142" t="s">
        <v>531</v>
      </c>
      <c r="D261" s="142" t="s">
        <v>549</v>
      </c>
      <c r="E261" s="156" t="s">
        <v>326</v>
      </c>
      <c r="F261" s="109" t="s">
        <v>550</v>
      </c>
      <c r="G261" s="131" t="s">
        <v>179</v>
      </c>
      <c r="H261" s="109" t="s">
        <v>180</v>
      </c>
      <c r="I261" s="140" t="s">
        <v>551</v>
      </c>
      <c r="J261" s="140" t="s">
        <v>198</v>
      </c>
      <c r="K261" s="52" t="s">
        <v>199</v>
      </c>
      <c r="L261" s="52" t="s">
        <v>200</v>
      </c>
      <c r="M261" s="52" t="s">
        <v>552</v>
      </c>
      <c r="N261" s="52" t="s">
        <v>553</v>
      </c>
      <c r="O261" s="138">
        <v>2</v>
      </c>
      <c r="P261" s="138">
        <v>3</v>
      </c>
      <c r="Q261" s="138">
        <f t="shared" si="215"/>
        <v>6</v>
      </c>
      <c r="R261" s="138" t="str">
        <f t="shared" si="216"/>
        <v>MEDIO</v>
      </c>
      <c r="S261" s="138">
        <v>10</v>
      </c>
      <c r="T261" s="138">
        <f t="shared" si="217"/>
        <v>60</v>
      </c>
      <c r="U261" s="138" t="str">
        <f t="shared" si="218"/>
        <v>III</v>
      </c>
      <c r="V261" s="137" t="str">
        <f t="shared" si="219"/>
        <v>Mejorable</v>
      </c>
      <c r="W261" s="138" t="s">
        <v>203</v>
      </c>
      <c r="X261" s="137" t="s">
        <v>179</v>
      </c>
      <c r="Y261" s="138" t="s">
        <v>188</v>
      </c>
      <c r="Z261" s="138" t="s">
        <v>188</v>
      </c>
      <c r="AA261" s="138" t="s">
        <v>188</v>
      </c>
      <c r="AB261" s="138" t="s">
        <v>273</v>
      </c>
      <c r="AC261" s="138" t="s">
        <v>188</v>
      </c>
      <c r="AD261" s="167">
        <v>45869</v>
      </c>
      <c r="AE261" s="111" t="s">
        <v>190</v>
      </c>
      <c r="AF261" s="138">
        <v>2</v>
      </c>
      <c r="AG261" s="138">
        <v>3</v>
      </c>
      <c r="AH261" s="138">
        <f t="shared" si="220"/>
        <v>6</v>
      </c>
      <c r="AI261" s="138" t="str">
        <f t="shared" si="221"/>
        <v>MEDIO</v>
      </c>
      <c r="AJ261" s="138">
        <v>10</v>
      </c>
      <c r="AK261" s="138">
        <f t="shared" si="222"/>
        <v>60</v>
      </c>
      <c r="AL261" s="138" t="str">
        <f t="shared" si="223"/>
        <v>III</v>
      </c>
      <c r="AM261" s="137" t="str">
        <f t="shared" si="224"/>
        <v>Mejorable</v>
      </c>
      <c r="AN261" s="138" t="s">
        <v>203</v>
      </c>
      <c r="AO261" s="137" t="s">
        <v>179</v>
      </c>
      <c r="AP261" s="138" t="s">
        <v>188</v>
      </c>
      <c r="AQ261" s="138" t="s">
        <v>188</v>
      </c>
      <c r="AR261" s="138" t="s">
        <v>188</v>
      </c>
      <c r="AS261" s="138" t="s">
        <v>273</v>
      </c>
      <c r="AT261" s="138" t="s">
        <v>188</v>
      </c>
      <c r="AU261" s="109" t="str">
        <f t="shared" si="199"/>
        <v>Se mantiene los controles establecidos</v>
      </c>
    </row>
    <row r="262" spans="2:47" s="42" customFormat="1" ht="174.75" customHeight="1">
      <c r="B262" s="133" t="s">
        <v>258</v>
      </c>
      <c r="C262" s="142" t="s">
        <v>531</v>
      </c>
      <c r="D262" s="142" t="s">
        <v>549</v>
      </c>
      <c r="E262" s="156" t="s">
        <v>326</v>
      </c>
      <c r="F262" s="109" t="s">
        <v>550</v>
      </c>
      <c r="G262" s="131" t="s">
        <v>179</v>
      </c>
      <c r="H262" s="109" t="s">
        <v>180</v>
      </c>
      <c r="I262" s="136" t="s">
        <v>204</v>
      </c>
      <c r="J262" s="136" t="s">
        <v>205</v>
      </c>
      <c r="K262" s="53" t="s">
        <v>206</v>
      </c>
      <c r="L262" s="137" t="s">
        <v>188</v>
      </c>
      <c r="M262" s="53" t="s">
        <v>207</v>
      </c>
      <c r="N262" s="53" t="s">
        <v>208</v>
      </c>
      <c r="O262" s="137">
        <v>2</v>
      </c>
      <c r="P262" s="137">
        <v>3</v>
      </c>
      <c r="Q262" s="137">
        <f t="shared" si="215"/>
        <v>6</v>
      </c>
      <c r="R262" s="137" t="str">
        <f t="shared" si="216"/>
        <v>MEDIO</v>
      </c>
      <c r="S262" s="137">
        <v>10</v>
      </c>
      <c r="T262" s="137">
        <f t="shared" si="217"/>
        <v>60</v>
      </c>
      <c r="U262" s="138" t="str">
        <f t="shared" si="218"/>
        <v>III</v>
      </c>
      <c r="V262" s="137" t="str">
        <f t="shared" si="219"/>
        <v>Mejorable</v>
      </c>
      <c r="W262" s="137" t="s">
        <v>209</v>
      </c>
      <c r="X262" s="137" t="s">
        <v>179</v>
      </c>
      <c r="Y262" s="137" t="s">
        <v>188</v>
      </c>
      <c r="Z262" s="137" t="s">
        <v>188</v>
      </c>
      <c r="AA262" s="137" t="s">
        <v>188</v>
      </c>
      <c r="AB262" s="137" t="s">
        <v>189</v>
      </c>
      <c r="AC262" s="137" t="s">
        <v>188</v>
      </c>
      <c r="AD262" s="167">
        <v>45869</v>
      </c>
      <c r="AE262" s="111" t="s">
        <v>190</v>
      </c>
      <c r="AF262" s="137">
        <v>2</v>
      </c>
      <c r="AG262" s="137">
        <v>3</v>
      </c>
      <c r="AH262" s="137">
        <f t="shared" si="220"/>
        <v>6</v>
      </c>
      <c r="AI262" s="137" t="str">
        <f t="shared" si="221"/>
        <v>MEDIO</v>
      </c>
      <c r="AJ262" s="137">
        <v>10</v>
      </c>
      <c r="AK262" s="137">
        <f t="shared" si="222"/>
        <v>60</v>
      </c>
      <c r="AL262" s="138" t="str">
        <f t="shared" si="223"/>
        <v>III</v>
      </c>
      <c r="AM262" s="137" t="str">
        <f t="shared" si="224"/>
        <v>Mejorable</v>
      </c>
      <c r="AN262" s="137" t="s">
        <v>209</v>
      </c>
      <c r="AO262" s="137" t="s">
        <v>179</v>
      </c>
      <c r="AP262" s="137" t="s">
        <v>188</v>
      </c>
      <c r="AQ262" s="137" t="s">
        <v>188</v>
      </c>
      <c r="AR262" s="137" t="s">
        <v>188</v>
      </c>
      <c r="AS262" s="137" t="s">
        <v>189</v>
      </c>
      <c r="AT262" s="137" t="s">
        <v>188</v>
      </c>
      <c r="AU262" s="109" t="str">
        <f t="shared" si="199"/>
        <v>Se mantiene los controles establecidos</v>
      </c>
    </row>
    <row r="263" spans="2:47" s="42" customFormat="1" ht="174.75" customHeight="1">
      <c r="B263" s="133" t="s">
        <v>258</v>
      </c>
      <c r="C263" s="142" t="s">
        <v>531</v>
      </c>
      <c r="D263" s="142" t="s">
        <v>549</v>
      </c>
      <c r="E263" s="156" t="s">
        <v>326</v>
      </c>
      <c r="F263" s="109" t="s">
        <v>550</v>
      </c>
      <c r="G263" s="131" t="s">
        <v>179</v>
      </c>
      <c r="H263" s="109" t="s">
        <v>180</v>
      </c>
      <c r="I263" s="136" t="s">
        <v>210</v>
      </c>
      <c r="J263" s="136" t="s">
        <v>205</v>
      </c>
      <c r="K263" s="53" t="s">
        <v>211</v>
      </c>
      <c r="L263" s="137" t="s">
        <v>188</v>
      </c>
      <c r="M263" s="53" t="s">
        <v>207</v>
      </c>
      <c r="N263" s="53" t="s">
        <v>208</v>
      </c>
      <c r="O263" s="137">
        <v>2</v>
      </c>
      <c r="P263" s="137">
        <v>3</v>
      </c>
      <c r="Q263" s="137">
        <f t="shared" si="215"/>
        <v>6</v>
      </c>
      <c r="R263" s="137" t="str">
        <f t="shared" si="216"/>
        <v>MEDIO</v>
      </c>
      <c r="S263" s="137">
        <v>10</v>
      </c>
      <c r="T263" s="137">
        <f t="shared" si="217"/>
        <v>60</v>
      </c>
      <c r="U263" s="138" t="str">
        <f t="shared" si="218"/>
        <v>III</v>
      </c>
      <c r="V263" s="137" t="str">
        <f t="shared" si="219"/>
        <v>Mejorable</v>
      </c>
      <c r="W263" s="137" t="s">
        <v>212</v>
      </c>
      <c r="X263" s="137" t="s">
        <v>179</v>
      </c>
      <c r="Y263" s="137" t="s">
        <v>188</v>
      </c>
      <c r="Z263" s="137" t="s">
        <v>188</v>
      </c>
      <c r="AA263" s="137" t="s">
        <v>188</v>
      </c>
      <c r="AB263" s="137" t="s">
        <v>189</v>
      </c>
      <c r="AC263" s="137" t="s">
        <v>188</v>
      </c>
      <c r="AD263" s="167">
        <v>45869</v>
      </c>
      <c r="AE263" s="111" t="s">
        <v>190</v>
      </c>
      <c r="AF263" s="137">
        <v>2</v>
      </c>
      <c r="AG263" s="137">
        <v>3</v>
      </c>
      <c r="AH263" s="137">
        <f t="shared" si="220"/>
        <v>6</v>
      </c>
      <c r="AI263" s="137" t="str">
        <f t="shared" si="221"/>
        <v>MEDIO</v>
      </c>
      <c r="AJ263" s="137">
        <v>10</v>
      </c>
      <c r="AK263" s="137">
        <f t="shared" si="222"/>
        <v>60</v>
      </c>
      <c r="AL263" s="138" t="str">
        <f t="shared" si="223"/>
        <v>III</v>
      </c>
      <c r="AM263" s="137" t="str">
        <f t="shared" si="224"/>
        <v>Mejorable</v>
      </c>
      <c r="AN263" s="137" t="s">
        <v>212</v>
      </c>
      <c r="AO263" s="137" t="s">
        <v>179</v>
      </c>
      <c r="AP263" s="137" t="s">
        <v>188</v>
      </c>
      <c r="AQ263" s="137" t="s">
        <v>188</v>
      </c>
      <c r="AR263" s="137" t="s">
        <v>188</v>
      </c>
      <c r="AS263" s="137" t="s">
        <v>189</v>
      </c>
      <c r="AT263" s="137" t="s">
        <v>188</v>
      </c>
      <c r="AU263" s="109" t="str">
        <f t="shared" si="199"/>
        <v>Se mantiene los controles establecidos</v>
      </c>
    </row>
    <row r="264" spans="2:47" s="42" customFormat="1" ht="174.75" customHeight="1">
      <c r="B264" s="139" t="s">
        <v>258</v>
      </c>
      <c r="C264" s="142" t="s">
        <v>531</v>
      </c>
      <c r="D264" s="142" t="s">
        <v>549</v>
      </c>
      <c r="E264" s="156" t="s">
        <v>326</v>
      </c>
      <c r="F264" s="109" t="s">
        <v>550</v>
      </c>
      <c r="G264" s="131" t="s">
        <v>179</v>
      </c>
      <c r="H264" s="109" t="s">
        <v>180</v>
      </c>
      <c r="I264" s="140" t="s">
        <v>213</v>
      </c>
      <c r="J264" s="140" t="s">
        <v>214</v>
      </c>
      <c r="K264" s="52" t="s">
        <v>215</v>
      </c>
      <c r="L264" s="138" t="s">
        <v>216</v>
      </c>
      <c r="M264" s="52" t="s">
        <v>217</v>
      </c>
      <c r="N264" s="52" t="s">
        <v>218</v>
      </c>
      <c r="O264" s="137">
        <v>2</v>
      </c>
      <c r="P264" s="137">
        <v>2</v>
      </c>
      <c r="Q264" s="137">
        <f t="shared" si="215"/>
        <v>4</v>
      </c>
      <c r="R264" s="138" t="str">
        <f t="shared" si="216"/>
        <v>BAJO</v>
      </c>
      <c r="S264" s="137">
        <v>25</v>
      </c>
      <c r="T264" s="137">
        <f t="shared" si="217"/>
        <v>100</v>
      </c>
      <c r="U264" s="138" t="str">
        <f t="shared" si="218"/>
        <v>III</v>
      </c>
      <c r="V264" s="137" t="str">
        <f t="shared" si="219"/>
        <v>Mejorable</v>
      </c>
      <c r="W264" s="138" t="s">
        <v>219</v>
      </c>
      <c r="X264" s="137" t="s">
        <v>179</v>
      </c>
      <c r="Y264" s="138" t="s">
        <v>188</v>
      </c>
      <c r="Z264" s="138" t="s">
        <v>188</v>
      </c>
      <c r="AA264" s="138" t="s">
        <v>188</v>
      </c>
      <c r="AB264" s="137" t="s">
        <v>189</v>
      </c>
      <c r="AC264" s="138" t="s">
        <v>188</v>
      </c>
      <c r="AD264" s="167">
        <v>45869</v>
      </c>
      <c r="AE264" s="111" t="s">
        <v>190</v>
      </c>
      <c r="AF264" s="137">
        <v>2</v>
      </c>
      <c r="AG264" s="137">
        <v>2</v>
      </c>
      <c r="AH264" s="137">
        <f t="shared" si="220"/>
        <v>4</v>
      </c>
      <c r="AI264" s="138" t="str">
        <f t="shared" si="221"/>
        <v>BAJO</v>
      </c>
      <c r="AJ264" s="137">
        <v>25</v>
      </c>
      <c r="AK264" s="137">
        <f t="shared" si="222"/>
        <v>100</v>
      </c>
      <c r="AL264" s="138" t="str">
        <f t="shared" si="223"/>
        <v>III</v>
      </c>
      <c r="AM264" s="137" t="str">
        <f t="shared" si="224"/>
        <v>Mejorable</v>
      </c>
      <c r="AN264" s="138" t="s">
        <v>219</v>
      </c>
      <c r="AO264" s="137" t="s">
        <v>179</v>
      </c>
      <c r="AP264" s="138" t="s">
        <v>188</v>
      </c>
      <c r="AQ264" s="138" t="s">
        <v>188</v>
      </c>
      <c r="AR264" s="138" t="s">
        <v>188</v>
      </c>
      <c r="AS264" s="137" t="s">
        <v>189</v>
      </c>
      <c r="AT264" s="138" t="s">
        <v>188</v>
      </c>
      <c r="AU264" s="109" t="str">
        <f t="shared" si="199"/>
        <v>Se mantiene los controles establecidos</v>
      </c>
    </row>
    <row r="265" spans="2:47" s="42" customFormat="1" ht="174.75" customHeight="1">
      <c r="B265" s="139" t="s">
        <v>258</v>
      </c>
      <c r="C265" s="142" t="s">
        <v>531</v>
      </c>
      <c r="D265" s="142" t="s">
        <v>549</v>
      </c>
      <c r="E265" s="156" t="s">
        <v>326</v>
      </c>
      <c r="F265" s="109" t="s">
        <v>550</v>
      </c>
      <c r="G265" s="131" t="s">
        <v>179</v>
      </c>
      <c r="H265" s="109" t="s">
        <v>220</v>
      </c>
      <c r="I265" s="140" t="s">
        <v>221</v>
      </c>
      <c r="J265" s="140" t="s">
        <v>222</v>
      </c>
      <c r="K265" s="52" t="s">
        <v>223</v>
      </c>
      <c r="L265" s="138" t="s">
        <v>224</v>
      </c>
      <c r="M265" s="109" t="s">
        <v>225</v>
      </c>
      <c r="N265" s="176" t="s">
        <v>226</v>
      </c>
      <c r="O265" s="137">
        <v>2</v>
      </c>
      <c r="P265" s="137">
        <v>2</v>
      </c>
      <c r="Q265" s="137">
        <f t="shared" si="215"/>
        <v>4</v>
      </c>
      <c r="R265" s="138" t="str">
        <f t="shared" si="216"/>
        <v>BAJO</v>
      </c>
      <c r="S265" s="137">
        <v>25</v>
      </c>
      <c r="T265" s="137">
        <f t="shared" si="217"/>
        <v>100</v>
      </c>
      <c r="U265" s="138" t="str">
        <f t="shared" si="218"/>
        <v>III</v>
      </c>
      <c r="V265" s="137" t="str">
        <f t="shared" si="219"/>
        <v>Mejorable</v>
      </c>
      <c r="W265" s="137" t="s">
        <v>227</v>
      </c>
      <c r="X265" s="137" t="s">
        <v>179</v>
      </c>
      <c r="Y265" s="138" t="s">
        <v>188</v>
      </c>
      <c r="Z265" s="138" t="s">
        <v>188</v>
      </c>
      <c r="AA265" s="138" t="s">
        <v>188</v>
      </c>
      <c r="AB265" s="52" t="s">
        <v>228</v>
      </c>
      <c r="AC265" s="52" t="s">
        <v>229</v>
      </c>
      <c r="AD265" s="167">
        <v>45869</v>
      </c>
      <c r="AE265" s="111" t="s">
        <v>190</v>
      </c>
      <c r="AF265" s="137">
        <v>2</v>
      </c>
      <c r="AG265" s="137">
        <v>2</v>
      </c>
      <c r="AH265" s="137">
        <f t="shared" si="220"/>
        <v>4</v>
      </c>
      <c r="AI265" s="138" t="str">
        <f t="shared" si="221"/>
        <v>BAJO</v>
      </c>
      <c r="AJ265" s="137">
        <v>25</v>
      </c>
      <c r="AK265" s="137">
        <f t="shared" si="222"/>
        <v>100</v>
      </c>
      <c r="AL265" s="138" t="str">
        <f t="shared" si="223"/>
        <v>III</v>
      </c>
      <c r="AM265" s="137" t="str">
        <f t="shared" si="224"/>
        <v>Mejorable</v>
      </c>
      <c r="AN265" s="137" t="s">
        <v>227</v>
      </c>
      <c r="AO265" s="137" t="s">
        <v>179</v>
      </c>
      <c r="AP265" s="138" t="s">
        <v>188</v>
      </c>
      <c r="AQ265" s="138" t="s">
        <v>188</v>
      </c>
      <c r="AR265" s="138" t="s">
        <v>188</v>
      </c>
      <c r="AS265" s="52" t="s">
        <v>228</v>
      </c>
      <c r="AT265" s="52" t="s">
        <v>229</v>
      </c>
      <c r="AU265" s="109" t="str">
        <f t="shared" si="199"/>
        <v>Se mantiene los controles establecidos</v>
      </c>
    </row>
    <row r="266" spans="2:47" s="42" customFormat="1" ht="174.75" customHeight="1">
      <c r="B266" s="139" t="s">
        <v>258</v>
      </c>
      <c r="C266" s="142" t="s">
        <v>531</v>
      </c>
      <c r="D266" s="142" t="s">
        <v>549</v>
      </c>
      <c r="E266" s="156" t="s">
        <v>326</v>
      </c>
      <c r="F266" s="109" t="s">
        <v>550</v>
      </c>
      <c r="G266" s="131" t="s">
        <v>179</v>
      </c>
      <c r="H266" s="109" t="s">
        <v>220</v>
      </c>
      <c r="I266" s="140" t="s">
        <v>230</v>
      </c>
      <c r="J266" s="140" t="s">
        <v>222</v>
      </c>
      <c r="K266" s="52" t="s">
        <v>223</v>
      </c>
      <c r="L266" s="177" t="s">
        <v>231</v>
      </c>
      <c r="M266" s="109" t="s">
        <v>232</v>
      </c>
      <c r="N266" s="176" t="s">
        <v>226</v>
      </c>
      <c r="O266" s="137">
        <v>2</v>
      </c>
      <c r="P266" s="137">
        <v>2</v>
      </c>
      <c r="Q266" s="137">
        <f t="shared" si="215"/>
        <v>4</v>
      </c>
      <c r="R266" s="138" t="str">
        <f t="shared" si="216"/>
        <v>BAJO</v>
      </c>
      <c r="S266" s="137">
        <v>25</v>
      </c>
      <c r="T266" s="137">
        <f t="shared" si="217"/>
        <v>100</v>
      </c>
      <c r="U266" s="138" t="str">
        <f t="shared" si="218"/>
        <v>III</v>
      </c>
      <c r="V266" s="137" t="str">
        <f t="shared" si="219"/>
        <v>Mejorable</v>
      </c>
      <c r="W266" s="137" t="s">
        <v>227</v>
      </c>
      <c r="X266" s="137" t="s">
        <v>179</v>
      </c>
      <c r="Y266" s="138" t="s">
        <v>188</v>
      </c>
      <c r="Z266" s="138" t="s">
        <v>188</v>
      </c>
      <c r="AA266" s="138" t="s">
        <v>188</v>
      </c>
      <c r="AB266" s="52" t="s">
        <v>233</v>
      </c>
      <c r="AC266" s="52" t="s">
        <v>188</v>
      </c>
      <c r="AD266" s="167">
        <v>45869</v>
      </c>
      <c r="AE266" s="111" t="s">
        <v>190</v>
      </c>
      <c r="AF266" s="137">
        <v>2</v>
      </c>
      <c r="AG266" s="137">
        <v>2</v>
      </c>
      <c r="AH266" s="137">
        <f t="shared" si="220"/>
        <v>4</v>
      </c>
      <c r="AI266" s="138" t="str">
        <f t="shared" si="221"/>
        <v>BAJO</v>
      </c>
      <c r="AJ266" s="137">
        <v>25</v>
      </c>
      <c r="AK266" s="137">
        <f t="shared" si="222"/>
        <v>100</v>
      </c>
      <c r="AL266" s="138" t="str">
        <f t="shared" si="223"/>
        <v>III</v>
      </c>
      <c r="AM266" s="137" t="str">
        <f t="shared" si="224"/>
        <v>Mejorable</v>
      </c>
      <c r="AN266" s="137" t="s">
        <v>227</v>
      </c>
      <c r="AO266" s="137" t="s">
        <v>179</v>
      </c>
      <c r="AP266" s="138" t="s">
        <v>188</v>
      </c>
      <c r="AQ266" s="138" t="s">
        <v>188</v>
      </c>
      <c r="AR266" s="138" t="s">
        <v>188</v>
      </c>
      <c r="AS266" s="52" t="s">
        <v>233</v>
      </c>
      <c r="AT266" s="52" t="s">
        <v>188</v>
      </c>
      <c r="AU266" s="109" t="str">
        <f t="shared" si="199"/>
        <v>Se mantiene los controles establecidos</v>
      </c>
    </row>
    <row r="267" spans="2:47" s="42" customFormat="1" ht="174.75" customHeight="1">
      <c r="B267" s="139" t="s">
        <v>258</v>
      </c>
      <c r="C267" s="142" t="s">
        <v>531</v>
      </c>
      <c r="D267" s="142" t="s">
        <v>549</v>
      </c>
      <c r="E267" s="156" t="s">
        <v>326</v>
      </c>
      <c r="F267" s="109" t="s">
        <v>550</v>
      </c>
      <c r="G267" s="131" t="s">
        <v>179</v>
      </c>
      <c r="H267" s="109" t="s">
        <v>220</v>
      </c>
      <c r="I267" s="140" t="s">
        <v>234</v>
      </c>
      <c r="J267" s="140" t="s">
        <v>222</v>
      </c>
      <c r="K267" s="52" t="s">
        <v>235</v>
      </c>
      <c r="L267" s="138" t="s">
        <v>236</v>
      </c>
      <c r="M267" s="109" t="s">
        <v>237</v>
      </c>
      <c r="N267" s="52" t="s">
        <v>238</v>
      </c>
      <c r="O267" s="137">
        <v>2</v>
      </c>
      <c r="P267" s="137">
        <v>2</v>
      </c>
      <c r="Q267" s="137">
        <f t="shared" si="215"/>
        <v>4</v>
      </c>
      <c r="R267" s="138" t="str">
        <f t="shared" si="216"/>
        <v>BAJO</v>
      </c>
      <c r="S267" s="137">
        <v>60</v>
      </c>
      <c r="T267" s="137">
        <f t="shared" si="217"/>
        <v>240</v>
      </c>
      <c r="U267" s="138" t="str">
        <f t="shared" si="218"/>
        <v>II</v>
      </c>
      <c r="V267" s="137" t="str">
        <f t="shared" si="219"/>
        <v>Aceptable con control especifico</v>
      </c>
      <c r="W267" s="137" t="s">
        <v>227</v>
      </c>
      <c r="X267" s="137" t="s">
        <v>179</v>
      </c>
      <c r="Y267" s="138" t="s">
        <v>188</v>
      </c>
      <c r="Z267" s="138" t="s">
        <v>188</v>
      </c>
      <c r="AA267" s="138" t="s">
        <v>188</v>
      </c>
      <c r="AB267" s="52" t="s">
        <v>239</v>
      </c>
      <c r="AC267" s="52" t="s">
        <v>188</v>
      </c>
      <c r="AD267" s="167">
        <v>45869</v>
      </c>
      <c r="AE267" s="111" t="s">
        <v>190</v>
      </c>
      <c r="AF267" s="137">
        <v>2</v>
      </c>
      <c r="AG267" s="137">
        <v>2</v>
      </c>
      <c r="AH267" s="137">
        <f t="shared" si="220"/>
        <v>4</v>
      </c>
      <c r="AI267" s="138" t="str">
        <f t="shared" si="221"/>
        <v>BAJO</v>
      </c>
      <c r="AJ267" s="137">
        <v>60</v>
      </c>
      <c r="AK267" s="137">
        <f t="shared" si="222"/>
        <v>240</v>
      </c>
      <c r="AL267" s="138" t="str">
        <f t="shared" si="223"/>
        <v>II</v>
      </c>
      <c r="AM267" s="137" t="str">
        <f t="shared" si="224"/>
        <v>Aceptable con control especifico</v>
      </c>
      <c r="AN267" s="137" t="s">
        <v>227</v>
      </c>
      <c r="AO267" s="137" t="s">
        <v>179</v>
      </c>
      <c r="AP267" s="138" t="s">
        <v>188</v>
      </c>
      <c r="AQ267" s="138" t="s">
        <v>188</v>
      </c>
      <c r="AR267" s="138" t="s">
        <v>188</v>
      </c>
      <c r="AS267" s="52" t="s">
        <v>239</v>
      </c>
      <c r="AT267" s="52" t="s">
        <v>188</v>
      </c>
      <c r="AU267" s="109" t="str">
        <f t="shared" si="199"/>
        <v>Se mantiene los controles establecidos</v>
      </c>
    </row>
    <row r="268" spans="2:47" s="42" customFormat="1" ht="174.75" customHeight="1">
      <c r="B268" s="139" t="s">
        <v>554</v>
      </c>
      <c r="C268" s="142" t="s">
        <v>555</v>
      </c>
      <c r="D268" s="142" t="s">
        <v>556</v>
      </c>
      <c r="E268" s="156" t="s">
        <v>557</v>
      </c>
      <c r="F268" s="156" t="s">
        <v>558</v>
      </c>
      <c r="G268" s="131" t="s">
        <v>179</v>
      </c>
      <c r="H268" s="109" t="s">
        <v>180</v>
      </c>
      <c r="I268" s="140" t="s">
        <v>559</v>
      </c>
      <c r="J268" s="140" t="s">
        <v>214</v>
      </c>
      <c r="K268" s="138" t="s">
        <v>223</v>
      </c>
      <c r="L268" s="138" t="s">
        <v>560</v>
      </c>
      <c r="M268" s="52" t="s">
        <v>561</v>
      </c>
      <c r="N268" s="52" t="s">
        <v>188</v>
      </c>
      <c r="O268" s="137">
        <v>2</v>
      </c>
      <c r="P268" s="137">
        <v>3</v>
      </c>
      <c r="Q268" s="137">
        <f t="shared" si="215"/>
        <v>6</v>
      </c>
      <c r="R268" s="138" t="str">
        <f t="shared" si="216"/>
        <v>MEDIO</v>
      </c>
      <c r="S268" s="137">
        <v>10</v>
      </c>
      <c r="T268" s="137">
        <f t="shared" si="217"/>
        <v>60</v>
      </c>
      <c r="U268" s="138" t="str">
        <f t="shared" si="218"/>
        <v>III</v>
      </c>
      <c r="V268" s="137" t="str">
        <f t="shared" si="219"/>
        <v>Mejorable</v>
      </c>
      <c r="W268" s="137" t="s">
        <v>562</v>
      </c>
      <c r="X268" s="137" t="s">
        <v>179</v>
      </c>
      <c r="Y268" s="138" t="s">
        <v>188</v>
      </c>
      <c r="Z268" s="138" t="s">
        <v>188</v>
      </c>
      <c r="AA268" s="138" t="s">
        <v>188</v>
      </c>
      <c r="AB268" s="52" t="s">
        <v>563</v>
      </c>
      <c r="AC268" s="52" t="s">
        <v>188</v>
      </c>
      <c r="AD268" s="167">
        <v>45869</v>
      </c>
      <c r="AE268" s="111" t="s">
        <v>190</v>
      </c>
      <c r="AF268" s="137">
        <v>2</v>
      </c>
      <c r="AG268" s="137">
        <v>3</v>
      </c>
      <c r="AH268" s="137">
        <f t="shared" si="220"/>
        <v>6</v>
      </c>
      <c r="AI268" s="138" t="str">
        <f t="shared" si="221"/>
        <v>MEDIO</v>
      </c>
      <c r="AJ268" s="137">
        <v>10</v>
      </c>
      <c r="AK268" s="137">
        <f t="shared" si="222"/>
        <v>60</v>
      </c>
      <c r="AL268" s="138" t="str">
        <f t="shared" si="223"/>
        <v>III</v>
      </c>
      <c r="AM268" s="137" t="str">
        <f t="shared" si="224"/>
        <v>Mejorable</v>
      </c>
      <c r="AN268" s="137" t="s">
        <v>562</v>
      </c>
      <c r="AO268" s="137" t="s">
        <v>179</v>
      </c>
      <c r="AP268" s="138" t="s">
        <v>188</v>
      </c>
      <c r="AQ268" s="138" t="s">
        <v>188</v>
      </c>
      <c r="AR268" s="138" t="s">
        <v>188</v>
      </c>
      <c r="AS268" s="52" t="s">
        <v>563</v>
      </c>
      <c r="AT268" s="52" t="s">
        <v>188</v>
      </c>
      <c r="AU268" s="109" t="str">
        <f t="shared" si="199"/>
        <v>Se mantiene los controles establecidos</v>
      </c>
    </row>
    <row r="269" spans="2:47" s="42" customFormat="1" ht="174.75" customHeight="1">
      <c r="B269" s="139" t="s">
        <v>554</v>
      </c>
      <c r="C269" s="142" t="s">
        <v>555</v>
      </c>
      <c r="D269" s="142" t="s">
        <v>556</v>
      </c>
      <c r="E269" s="156" t="s">
        <v>557</v>
      </c>
      <c r="F269" s="156" t="s">
        <v>558</v>
      </c>
      <c r="G269" s="131" t="s">
        <v>179</v>
      </c>
      <c r="H269" s="109" t="s">
        <v>180</v>
      </c>
      <c r="I269" s="140" t="s">
        <v>564</v>
      </c>
      <c r="J269" s="140" t="s">
        <v>214</v>
      </c>
      <c r="K269" s="138" t="s">
        <v>565</v>
      </c>
      <c r="L269" s="138" t="s">
        <v>184</v>
      </c>
      <c r="M269" s="52" t="s">
        <v>566</v>
      </c>
      <c r="N269" s="52" t="s">
        <v>567</v>
      </c>
      <c r="O269" s="137">
        <v>2</v>
      </c>
      <c r="P269" s="137">
        <v>1</v>
      </c>
      <c r="Q269" s="137">
        <f t="shared" si="215"/>
        <v>2</v>
      </c>
      <c r="R269" s="138" t="str">
        <f t="shared" si="216"/>
        <v>BAJO</v>
      </c>
      <c r="S269" s="137">
        <v>25</v>
      </c>
      <c r="T269" s="137">
        <f t="shared" si="217"/>
        <v>50</v>
      </c>
      <c r="U269" s="138" t="str">
        <f t="shared" si="218"/>
        <v>III</v>
      </c>
      <c r="V269" s="137" t="str">
        <f t="shared" si="219"/>
        <v>Mejorable</v>
      </c>
      <c r="W269" s="137" t="s">
        <v>568</v>
      </c>
      <c r="X269" s="137" t="s">
        <v>179</v>
      </c>
      <c r="Y269" s="138" t="s">
        <v>188</v>
      </c>
      <c r="Z269" s="138" t="s">
        <v>188</v>
      </c>
      <c r="AA269" s="138" t="s">
        <v>188</v>
      </c>
      <c r="AB269" s="52" t="s">
        <v>569</v>
      </c>
      <c r="AC269" s="52" t="s">
        <v>188</v>
      </c>
      <c r="AD269" s="167">
        <v>45869</v>
      </c>
      <c r="AE269" s="111" t="s">
        <v>190</v>
      </c>
      <c r="AF269" s="137">
        <v>2</v>
      </c>
      <c r="AG269" s="137">
        <v>1</v>
      </c>
      <c r="AH269" s="137">
        <f t="shared" si="220"/>
        <v>2</v>
      </c>
      <c r="AI269" s="138" t="str">
        <f t="shared" si="221"/>
        <v>BAJO</v>
      </c>
      <c r="AJ269" s="137">
        <v>25</v>
      </c>
      <c r="AK269" s="137">
        <f t="shared" si="222"/>
        <v>50</v>
      </c>
      <c r="AL269" s="138" t="str">
        <f t="shared" si="223"/>
        <v>III</v>
      </c>
      <c r="AM269" s="137" t="str">
        <f t="shared" si="224"/>
        <v>Mejorable</v>
      </c>
      <c r="AN269" s="137" t="s">
        <v>568</v>
      </c>
      <c r="AO269" s="137" t="s">
        <v>179</v>
      </c>
      <c r="AP269" s="138" t="s">
        <v>188</v>
      </c>
      <c r="AQ269" s="138" t="s">
        <v>188</v>
      </c>
      <c r="AR269" s="138" t="s">
        <v>188</v>
      </c>
      <c r="AS269" s="52" t="s">
        <v>569</v>
      </c>
      <c r="AT269" s="52" t="s">
        <v>188</v>
      </c>
      <c r="AU269" s="109" t="str">
        <f t="shared" si="199"/>
        <v>Se mantiene los controles establecidos</v>
      </c>
    </row>
    <row r="270" spans="2:47" s="42" customFormat="1" ht="174.75" customHeight="1">
      <c r="B270" s="139" t="s">
        <v>554</v>
      </c>
      <c r="C270" s="142" t="s">
        <v>555</v>
      </c>
      <c r="D270" s="142" t="s">
        <v>556</v>
      </c>
      <c r="E270" s="156" t="s">
        <v>557</v>
      </c>
      <c r="F270" s="156" t="s">
        <v>558</v>
      </c>
      <c r="G270" s="131" t="s">
        <v>179</v>
      </c>
      <c r="H270" s="109" t="s">
        <v>220</v>
      </c>
      <c r="I270" s="140" t="s">
        <v>234</v>
      </c>
      <c r="J270" s="140" t="s">
        <v>222</v>
      </c>
      <c r="K270" s="52" t="s">
        <v>235</v>
      </c>
      <c r="L270" s="138" t="s">
        <v>236</v>
      </c>
      <c r="M270" s="109" t="s">
        <v>237</v>
      </c>
      <c r="N270" s="52" t="s">
        <v>238</v>
      </c>
      <c r="O270" s="137">
        <v>2</v>
      </c>
      <c r="P270" s="137">
        <v>2</v>
      </c>
      <c r="Q270" s="137">
        <f t="shared" si="215"/>
        <v>4</v>
      </c>
      <c r="R270" s="138" t="str">
        <f t="shared" si="216"/>
        <v>BAJO</v>
      </c>
      <c r="S270" s="137">
        <v>60</v>
      </c>
      <c r="T270" s="137">
        <f t="shared" si="217"/>
        <v>240</v>
      </c>
      <c r="U270" s="138" t="str">
        <f t="shared" si="218"/>
        <v>II</v>
      </c>
      <c r="V270" s="137" t="str">
        <f t="shared" si="219"/>
        <v>Aceptable con control especifico</v>
      </c>
      <c r="W270" s="137" t="s">
        <v>227</v>
      </c>
      <c r="X270" s="137" t="s">
        <v>179</v>
      </c>
      <c r="Y270" s="138" t="s">
        <v>188</v>
      </c>
      <c r="Z270" s="138" t="s">
        <v>188</v>
      </c>
      <c r="AA270" s="138" t="s">
        <v>188</v>
      </c>
      <c r="AB270" s="52" t="s">
        <v>239</v>
      </c>
      <c r="AC270" s="52" t="s">
        <v>188</v>
      </c>
      <c r="AD270" s="167">
        <v>45869</v>
      </c>
      <c r="AE270" s="111" t="s">
        <v>190</v>
      </c>
      <c r="AF270" s="137">
        <v>2</v>
      </c>
      <c r="AG270" s="137">
        <v>2</v>
      </c>
      <c r="AH270" s="137">
        <f t="shared" si="220"/>
        <v>4</v>
      </c>
      <c r="AI270" s="138" t="str">
        <f t="shared" si="221"/>
        <v>BAJO</v>
      </c>
      <c r="AJ270" s="137">
        <v>60</v>
      </c>
      <c r="AK270" s="137">
        <f t="shared" si="222"/>
        <v>240</v>
      </c>
      <c r="AL270" s="138" t="str">
        <f t="shared" si="223"/>
        <v>II</v>
      </c>
      <c r="AM270" s="137" t="str">
        <f t="shared" si="224"/>
        <v>Aceptable con control especifico</v>
      </c>
      <c r="AN270" s="137" t="s">
        <v>227</v>
      </c>
      <c r="AO270" s="137" t="s">
        <v>179</v>
      </c>
      <c r="AP270" s="138" t="s">
        <v>188</v>
      </c>
      <c r="AQ270" s="138" t="s">
        <v>188</v>
      </c>
      <c r="AR270" s="138" t="s">
        <v>188</v>
      </c>
      <c r="AS270" s="52" t="s">
        <v>239</v>
      </c>
      <c r="AT270" s="52" t="s">
        <v>188</v>
      </c>
      <c r="AU270" s="109" t="str">
        <f t="shared" si="199"/>
        <v>Se mantiene los controles establecidos</v>
      </c>
    </row>
    <row r="271" spans="2:47" s="42" customFormat="1" ht="174.75" customHeight="1">
      <c r="B271" s="139" t="s">
        <v>554</v>
      </c>
      <c r="C271" s="142" t="s">
        <v>555</v>
      </c>
      <c r="D271" s="142" t="s">
        <v>556</v>
      </c>
      <c r="E271" s="156" t="s">
        <v>557</v>
      </c>
      <c r="F271" s="156" t="s">
        <v>558</v>
      </c>
      <c r="G271" s="131" t="s">
        <v>179</v>
      </c>
      <c r="H271" s="109" t="s">
        <v>180</v>
      </c>
      <c r="I271" s="140" t="s">
        <v>570</v>
      </c>
      <c r="J271" s="140" t="s">
        <v>214</v>
      </c>
      <c r="K271" s="137" t="s">
        <v>571</v>
      </c>
      <c r="L271" s="138" t="s">
        <v>277</v>
      </c>
      <c r="M271" s="52" t="s">
        <v>188</v>
      </c>
      <c r="N271" s="52" t="s">
        <v>572</v>
      </c>
      <c r="O271" s="137">
        <v>2</v>
      </c>
      <c r="P271" s="137">
        <v>2</v>
      </c>
      <c r="Q271" s="137">
        <f t="shared" si="215"/>
        <v>4</v>
      </c>
      <c r="R271" s="138" t="str">
        <f t="shared" si="216"/>
        <v>BAJO</v>
      </c>
      <c r="S271" s="137">
        <v>25</v>
      </c>
      <c r="T271" s="137">
        <f t="shared" si="217"/>
        <v>100</v>
      </c>
      <c r="U271" s="138" t="str">
        <f t="shared" si="218"/>
        <v>III</v>
      </c>
      <c r="V271" s="137" t="str">
        <f t="shared" si="219"/>
        <v>Mejorable</v>
      </c>
      <c r="W271" s="137" t="s">
        <v>573</v>
      </c>
      <c r="X271" s="137" t="s">
        <v>179</v>
      </c>
      <c r="Y271" s="138" t="s">
        <v>574</v>
      </c>
      <c r="Z271" s="138" t="s">
        <v>188</v>
      </c>
      <c r="AA271" s="138" t="s">
        <v>188</v>
      </c>
      <c r="AB271" s="52" t="s">
        <v>575</v>
      </c>
      <c r="AC271" s="52" t="s">
        <v>188</v>
      </c>
      <c r="AD271" s="167">
        <v>45869</v>
      </c>
      <c r="AE271" s="111" t="s">
        <v>190</v>
      </c>
      <c r="AF271" s="137">
        <v>2</v>
      </c>
      <c r="AG271" s="137">
        <v>2</v>
      </c>
      <c r="AH271" s="137">
        <f t="shared" si="220"/>
        <v>4</v>
      </c>
      <c r="AI271" s="138" t="str">
        <f t="shared" si="221"/>
        <v>BAJO</v>
      </c>
      <c r="AJ271" s="137">
        <v>25</v>
      </c>
      <c r="AK271" s="137">
        <f t="shared" si="222"/>
        <v>100</v>
      </c>
      <c r="AL271" s="138" t="str">
        <f t="shared" si="223"/>
        <v>III</v>
      </c>
      <c r="AM271" s="137" t="str">
        <f t="shared" si="224"/>
        <v>Mejorable</v>
      </c>
      <c r="AN271" s="137" t="s">
        <v>573</v>
      </c>
      <c r="AO271" s="137" t="s">
        <v>179</v>
      </c>
      <c r="AP271" s="138" t="s">
        <v>574</v>
      </c>
      <c r="AQ271" s="138" t="s">
        <v>188</v>
      </c>
      <c r="AR271" s="138" t="s">
        <v>188</v>
      </c>
      <c r="AS271" s="52" t="s">
        <v>575</v>
      </c>
      <c r="AT271" s="52" t="s">
        <v>188</v>
      </c>
      <c r="AU271" s="109" t="str">
        <f t="shared" si="199"/>
        <v>Se mantiene los controles establecidos</v>
      </c>
    </row>
    <row r="272" spans="2:47" s="42" customFormat="1" ht="174.75" customHeight="1">
      <c r="B272" s="139" t="s">
        <v>554</v>
      </c>
      <c r="C272" s="142" t="s">
        <v>555</v>
      </c>
      <c r="D272" s="161" t="s">
        <v>576</v>
      </c>
      <c r="E272" s="156" t="s">
        <v>577</v>
      </c>
      <c r="F272" s="156" t="s">
        <v>578</v>
      </c>
      <c r="G272" s="162" t="s">
        <v>179</v>
      </c>
      <c r="H272" s="109" t="s">
        <v>180</v>
      </c>
      <c r="I272" s="162" t="s">
        <v>579</v>
      </c>
      <c r="J272" s="138" t="s">
        <v>198</v>
      </c>
      <c r="K272" s="65" t="s">
        <v>580</v>
      </c>
      <c r="L272" s="162" t="s">
        <v>184</v>
      </c>
      <c r="M272" s="162" t="s">
        <v>184</v>
      </c>
      <c r="N272" s="65" t="s">
        <v>581</v>
      </c>
      <c r="O272" s="137">
        <v>2</v>
      </c>
      <c r="P272" s="137">
        <v>2</v>
      </c>
      <c r="Q272" s="137">
        <v>4</v>
      </c>
      <c r="R272" s="138" t="s">
        <v>451</v>
      </c>
      <c r="S272" s="137">
        <v>25</v>
      </c>
      <c r="T272" s="137">
        <v>100</v>
      </c>
      <c r="U272" s="138" t="str">
        <f t="shared" si="218"/>
        <v>III</v>
      </c>
      <c r="V272" s="137" t="str">
        <f t="shared" si="219"/>
        <v>Mejorable</v>
      </c>
      <c r="W272" s="162" t="s">
        <v>582</v>
      </c>
      <c r="X272" s="163" t="s">
        <v>583</v>
      </c>
      <c r="Y272" s="151" t="s">
        <v>188</v>
      </c>
      <c r="Z272" s="151" t="s">
        <v>188</v>
      </c>
      <c r="AA272" s="151" t="s">
        <v>188</v>
      </c>
      <c r="AB272" s="162" t="s">
        <v>584</v>
      </c>
      <c r="AC272" s="151" t="s">
        <v>188</v>
      </c>
      <c r="AD272" s="167">
        <v>45869</v>
      </c>
      <c r="AE272" s="111" t="s">
        <v>190</v>
      </c>
      <c r="AF272" s="137">
        <v>2</v>
      </c>
      <c r="AG272" s="137">
        <v>2</v>
      </c>
      <c r="AH272" s="137">
        <v>4</v>
      </c>
      <c r="AI272" s="138" t="s">
        <v>451</v>
      </c>
      <c r="AJ272" s="137">
        <v>25</v>
      </c>
      <c r="AK272" s="137">
        <v>100</v>
      </c>
      <c r="AL272" s="138" t="str">
        <f t="shared" si="223"/>
        <v>III</v>
      </c>
      <c r="AM272" s="137" t="str">
        <f t="shared" si="224"/>
        <v>Mejorable</v>
      </c>
      <c r="AN272" s="162" t="s">
        <v>582</v>
      </c>
      <c r="AO272" s="163" t="s">
        <v>583</v>
      </c>
      <c r="AP272" s="151" t="s">
        <v>188</v>
      </c>
      <c r="AQ272" s="151" t="s">
        <v>188</v>
      </c>
      <c r="AR272" s="151" t="s">
        <v>188</v>
      </c>
      <c r="AS272" s="162" t="s">
        <v>584</v>
      </c>
      <c r="AT272" s="151" t="s">
        <v>188</v>
      </c>
      <c r="AU272" s="109" t="str">
        <f t="shared" si="199"/>
        <v>Se mantiene los controles establecidos</v>
      </c>
    </row>
    <row r="273" spans="1:145" s="42" customFormat="1" ht="174.75" customHeight="1">
      <c r="B273" s="139" t="s">
        <v>554</v>
      </c>
      <c r="C273" s="142" t="s">
        <v>585</v>
      </c>
      <c r="D273" s="161" t="s">
        <v>576</v>
      </c>
      <c r="E273" s="156" t="s">
        <v>577</v>
      </c>
      <c r="F273" s="156" t="s">
        <v>578</v>
      </c>
      <c r="G273" s="162" t="s">
        <v>179</v>
      </c>
      <c r="H273" s="109" t="s">
        <v>180</v>
      </c>
      <c r="I273" s="162" t="s">
        <v>586</v>
      </c>
      <c r="J273" s="138" t="s">
        <v>587</v>
      </c>
      <c r="K273" s="65" t="s">
        <v>588</v>
      </c>
      <c r="L273" s="162" t="s">
        <v>184</v>
      </c>
      <c r="M273" s="65" t="s">
        <v>589</v>
      </c>
      <c r="N273" s="65" t="s">
        <v>590</v>
      </c>
      <c r="O273" s="137">
        <v>6</v>
      </c>
      <c r="P273" s="137">
        <v>2</v>
      </c>
      <c r="Q273" s="137">
        <v>12</v>
      </c>
      <c r="R273" s="138" t="s">
        <v>591</v>
      </c>
      <c r="S273" s="137">
        <v>25</v>
      </c>
      <c r="T273" s="137">
        <v>300</v>
      </c>
      <c r="U273" s="138" t="str">
        <f t="shared" si="218"/>
        <v>II</v>
      </c>
      <c r="V273" s="137" t="str">
        <f t="shared" si="219"/>
        <v>Aceptable con control especifico</v>
      </c>
      <c r="W273" s="162" t="s">
        <v>592</v>
      </c>
      <c r="X273" s="163" t="s">
        <v>593</v>
      </c>
      <c r="Y273" s="151" t="s">
        <v>188</v>
      </c>
      <c r="Z273" s="151" t="s">
        <v>188</v>
      </c>
      <c r="AA273" s="151" t="s">
        <v>188</v>
      </c>
      <c r="AB273" s="162" t="s">
        <v>594</v>
      </c>
      <c r="AC273" s="151" t="s">
        <v>188</v>
      </c>
      <c r="AD273" s="167">
        <v>45869</v>
      </c>
      <c r="AE273" s="111" t="s">
        <v>190</v>
      </c>
      <c r="AF273" s="137">
        <v>6</v>
      </c>
      <c r="AG273" s="137">
        <v>2</v>
      </c>
      <c r="AH273" s="137">
        <v>12</v>
      </c>
      <c r="AI273" s="138" t="s">
        <v>591</v>
      </c>
      <c r="AJ273" s="137">
        <v>25</v>
      </c>
      <c r="AK273" s="137">
        <v>300</v>
      </c>
      <c r="AL273" s="138" t="str">
        <f t="shared" si="223"/>
        <v>II</v>
      </c>
      <c r="AM273" s="137" t="str">
        <f t="shared" si="224"/>
        <v>Aceptable con control especifico</v>
      </c>
      <c r="AN273" s="162" t="s">
        <v>592</v>
      </c>
      <c r="AO273" s="163" t="s">
        <v>593</v>
      </c>
      <c r="AP273" s="151" t="s">
        <v>188</v>
      </c>
      <c r="AQ273" s="151" t="s">
        <v>188</v>
      </c>
      <c r="AR273" s="151" t="s">
        <v>188</v>
      </c>
      <c r="AS273" s="162" t="s">
        <v>594</v>
      </c>
      <c r="AT273" s="151" t="s">
        <v>188</v>
      </c>
      <c r="AU273" s="109" t="str">
        <f t="shared" si="199"/>
        <v>Se mantiene los controles establecidos</v>
      </c>
    </row>
    <row r="274" spans="1:145" s="42" customFormat="1" ht="174.75" customHeight="1">
      <c r="B274" s="139" t="s">
        <v>554</v>
      </c>
      <c r="C274" s="142" t="s">
        <v>595</v>
      </c>
      <c r="D274" s="161" t="s">
        <v>576</v>
      </c>
      <c r="E274" s="156" t="s">
        <v>596</v>
      </c>
      <c r="F274" s="156" t="s">
        <v>597</v>
      </c>
      <c r="G274" s="131" t="s">
        <v>247</v>
      </c>
      <c r="H274" s="109" t="s">
        <v>180</v>
      </c>
      <c r="I274" s="138" t="s">
        <v>598</v>
      </c>
      <c r="J274" s="138" t="s">
        <v>214</v>
      </c>
      <c r="K274" s="52" t="s">
        <v>223</v>
      </c>
      <c r="L274" s="138" t="s">
        <v>291</v>
      </c>
      <c r="M274" s="52" t="s">
        <v>599</v>
      </c>
      <c r="N274" s="52" t="s">
        <v>188</v>
      </c>
      <c r="O274" s="137">
        <v>2</v>
      </c>
      <c r="P274" s="137">
        <v>2</v>
      </c>
      <c r="Q274" s="137">
        <v>4</v>
      </c>
      <c r="R274" s="138" t="s">
        <v>451</v>
      </c>
      <c r="S274" s="137">
        <v>60</v>
      </c>
      <c r="T274" s="137">
        <v>240</v>
      </c>
      <c r="U274" s="138" t="str">
        <f t="shared" si="218"/>
        <v>II</v>
      </c>
      <c r="V274" s="137" t="str">
        <f t="shared" si="219"/>
        <v>Aceptable con control especifico</v>
      </c>
      <c r="W274" s="138" t="s">
        <v>527</v>
      </c>
      <c r="X274" s="137" t="s">
        <v>179</v>
      </c>
      <c r="Y274" s="151" t="s">
        <v>188</v>
      </c>
      <c r="Z274" s="151" t="s">
        <v>188</v>
      </c>
      <c r="AA274" s="151" t="s">
        <v>188</v>
      </c>
      <c r="AB274" s="138" t="s">
        <v>188</v>
      </c>
      <c r="AC274" s="138" t="s">
        <v>188</v>
      </c>
      <c r="AD274" s="167">
        <v>45869</v>
      </c>
      <c r="AE274" s="111" t="s">
        <v>190</v>
      </c>
      <c r="AF274" s="137">
        <v>2</v>
      </c>
      <c r="AG274" s="137">
        <v>2</v>
      </c>
      <c r="AH274" s="137">
        <v>4</v>
      </c>
      <c r="AI274" s="138" t="s">
        <v>451</v>
      </c>
      <c r="AJ274" s="137">
        <v>60</v>
      </c>
      <c r="AK274" s="137">
        <v>240</v>
      </c>
      <c r="AL274" s="138" t="str">
        <f t="shared" si="223"/>
        <v>II</v>
      </c>
      <c r="AM274" s="137" t="str">
        <f t="shared" si="224"/>
        <v>Aceptable con control especifico</v>
      </c>
      <c r="AN274" s="138" t="s">
        <v>527</v>
      </c>
      <c r="AO274" s="137" t="s">
        <v>179</v>
      </c>
      <c r="AP274" s="151" t="s">
        <v>188</v>
      </c>
      <c r="AQ274" s="151" t="s">
        <v>188</v>
      </c>
      <c r="AR274" s="151" t="s">
        <v>188</v>
      </c>
      <c r="AS274" s="138" t="s">
        <v>188</v>
      </c>
      <c r="AT274" s="138" t="s">
        <v>188</v>
      </c>
      <c r="AU274" s="109" t="str">
        <f t="shared" si="199"/>
        <v>Se mantiene los controles establecidos</v>
      </c>
    </row>
    <row r="275" spans="1:145" s="42" customFormat="1" ht="174.75" customHeight="1">
      <c r="B275" s="139" t="s">
        <v>554</v>
      </c>
      <c r="C275" s="142" t="s">
        <v>595</v>
      </c>
      <c r="D275" s="161" t="s">
        <v>576</v>
      </c>
      <c r="E275" s="156" t="s">
        <v>596</v>
      </c>
      <c r="F275" s="156" t="s">
        <v>597</v>
      </c>
      <c r="G275" s="131" t="s">
        <v>247</v>
      </c>
      <c r="H275" s="109" t="s">
        <v>180</v>
      </c>
      <c r="I275" s="137" t="s">
        <v>600</v>
      </c>
      <c r="J275" s="137" t="s">
        <v>214</v>
      </c>
      <c r="K275" s="53" t="s">
        <v>571</v>
      </c>
      <c r="L275" s="138" t="s">
        <v>188</v>
      </c>
      <c r="M275" s="52" t="s">
        <v>601</v>
      </c>
      <c r="N275" s="52" t="s">
        <v>188</v>
      </c>
      <c r="O275" s="138">
        <v>2</v>
      </c>
      <c r="P275" s="138">
        <v>2</v>
      </c>
      <c r="Q275" s="138">
        <v>12</v>
      </c>
      <c r="R275" s="138" t="s">
        <v>591</v>
      </c>
      <c r="S275" s="138">
        <v>60</v>
      </c>
      <c r="T275" s="138">
        <v>240</v>
      </c>
      <c r="U275" s="138" t="str">
        <f t="shared" si="218"/>
        <v>II</v>
      </c>
      <c r="V275" s="137" t="str">
        <f t="shared" si="219"/>
        <v>Aceptable con control especifico</v>
      </c>
      <c r="W275" s="52" t="s">
        <v>527</v>
      </c>
      <c r="X275" s="138" t="s">
        <v>179</v>
      </c>
      <c r="Y275" s="151" t="s">
        <v>188</v>
      </c>
      <c r="Z275" s="151" t="s">
        <v>188</v>
      </c>
      <c r="AA275" s="151" t="s">
        <v>188</v>
      </c>
      <c r="AB275" s="109" t="s">
        <v>602</v>
      </c>
      <c r="AC275" s="151" t="s">
        <v>188</v>
      </c>
      <c r="AD275" s="167">
        <v>45869</v>
      </c>
      <c r="AE275" s="111" t="s">
        <v>190</v>
      </c>
      <c r="AF275" s="138">
        <v>2</v>
      </c>
      <c r="AG275" s="138">
        <v>2</v>
      </c>
      <c r="AH275" s="138">
        <v>12</v>
      </c>
      <c r="AI275" s="138" t="s">
        <v>591</v>
      </c>
      <c r="AJ275" s="138">
        <v>60</v>
      </c>
      <c r="AK275" s="138">
        <v>240</v>
      </c>
      <c r="AL275" s="138" t="str">
        <f t="shared" si="223"/>
        <v>II</v>
      </c>
      <c r="AM275" s="137" t="str">
        <f t="shared" si="224"/>
        <v>Aceptable con control especifico</v>
      </c>
      <c r="AN275" s="52" t="s">
        <v>527</v>
      </c>
      <c r="AO275" s="138" t="s">
        <v>179</v>
      </c>
      <c r="AP275" s="151" t="s">
        <v>188</v>
      </c>
      <c r="AQ275" s="151" t="s">
        <v>188</v>
      </c>
      <c r="AR275" s="151" t="s">
        <v>188</v>
      </c>
      <c r="AS275" s="109" t="s">
        <v>602</v>
      </c>
      <c r="AT275" s="151" t="s">
        <v>188</v>
      </c>
      <c r="AU275" s="109" t="str">
        <f t="shared" si="199"/>
        <v>Se mantiene los controles establecidos</v>
      </c>
    </row>
    <row r="276" spans="1:145" s="42" customFormat="1" ht="174.75" customHeight="1">
      <c r="B276" s="139" t="s">
        <v>554</v>
      </c>
      <c r="C276" s="142" t="s">
        <v>595</v>
      </c>
      <c r="D276" s="161" t="s">
        <v>576</v>
      </c>
      <c r="E276" s="156" t="s">
        <v>596</v>
      </c>
      <c r="F276" s="156" t="s">
        <v>597</v>
      </c>
      <c r="G276" s="131" t="s">
        <v>247</v>
      </c>
      <c r="H276" s="109" t="s">
        <v>220</v>
      </c>
      <c r="I276" s="140" t="s">
        <v>221</v>
      </c>
      <c r="J276" s="138" t="s">
        <v>222</v>
      </c>
      <c r="K276" s="52" t="s">
        <v>223</v>
      </c>
      <c r="L276" s="138" t="s">
        <v>231</v>
      </c>
      <c r="M276" s="52" t="s">
        <v>603</v>
      </c>
      <c r="N276" s="52" t="s">
        <v>604</v>
      </c>
      <c r="O276" s="137">
        <v>3</v>
      </c>
      <c r="P276" s="137">
        <v>3</v>
      </c>
      <c r="Q276" s="137">
        <v>9</v>
      </c>
      <c r="R276" s="138" t="s">
        <v>591</v>
      </c>
      <c r="S276" s="137">
        <v>25</v>
      </c>
      <c r="T276" s="137">
        <v>225</v>
      </c>
      <c r="U276" s="138" t="str">
        <f t="shared" si="218"/>
        <v>II</v>
      </c>
      <c r="V276" s="137" t="str">
        <f t="shared" si="219"/>
        <v>Aceptable con control especifico</v>
      </c>
      <c r="W276" s="137" t="s">
        <v>227</v>
      </c>
      <c r="X276" s="137" t="s">
        <v>179</v>
      </c>
      <c r="Y276" s="151" t="s">
        <v>188</v>
      </c>
      <c r="Z276" s="151" t="s">
        <v>188</v>
      </c>
      <c r="AA276" s="151" t="s">
        <v>188</v>
      </c>
      <c r="AB276" s="52" t="s">
        <v>605</v>
      </c>
      <c r="AC276" s="64" t="s">
        <v>188</v>
      </c>
      <c r="AD276" s="167">
        <v>45869</v>
      </c>
      <c r="AE276" s="111" t="s">
        <v>190</v>
      </c>
      <c r="AF276" s="137">
        <v>3</v>
      </c>
      <c r="AG276" s="137">
        <v>3</v>
      </c>
      <c r="AH276" s="137">
        <v>9</v>
      </c>
      <c r="AI276" s="138" t="s">
        <v>591</v>
      </c>
      <c r="AJ276" s="137">
        <v>25</v>
      </c>
      <c r="AK276" s="137">
        <v>225</v>
      </c>
      <c r="AL276" s="138" t="str">
        <f t="shared" si="223"/>
        <v>II</v>
      </c>
      <c r="AM276" s="137" t="str">
        <f t="shared" si="224"/>
        <v>Aceptable con control especifico</v>
      </c>
      <c r="AN276" s="137" t="s">
        <v>227</v>
      </c>
      <c r="AO276" s="137" t="s">
        <v>179</v>
      </c>
      <c r="AP276" s="151" t="s">
        <v>188</v>
      </c>
      <c r="AQ276" s="151" t="s">
        <v>188</v>
      </c>
      <c r="AR276" s="151" t="s">
        <v>188</v>
      </c>
      <c r="AS276" s="52" t="s">
        <v>605</v>
      </c>
      <c r="AT276" s="64" t="s">
        <v>188</v>
      </c>
      <c r="AU276" s="109" t="str">
        <f t="shared" si="199"/>
        <v>Se mantiene los controles establecidos</v>
      </c>
    </row>
    <row r="277" spans="1:145" s="42" customFormat="1" ht="174.75" customHeight="1">
      <c r="B277" s="139" t="s">
        <v>554</v>
      </c>
      <c r="C277" s="142" t="s">
        <v>595</v>
      </c>
      <c r="D277" s="161" t="s">
        <v>576</v>
      </c>
      <c r="E277" s="156" t="s">
        <v>596</v>
      </c>
      <c r="F277" s="156" t="s">
        <v>597</v>
      </c>
      <c r="G277" s="131" t="s">
        <v>247</v>
      </c>
      <c r="H277" s="109" t="s">
        <v>220</v>
      </c>
      <c r="I277" s="140" t="s">
        <v>234</v>
      </c>
      <c r="J277" s="138" t="s">
        <v>222</v>
      </c>
      <c r="K277" s="52" t="s">
        <v>235</v>
      </c>
      <c r="L277" s="138" t="s">
        <v>606</v>
      </c>
      <c r="M277" s="52" t="s">
        <v>603</v>
      </c>
      <c r="N277" s="52" t="s">
        <v>604</v>
      </c>
      <c r="O277" s="137">
        <v>4</v>
      </c>
      <c r="P277" s="137">
        <v>2</v>
      </c>
      <c r="Q277" s="137">
        <v>8</v>
      </c>
      <c r="R277" s="138" t="s">
        <v>156</v>
      </c>
      <c r="S277" s="137">
        <v>25</v>
      </c>
      <c r="T277" s="137">
        <v>200</v>
      </c>
      <c r="U277" s="138" t="str">
        <f t="shared" si="218"/>
        <v>II</v>
      </c>
      <c r="V277" s="137" t="str">
        <f t="shared" si="219"/>
        <v>Aceptable con control especifico</v>
      </c>
      <c r="W277" s="137" t="s">
        <v>607</v>
      </c>
      <c r="X277" s="137" t="s">
        <v>179</v>
      </c>
      <c r="Y277" s="151" t="s">
        <v>188</v>
      </c>
      <c r="Z277" s="151" t="s">
        <v>188</v>
      </c>
      <c r="AA277" s="151" t="s">
        <v>188</v>
      </c>
      <c r="AB277" s="52" t="s">
        <v>605</v>
      </c>
      <c r="AC277" s="64" t="s">
        <v>188</v>
      </c>
      <c r="AD277" s="167">
        <v>45869</v>
      </c>
      <c r="AE277" s="111" t="s">
        <v>190</v>
      </c>
      <c r="AF277" s="137">
        <v>4</v>
      </c>
      <c r="AG277" s="137">
        <v>2</v>
      </c>
      <c r="AH277" s="137">
        <v>8</v>
      </c>
      <c r="AI277" s="138" t="s">
        <v>156</v>
      </c>
      <c r="AJ277" s="137">
        <v>25</v>
      </c>
      <c r="AK277" s="137">
        <v>200</v>
      </c>
      <c r="AL277" s="138" t="str">
        <f t="shared" si="223"/>
        <v>II</v>
      </c>
      <c r="AM277" s="137" t="str">
        <f t="shared" si="224"/>
        <v>Aceptable con control especifico</v>
      </c>
      <c r="AN277" s="137" t="s">
        <v>607</v>
      </c>
      <c r="AO277" s="137" t="s">
        <v>179</v>
      </c>
      <c r="AP277" s="151" t="s">
        <v>188</v>
      </c>
      <c r="AQ277" s="151" t="s">
        <v>188</v>
      </c>
      <c r="AR277" s="151" t="s">
        <v>188</v>
      </c>
      <c r="AS277" s="52" t="s">
        <v>605</v>
      </c>
      <c r="AT277" s="64" t="s">
        <v>188</v>
      </c>
      <c r="AU277" s="109" t="str">
        <f t="shared" si="199"/>
        <v>Se mantiene los controles establecidos</v>
      </c>
    </row>
    <row r="278" spans="1:145" s="42" customFormat="1" ht="174.75" customHeight="1">
      <c r="B278" s="139" t="s">
        <v>554</v>
      </c>
      <c r="C278" s="142" t="s">
        <v>595</v>
      </c>
      <c r="D278" s="161" t="s">
        <v>576</v>
      </c>
      <c r="E278" s="156" t="s">
        <v>596</v>
      </c>
      <c r="F278" s="156" t="s">
        <v>597</v>
      </c>
      <c r="G278" s="109" t="s">
        <v>247</v>
      </c>
      <c r="H278" s="109" t="s">
        <v>220</v>
      </c>
      <c r="I278" s="140" t="s">
        <v>230</v>
      </c>
      <c r="J278" s="138" t="s">
        <v>222</v>
      </c>
      <c r="K278" s="135" t="s">
        <v>608</v>
      </c>
      <c r="L278" s="52" t="s">
        <v>188</v>
      </c>
      <c r="M278" s="52" t="s">
        <v>603</v>
      </c>
      <c r="N278" s="52" t="s">
        <v>604</v>
      </c>
      <c r="O278" s="138">
        <v>2</v>
      </c>
      <c r="P278" s="138">
        <v>1</v>
      </c>
      <c r="Q278" s="138">
        <v>2</v>
      </c>
      <c r="R278" s="138" t="s">
        <v>451</v>
      </c>
      <c r="S278" s="138">
        <v>10</v>
      </c>
      <c r="T278" s="138">
        <v>20</v>
      </c>
      <c r="U278" s="138" t="str">
        <f t="shared" si="218"/>
        <v>IV</v>
      </c>
      <c r="V278" s="137" t="str">
        <f t="shared" si="219"/>
        <v>Aceptable</v>
      </c>
      <c r="W278" s="138" t="s">
        <v>227</v>
      </c>
      <c r="X278" s="138" t="s">
        <v>179</v>
      </c>
      <c r="Y278" s="151" t="s">
        <v>188</v>
      </c>
      <c r="Z278" s="151" t="s">
        <v>188</v>
      </c>
      <c r="AA278" s="151" t="s">
        <v>188</v>
      </c>
      <c r="AB278" s="52" t="s">
        <v>605</v>
      </c>
      <c r="AC278" s="64" t="s">
        <v>188</v>
      </c>
      <c r="AD278" s="167">
        <v>45869</v>
      </c>
      <c r="AE278" s="111" t="s">
        <v>190</v>
      </c>
      <c r="AF278" s="138">
        <v>2</v>
      </c>
      <c r="AG278" s="138">
        <v>1</v>
      </c>
      <c r="AH278" s="138">
        <v>2</v>
      </c>
      <c r="AI278" s="138" t="s">
        <v>451</v>
      </c>
      <c r="AJ278" s="138">
        <v>10</v>
      </c>
      <c r="AK278" s="138">
        <v>20</v>
      </c>
      <c r="AL278" s="138" t="str">
        <f t="shared" si="223"/>
        <v>IV</v>
      </c>
      <c r="AM278" s="137" t="str">
        <f t="shared" si="224"/>
        <v>Aceptable</v>
      </c>
      <c r="AN278" s="138" t="s">
        <v>227</v>
      </c>
      <c r="AO278" s="138" t="s">
        <v>179</v>
      </c>
      <c r="AP278" s="151" t="s">
        <v>188</v>
      </c>
      <c r="AQ278" s="151" t="s">
        <v>188</v>
      </c>
      <c r="AR278" s="151" t="s">
        <v>188</v>
      </c>
      <c r="AS278" s="52" t="s">
        <v>605</v>
      </c>
      <c r="AT278" s="64" t="s">
        <v>188</v>
      </c>
      <c r="AU278" s="109" t="str">
        <f t="shared" si="199"/>
        <v>Se mantiene los controles establecidos</v>
      </c>
    </row>
    <row r="279" spans="1:145" s="42" customFormat="1" ht="174.75" customHeight="1">
      <c r="B279" s="139" t="s">
        <v>554</v>
      </c>
      <c r="C279" s="142" t="s">
        <v>595</v>
      </c>
      <c r="D279" s="161" t="s">
        <v>576</v>
      </c>
      <c r="E279" s="156" t="s">
        <v>596</v>
      </c>
      <c r="F279" s="156" t="s">
        <v>597</v>
      </c>
      <c r="G279" s="110" t="s">
        <v>247</v>
      </c>
      <c r="H279" s="109" t="s">
        <v>180</v>
      </c>
      <c r="I279" s="135" t="s">
        <v>564</v>
      </c>
      <c r="J279" s="135" t="s">
        <v>214</v>
      </c>
      <c r="K279" s="135" t="s">
        <v>565</v>
      </c>
      <c r="L279" s="135" t="s">
        <v>184</v>
      </c>
      <c r="M279" s="135" t="s">
        <v>566</v>
      </c>
      <c r="N279" s="135" t="s">
        <v>604</v>
      </c>
      <c r="O279" s="130">
        <v>2</v>
      </c>
      <c r="P279" s="130">
        <v>1</v>
      </c>
      <c r="Q279" s="137">
        <v>2</v>
      </c>
      <c r="R279" s="137" t="s">
        <v>451</v>
      </c>
      <c r="S279" s="110">
        <v>25</v>
      </c>
      <c r="T279" s="110">
        <v>50</v>
      </c>
      <c r="U279" s="138" t="str">
        <f t="shared" si="218"/>
        <v>III</v>
      </c>
      <c r="V279" s="137" t="str">
        <f t="shared" si="219"/>
        <v>Mejorable</v>
      </c>
      <c r="W279" s="135" t="s">
        <v>609</v>
      </c>
      <c r="X279" s="110" t="s">
        <v>179</v>
      </c>
      <c r="Y279" s="152" t="s">
        <v>188</v>
      </c>
      <c r="Z279" s="152" t="s">
        <v>188</v>
      </c>
      <c r="AA279" s="152" t="s">
        <v>188</v>
      </c>
      <c r="AB279" s="135" t="s">
        <v>610</v>
      </c>
      <c r="AC279" s="153" t="s">
        <v>188</v>
      </c>
      <c r="AD279" s="167">
        <v>45869</v>
      </c>
      <c r="AE279" s="111" t="s">
        <v>190</v>
      </c>
      <c r="AF279" s="130">
        <v>2</v>
      </c>
      <c r="AG279" s="130">
        <v>1</v>
      </c>
      <c r="AH279" s="137">
        <v>2</v>
      </c>
      <c r="AI279" s="137" t="s">
        <v>451</v>
      </c>
      <c r="AJ279" s="110">
        <v>25</v>
      </c>
      <c r="AK279" s="110">
        <v>50</v>
      </c>
      <c r="AL279" s="138" t="str">
        <f t="shared" si="223"/>
        <v>III</v>
      </c>
      <c r="AM279" s="137" t="str">
        <f t="shared" si="224"/>
        <v>Mejorable</v>
      </c>
      <c r="AN279" s="135" t="s">
        <v>609</v>
      </c>
      <c r="AO279" s="110" t="s">
        <v>179</v>
      </c>
      <c r="AP279" s="152" t="s">
        <v>188</v>
      </c>
      <c r="AQ279" s="152" t="s">
        <v>188</v>
      </c>
      <c r="AR279" s="152" t="s">
        <v>188</v>
      </c>
      <c r="AS279" s="135" t="s">
        <v>610</v>
      </c>
      <c r="AT279" s="153" t="s">
        <v>188</v>
      </c>
      <c r="AU279" s="109" t="str">
        <f t="shared" si="199"/>
        <v>Se mantiene los controles establecidos</v>
      </c>
    </row>
    <row r="280" spans="1:145" s="42" customFormat="1" ht="174.75" customHeight="1">
      <c r="B280" s="139" t="s">
        <v>554</v>
      </c>
      <c r="C280" s="142" t="s">
        <v>595</v>
      </c>
      <c r="D280" s="161" t="s">
        <v>576</v>
      </c>
      <c r="E280" s="156" t="s">
        <v>596</v>
      </c>
      <c r="F280" s="156" t="s">
        <v>597</v>
      </c>
      <c r="G280" s="131" t="s">
        <v>247</v>
      </c>
      <c r="H280" s="109" t="s">
        <v>220</v>
      </c>
      <c r="I280" s="140" t="s">
        <v>221</v>
      </c>
      <c r="J280" s="138" t="s">
        <v>222</v>
      </c>
      <c r="K280" s="52" t="s">
        <v>223</v>
      </c>
      <c r="L280" s="138" t="s">
        <v>231</v>
      </c>
      <c r="M280" s="52" t="s">
        <v>603</v>
      </c>
      <c r="N280" s="52" t="s">
        <v>604</v>
      </c>
      <c r="O280" s="137">
        <v>2</v>
      </c>
      <c r="P280" s="137">
        <v>2</v>
      </c>
      <c r="Q280" s="137">
        <v>4</v>
      </c>
      <c r="R280" s="138" t="s">
        <v>451</v>
      </c>
      <c r="S280" s="137">
        <v>25</v>
      </c>
      <c r="T280" s="137">
        <v>100</v>
      </c>
      <c r="U280" s="138" t="str">
        <f t="shared" si="218"/>
        <v>III</v>
      </c>
      <c r="V280" s="137" t="str">
        <f t="shared" si="219"/>
        <v>Mejorable</v>
      </c>
      <c r="W280" s="137" t="s">
        <v>227</v>
      </c>
      <c r="X280" s="137" t="s">
        <v>179</v>
      </c>
      <c r="Y280" s="151" t="s">
        <v>188</v>
      </c>
      <c r="Z280" s="151" t="s">
        <v>188</v>
      </c>
      <c r="AA280" s="151" t="s">
        <v>188</v>
      </c>
      <c r="AB280" s="52" t="s">
        <v>605</v>
      </c>
      <c r="AC280" s="64" t="s">
        <v>188</v>
      </c>
      <c r="AD280" s="167">
        <v>45869</v>
      </c>
      <c r="AE280" s="111" t="s">
        <v>190</v>
      </c>
      <c r="AF280" s="137">
        <v>2</v>
      </c>
      <c r="AG280" s="137">
        <v>2</v>
      </c>
      <c r="AH280" s="137">
        <v>4</v>
      </c>
      <c r="AI280" s="138" t="s">
        <v>451</v>
      </c>
      <c r="AJ280" s="137">
        <v>25</v>
      </c>
      <c r="AK280" s="137">
        <v>100</v>
      </c>
      <c r="AL280" s="138" t="str">
        <f t="shared" si="223"/>
        <v>III</v>
      </c>
      <c r="AM280" s="137" t="str">
        <f t="shared" si="224"/>
        <v>Mejorable</v>
      </c>
      <c r="AN280" s="137" t="s">
        <v>227</v>
      </c>
      <c r="AO280" s="137" t="s">
        <v>179</v>
      </c>
      <c r="AP280" s="151" t="s">
        <v>188</v>
      </c>
      <c r="AQ280" s="151" t="s">
        <v>188</v>
      </c>
      <c r="AR280" s="151" t="s">
        <v>188</v>
      </c>
      <c r="AS280" s="52" t="s">
        <v>605</v>
      </c>
      <c r="AT280" s="64" t="s">
        <v>188</v>
      </c>
      <c r="AU280" s="109" t="str">
        <f t="shared" si="199"/>
        <v>Se mantiene los controles establecidos</v>
      </c>
    </row>
    <row r="281" spans="1:145" s="42" customFormat="1" ht="174.75" customHeight="1">
      <c r="B281" s="203" t="s">
        <v>611</v>
      </c>
      <c r="C281" s="161" t="s">
        <v>612</v>
      </c>
      <c r="D281" s="161" t="s">
        <v>576</v>
      </c>
      <c r="E281" s="156" t="s">
        <v>613</v>
      </c>
      <c r="F281" s="156" t="s">
        <v>614</v>
      </c>
      <c r="G281" s="162" t="s">
        <v>247</v>
      </c>
      <c r="H281" s="138" t="s">
        <v>220</v>
      </c>
      <c r="I281" s="138" t="s">
        <v>615</v>
      </c>
      <c r="J281" s="138" t="s">
        <v>616</v>
      </c>
      <c r="K281" s="52" t="s">
        <v>617</v>
      </c>
      <c r="L281" s="138" t="s">
        <v>188</v>
      </c>
      <c r="M281" s="52" t="s">
        <v>618</v>
      </c>
      <c r="N281" s="52" t="s">
        <v>619</v>
      </c>
      <c r="O281" s="137">
        <v>2</v>
      </c>
      <c r="P281" s="137">
        <v>3</v>
      </c>
      <c r="Q281" s="137">
        <v>6</v>
      </c>
      <c r="R281" s="138" t="s">
        <v>156</v>
      </c>
      <c r="S281" s="137">
        <v>25</v>
      </c>
      <c r="T281" s="137">
        <v>150</v>
      </c>
      <c r="U281" s="138" t="str">
        <f t="shared" si="218"/>
        <v>II</v>
      </c>
      <c r="V281" s="137" t="str">
        <f t="shared" si="219"/>
        <v>Aceptable con control especifico</v>
      </c>
      <c r="W281" s="137" t="s">
        <v>620</v>
      </c>
      <c r="X281" s="130" t="s">
        <v>179</v>
      </c>
      <c r="Y281" s="151" t="s">
        <v>188</v>
      </c>
      <c r="Z281" s="151" t="s">
        <v>188</v>
      </c>
      <c r="AA281" s="151" t="s">
        <v>188</v>
      </c>
      <c r="AB281" s="52" t="s">
        <v>621</v>
      </c>
      <c r="AC281" s="64" t="s">
        <v>188</v>
      </c>
      <c r="AD281" s="167"/>
      <c r="AE281" s="111"/>
      <c r="AF281" s="137"/>
      <c r="AG281" s="137"/>
      <c r="AH281" s="137"/>
      <c r="AI281" s="138"/>
      <c r="AJ281" s="137"/>
      <c r="AK281" s="137"/>
      <c r="AL281" s="138"/>
      <c r="AM281" s="137"/>
      <c r="AN281" s="137"/>
      <c r="AO281" s="137"/>
      <c r="AP281" s="151"/>
      <c r="AQ281" s="151"/>
      <c r="AR281" s="151"/>
      <c r="AS281" s="52"/>
      <c r="AT281" s="64"/>
      <c r="AU281" s="109"/>
    </row>
    <row r="282" spans="1:145" s="42" customFormat="1" ht="174.75" customHeight="1">
      <c r="B282" s="139" t="s">
        <v>554</v>
      </c>
      <c r="C282" s="142" t="s">
        <v>595</v>
      </c>
      <c r="D282" s="161" t="s">
        <v>576</v>
      </c>
      <c r="E282" s="160" t="s">
        <v>622</v>
      </c>
      <c r="F282" s="160" t="s">
        <v>623</v>
      </c>
      <c r="G282" s="131" t="s">
        <v>179</v>
      </c>
      <c r="H282" s="109" t="s">
        <v>180</v>
      </c>
      <c r="I282" s="138" t="s">
        <v>624</v>
      </c>
      <c r="J282" s="138" t="s">
        <v>214</v>
      </c>
      <c r="K282" s="52" t="s">
        <v>223</v>
      </c>
      <c r="L282" s="138" t="s">
        <v>625</v>
      </c>
      <c r="M282" s="52" t="s">
        <v>626</v>
      </c>
      <c r="N282" s="52" t="s">
        <v>627</v>
      </c>
      <c r="O282" s="137">
        <v>2</v>
      </c>
      <c r="P282" s="137">
        <v>3</v>
      </c>
      <c r="Q282" s="137">
        <v>6</v>
      </c>
      <c r="R282" s="138" t="s">
        <v>156</v>
      </c>
      <c r="S282" s="137">
        <v>60</v>
      </c>
      <c r="T282" s="137">
        <v>360</v>
      </c>
      <c r="U282" s="138" t="str">
        <f t="shared" si="218"/>
        <v>II</v>
      </c>
      <c r="V282" s="137" t="str">
        <f t="shared" si="219"/>
        <v>Aceptable con control especifico</v>
      </c>
      <c r="W282" s="137" t="s">
        <v>628</v>
      </c>
      <c r="X282" s="137" t="s">
        <v>179</v>
      </c>
      <c r="Y282" s="151" t="s">
        <v>188</v>
      </c>
      <c r="Z282" s="151" t="s">
        <v>188</v>
      </c>
      <c r="AA282" s="151" t="s">
        <v>188</v>
      </c>
      <c r="AB282" s="52" t="s">
        <v>629</v>
      </c>
      <c r="AC282" s="64" t="s">
        <v>188</v>
      </c>
      <c r="AD282" s="167">
        <v>45869</v>
      </c>
      <c r="AE282" s="111" t="s">
        <v>190</v>
      </c>
      <c r="AF282" s="137">
        <v>2</v>
      </c>
      <c r="AG282" s="137">
        <v>3</v>
      </c>
      <c r="AH282" s="137">
        <v>6</v>
      </c>
      <c r="AI282" s="138" t="s">
        <v>156</v>
      </c>
      <c r="AJ282" s="137">
        <v>60</v>
      </c>
      <c r="AK282" s="137">
        <v>360</v>
      </c>
      <c r="AL282" s="138" t="str">
        <f t="shared" si="223"/>
        <v>II</v>
      </c>
      <c r="AM282" s="137" t="str">
        <f t="shared" si="224"/>
        <v>Aceptable con control especifico</v>
      </c>
      <c r="AN282" s="137" t="s">
        <v>628</v>
      </c>
      <c r="AO282" s="137" t="s">
        <v>179</v>
      </c>
      <c r="AP282" s="151" t="s">
        <v>188</v>
      </c>
      <c r="AQ282" s="151" t="s">
        <v>188</v>
      </c>
      <c r="AR282" s="151" t="s">
        <v>188</v>
      </c>
      <c r="AS282" s="52" t="s">
        <v>629</v>
      </c>
      <c r="AT282" s="64" t="s">
        <v>188</v>
      </c>
      <c r="AU282" s="109" t="str">
        <f t="shared" si="199"/>
        <v>Se mantiene los controles establecidos</v>
      </c>
    </row>
    <row r="283" spans="1:145" s="42" customFormat="1" ht="174.75" customHeight="1">
      <c r="B283" s="139" t="s">
        <v>554</v>
      </c>
      <c r="C283" s="142" t="s">
        <v>595</v>
      </c>
      <c r="D283" s="161" t="s">
        <v>630</v>
      </c>
      <c r="E283" s="160" t="s">
        <v>631</v>
      </c>
      <c r="F283" s="160" t="s">
        <v>632</v>
      </c>
      <c r="G283" s="131" t="s">
        <v>179</v>
      </c>
      <c r="H283" s="109" t="s">
        <v>180</v>
      </c>
      <c r="I283" s="138" t="s">
        <v>633</v>
      </c>
      <c r="J283" s="138" t="s">
        <v>214</v>
      </c>
      <c r="K283" s="52" t="s">
        <v>634</v>
      </c>
      <c r="L283" s="138" t="s">
        <v>625</v>
      </c>
      <c r="M283" s="52" t="s">
        <v>635</v>
      </c>
      <c r="N283" s="52" t="s">
        <v>636</v>
      </c>
      <c r="O283" s="137">
        <v>2</v>
      </c>
      <c r="P283" s="137">
        <v>2</v>
      </c>
      <c r="Q283" s="137">
        <v>4</v>
      </c>
      <c r="R283" s="138" t="s">
        <v>451</v>
      </c>
      <c r="S283" s="137">
        <v>60</v>
      </c>
      <c r="T283" s="137">
        <v>240</v>
      </c>
      <c r="U283" s="138" t="str">
        <f t="shared" si="218"/>
        <v>II</v>
      </c>
      <c r="V283" s="137" t="str">
        <f t="shared" si="219"/>
        <v>Aceptable con control especifico</v>
      </c>
      <c r="W283" s="137" t="s">
        <v>484</v>
      </c>
      <c r="X283" s="137" t="s">
        <v>179</v>
      </c>
      <c r="Y283" s="151" t="s">
        <v>188</v>
      </c>
      <c r="Z283" s="151" t="s">
        <v>188</v>
      </c>
      <c r="AA283" s="151" t="s">
        <v>188</v>
      </c>
      <c r="AB283" s="52" t="s">
        <v>637</v>
      </c>
      <c r="AC283" s="151" t="s">
        <v>188</v>
      </c>
      <c r="AD283" s="167">
        <v>45869</v>
      </c>
      <c r="AE283" s="111" t="s">
        <v>190</v>
      </c>
      <c r="AF283" s="137">
        <v>2</v>
      </c>
      <c r="AG283" s="137">
        <v>2</v>
      </c>
      <c r="AH283" s="137">
        <v>4</v>
      </c>
      <c r="AI283" s="138" t="s">
        <v>451</v>
      </c>
      <c r="AJ283" s="137">
        <v>60</v>
      </c>
      <c r="AK283" s="137">
        <v>240</v>
      </c>
      <c r="AL283" s="138" t="str">
        <f t="shared" si="223"/>
        <v>II</v>
      </c>
      <c r="AM283" s="137" t="str">
        <f t="shared" si="224"/>
        <v>Aceptable con control especifico</v>
      </c>
      <c r="AN283" s="137" t="s">
        <v>484</v>
      </c>
      <c r="AO283" s="137" t="s">
        <v>179</v>
      </c>
      <c r="AP283" s="151" t="s">
        <v>188</v>
      </c>
      <c r="AQ283" s="151" t="s">
        <v>188</v>
      </c>
      <c r="AR283" s="151" t="s">
        <v>188</v>
      </c>
      <c r="AS283" s="52" t="s">
        <v>637</v>
      </c>
      <c r="AT283" s="151" t="s">
        <v>188</v>
      </c>
      <c r="AU283" s="109" t="str">
        <f t="shared" si="199"/>
        <v>Se mantiene los controles establecidos</v>
      </c>
    </row>
    <row r="284" spans="1:145" s="42" customFormat="1" ht="174.75" customHeight="1">
      <c r="B284" s="139" t="s">
        <v>175</v>
      </c>
      <c r="C284" s="142" t="s">
        <v>332</v>
      </c>
      <c r="D284" s="161" t="s">
        <v>638</v>
      </c>
      <c r="E284" s="160" t="s">
        <v>639</v>
      </c>
      <c r="F284" s="160" t="s">
        <v>640</v>
      </c>
      <c r="G284" s="131" t="s">
        <v>179</v>
      </c>
      <c r="H284" s="109" t="s">
        <v>180</v>
      </c>
      <c r="I284" s="138" t="s">
        <v>641</v>
      </c>
      <c r="J284" s="138" t="s">
        <v>214</v>
      </c>
      <c r="K284" s="52" t="s">
        <v>642</v>
      </c>
      <c r="L284" s="138" t="s">
        <v>643</v>
      </c>
      <c r="M284" s="52" t="s">
        <v>644</v>
      </c>
      <c r="N284" s="52" t="s">
        <v>645</v>
      </c>
      <c r="O284" s="137">
        <v>2</v>
      </c>
      <c r="P284" s="137">
        <v>3</v>
      </c>
      <c r="Q284" s="137">
        <v>6</v>
      </c>
      <c r="R284" s="138" t="s">
        <v>156</v>
      </c>
      <c r="S284" s="137">
        <v>60</v>
      </c>
      <c r="T284" s="137">
        <v>360</v>
      </c>
      <c r="U284" s="138" t="str">
        <f t="shared" si="218"/>
        <v>II</v>
      </c>
      <c r="V284" s="137" t="str">
        <f t="shared" si="219"/>
        <v>Aceptable con control especifico</v>
      </c>
      <c r="W284" s="137" t="s">
        <v>484</v>
      </c>
      <c r="X284" s="130" t="s">
        <v>179</v>
      </c>
      <c r="Y284" s="151" t="s">
        <v>188</v>
      </c>
      <c r="Z284" s="151" t="s">
        <v>188</v>
      </c>
      <c r="AA284" s="151" t="s">
        <v>188</v>
      </c>
      <c r="AB284" s="52" t="s">
        <v>646</v>
      </c>
      <c r="AC284" s="64" t="s">
        <v>188</v>
      </c>
      <c r="AD284" s="167">
        <v>45869</v>
      </c>
      <c r="AE284" s="111" t="s">
        <v>190</v>
      </c>
      <c r="AF284" s="137">
        <v>2</v>
      </c>
      <c r="AG284" s="137">
        <v>3</v>
      </c>
      <c r="AH284" s="137">
        <v>6</v>
      </c>
      <c r="AI284" s="138" t="s">
        <v>156</v>
      </c>
      <c r="AJ284" s="137">
        <v>60</v>
      </c>
      <c r="AK284" s="137">
        <v>360</v>
      </c>
      <c r="AL284" s="138" t="str">
        <f t="shared" si="223"/>
        <v>II</v>
      </c>
      <c r="AM284" s="137" t="str">
        <f t="shared" si="224"/>
        <v>Aceptable con control especifico</v>
      </c>
      <c r="AN284" s="137" t="s">
        <v>484</v>
      </c>
      <c r="AO284" s="130" t="s">
        <v>179</v>
      </c>
      <c r="AP284" s="151" t="s">
        <v>188</v>
      </c>
      <c r="AQ284" s="151" t="s">
        <v>188</v>
      </c>
      <c r="AR284" s="151" t="s">
        <v>188</v>
      </c>
      <c r="AS284" s="52" t="s">
        <v>646</v>
      </c>
      <c r="AT284" s="64" t="s">
        <v>188</v>
      </c>
      <c r="AU284" s="109" t="str">
        <f t="shared" si="199"/>
        <v>Se mantiene los controles establecidos</v>
      </c>
    </row>
    <row r="285" spans="1:145" s="42" customFormat="1" ht="93.6" customHeight="1">
      <c r="A285" s="41"/>
      <c r="B285" s="154" t="s">
        <v>647</v>
      </c>
      <c r="C285" s="154" t="s">
        <v>648</v>
      </c>
      <c r="D285" s="154" t="s">
        <v>649</v>
      </c>
      <c r="E285" s="130" t="s">
        <v>326</v>
      </c>
      <c r="F285" s="130" t="s">
        <v>650</v>
      </c>
      <c r="G285" s="109" t="s">
        <v>179</v>
      </c>
      <c r="H285" s="138" t="s">
        <v>180</v>
      </c>
      <c r="I285" s="109" t="s">
        <v>651</v>
      </c>
      <c r="J285" s="109" t="s">
        <v>182</v>
      </c>
      <c r="K285" s="52" t="s">
        <v>183</v>
      </c>
      <c r="L285" s="109" t="s">
        <v>188</v>
      </c>
      <c r="M285" s="109" t="s">
        <v>449</v>
      </c>
      <c r="N285" s="109" t="s">
        <v>450</v>
      </c>
      <c r="O285" s="138">
        <v>2</v>
      </c>
      <c r="P285" s="138">
        <v>1</v>
      </c>
      <c r="Q285" s="138">
        <v>2</v>
      </c>
      <c r="R285" s="138" t="s">
        <v>451</v>
      </c>
      <c r="S285" s="138">
        <v>10</v>
      </c>
      <c r="T285" s="138">
        <v>25</v>
      </c>
      <c r="U285" s="138" t="str">
        <f t="shared" si="218"/>
        <v>III</v>
      </c>
      <c r="V285" s="137" t="str">
        <f t="shared" si="219"/>
        <v>Mejorable</v>
      </c>
      <c r="W285" s="52" t="s">
        <v>452</v>
      </c>
      <c r="X285" s="138" t="s">
        <v>179</v>
      </c>
      <c r="Y285" s="151" t="s">
        <v>188</v>
      </c>
      <c r="Z285" s="151" t="s">
        <v>188</v>
      </c>
      <c r="AA285" s="151" t="s">
        <v>188</v>
      </c>
      <c r="AB285" s="109" t="s">
        <v>453</v>
      </c>
      <c r="AC285" s="151" t="s">
        <v>188</v>
      </c>
      <c r="AD285" s="167">
        <v>45869</v>
      </c>
      <c r="AE285" s="111" t="s">
        <v>652</v>
      </c>
      <c r="AF285" s="138">
        <v>2</v>
      </c>
      <c r="AG285" s="138">
        <v>1</v>
      </c>
      <c r="AH285" s="138">
        <v>2</v>
      </c>
      <c r="AI285" s="138" t="s">
        <v>451</v>
      </c>
      <c r="AJ285" s="138">
        <v>10</v>
      </c>
      <c r="AK285" s="138">
        <v>25</v>
      </c>
      <c r="AL285" s="138" t="str">
        <f t="shared" si="223"/>
        <v>III</v>
      </c>
      <c r="AM285" s="137" t="str">
        <f t="shared" si="224"/>
        <v>Mejorable</v>
      </c>
      <c r="AN285" s="52" t="s">
        <v>452</v>
      </c>
      <c r="AO285" s="138" t="s">
        <v>179</v>
      </c>
      <c r="AP285" s="151" t="s">
        <v>188</v>
      </c>
      <c r="AQ285" s="151" t="s">
        <v>188</v>
      </c>
      <c r="AR285" s="151" t="s">
        <v>188</v>
      </c>
      <c r="AS285" s="109" t="s">
        <v>453</v>
      </c>
      <c r="AT285" s="151" t="s">
        <v>188</v>
      </c>
      <c r="AU285" s="109" t="str">
        <f t="shared" ref="AU285:AU307" si="225">IF(AND(V285="Aceptable",AM285="Aceptable"),"Se mantiene los controles establecidos",
IF(AND(V285="Aceptable",AM285="Mejorable"),"Disminuyó el riesgo",
IF(AND(V285="Aceptable",AM285="Aceptable con control especifico"),"Disminuyó el riesgo",
IF(AND(V285="Mejorable",AM285="Mejorable"),"Se mantiene los controles establecidos",
IF(AND(V285="Mejorable",AM285="Aceptable"),"Disminuyó el riesgo",
IF(AND(V285="Mejorable",AM285="Aceptable con control especifico"),"Disminuyó el riesgo",
IF(AND(V285="Aceptable con control especifico",AM285="Aceptable con control especifico"),"Se mantiene los controles establecidos",
IF(AND(V285="Aceptable con control especifico",AM285="Mejorable"),"Aumentó el riesgo",
IF(AND(V285="Aceptable con control especifico",AM285="Aceptable"),"Aumentó el riesgo",
"Aumentó el riesgo")))))))))</f>
        <v>Se mantiene los controles establecidos</v>
      </c>
      <c r="AV285" s="41"/>
      <c r="AW285" s="41"/>
      <c r="AX285" s="41"/>
      <c r="AY285" s="41"/>
      <c r="AZ285" s="41"/>
      <c r="BA285" s="41"/>
      <c r="BB285" s="41"/>
      <c r="BC285" s="41"/>
      <c r="BD285" s="41"/>
      <c r="BE285" s="41"/>
      <c r="BF285" s="41"/>
      <c r="BG285" s="41"/>
      <c r="BH285" s="41"/>
      <c r="BI285" s="41"/>
      <c r="BJ285" s="41"/>
      <c r="BK285" s="41"/>
      <c r="BL285" s="41"/>
      <c r="BM285" s="41"/>
      <c r="BN285" s="41"/>
      <c r="BO285" s="41"/>
      <c r="BP285" s="41"/>
      <c r="BQ285" s="41"/>
      <c r="BR285" s="41"/>
      <c r="BS285" s="41"/>
      <c r="BT285" s="41"/>
      <c r="BU285" s="41"/>
      <c r="BV285" s="41"/>
      <c r="BW285" s="41"/>
      <c r="BX285" s="41"/>
      <c r="BY285" s="41"/>
      <c r="BZ285" s="41"/>
      <c r="CA285" s="41"/>
      <c r="CB285" s="41"/>
      <c r="CC285" s="41"/>
      <c r="CD285" s="41"/>
      <c r="CE285" s="41"/>
      <c r="CF285" s="41"/>
      <c r="CG285" s="41"/>
      <c r="CH285" s="41"/>
      <c r="CI285" s="41"/>
      <c r="CJ285" s="41"/>
      <c r="CK285" s="41"/>
      <c r="CL285" s="41"/>
      <c r="CM285" s="41"/>
      <c r="CN285" s="41"/>
      <c r="CO285" s="41"/>
      <c r="CP285" s="41"/>
      <c r="CQ285" s="297"/>
      <c r="CR285" s="297"/>
      <c r="CS285" s="297"/>
      <c r="CT285" s="297"/>
      <c r="CU285" s="297"/>
      <c r="CV285" s="171"/>
      <c r="CW285" s="171"/>
      <c r="CX285" s="46"/>
      <c r="CY285" s="47"/>
      <c r="CZ285" s="48"/>
      <c r="DA285" s="46"/>
      <c r="DB285" s="48"/>
      <c r="DC285" s="48"/>
      <c r="DD285" s="49"/>
      <c r="DE285" s="49"/>
      <c r="DF285" s="46"/>
      <c r="DG285" s="46"/>
      <c r="DH285" s="49"/>
      <c r="DI285" s="46"/>
      <c r="DJ285" s="46"/>
      <c r="DK285" s="46"/>
      <c r="DL285" s="46"/>
      <c r="DM285" s="49"/>
      <c r="DN285" s="46"/>
      <c r="DO285" s="46"/>
      <c r="DP285" s="46"/>
      <c r="DQ285" s="46"/>
      <c r="DR285" s="46"/>
      <c r="DS285" s="107"/>
      <c r="DT285" s="107"/>
      <c r="DU285" s="107"/>
      <c r="DV285" s="107"/>
      <c r="DW285" s="107"/>
      <c r="DX285" s="107"/>
      <c r="DY285" s="107"/>
      <c r="DZ285" s="107"/>
      <c r="EA285" s="107"/>
      <c r="EB285" s="107"/>
      <c r="EC285" s="107"/>
      <c r="ED285" s="107"/>
      <c r="EE285" s="107"/>
      <c r="EF285" s="107"/>
      <c r="EG285" s="107"/>
      <c r="EH285" s="107"/>
      <c r="EI285" s="107"/>
      <c r="EK285" s="41"/>
      <c r="EL285" s="41"/>
      <c r="EM285" s="41"/>
    </row>
    <row r="286" spans="1:145" s="42" customFormat="1" ht="102.6" customHeight="1" thickBot="1">
      <c r="A286" s="41"/>
      <c r="B286" s="154" t="s">
        <v>647</v>
      </c>
      <c r="C286" s="154" t="s">
        <v>648</v>
      </c>
      <c r="D286" s="154" t="s">
        <v>649</v>
      </c>
      <c r="E286" s="130" t="s">
        <v>326</v>
      </c>
      <c r="F286" s="130" t="s">
        <v>650</v>
      </c>
      <c r="G286" s="130" t="s">
        <v>179</v>
      </c>
      <c r="H286" s="138" t="s">
        <v>180</v>
      </c>
      <c r="I286" s="186" t="s">
        <v>653</v>
      </c>
      <c r="J286" s="137" t="s">
        <v>455</v>
      </c>
      <c r="K286" s="53" t="s">
        <v>456</v>
      </c>
      <c r="L286" s="137" t="s">
        <v>184</v>
      </c>
      <c r="M286" s="53" t="s">
        <v>184</v>
      </c>
      <c r="N286" s="187" t="s">
        <v>654</v>
      </c>
      <c r="O286" s="137">
        <v>2</v>
      </c>
      <c r="P286" s="137">
        <v>3</v>
      </c>
      <c r="Q286" s="137">
        <v>6</v>
      </c>
      <c r="R286" s="137" t="s">
        <v>156</v>
      </c>
      <c r="S286" s="137">
        <v>25</v>
      </c>
      <c r="T286" s="137">
        <v>150</v>
      </c>
      <c r="U286" s="138" t="str">
        <f t="shared" si="218"/>
        <v>II</v>
      </c>
      <c r="V286" s="137" t="str">
        <f t="shared" si="219"/>
        <v>Aceptable con control especifico</v>
      </c>
      <c r="W286" s="53" t="s">
        <v>655</v>
      </c>
      <c r="X286" s="163" t="s">
        <v>179</v>
      </c>
      <c r="Y286" s="152" t="s">
        <v>188</v>
      </c>
      <c r="Z286" s="152" t="s">
        <v>188</v>
      </c>
      <c r="AA286" s="152" t="s">
        <v>188</v>
      </c>
      <c r="AB286" s="130" t="s">
        <v>656</v>
      </c>
      <c r="AC286" s="152" t="s">
        <v>188</v>
      </c>
      <c r="AD286" s="167">
        <v>45869</v>
      </c>
      <c r="AE286" s="111" t="s">
        <v>652</v>
      </c>
      <c r="AF286" s="137">
        <v>2</v>
      </c>
      <c r="AG286" s="137">
        <v>3</v>
      </c>
      <c r="AH286" s="137">
        <v>6</v>
      </c>
      <c r="AI286" s="137" t="s">
        <v>156</v>
      </c>
      <c r="AJ286" s="137">
        <v>25</v>
      </c>
      <c r="AK286" s="137">
        <v>150</v>
      </c>
      <c r="AL286" s="138" t="str">
        <f t="shared" si="223"/>
        <v>II</v>
      </c>
      <c r="AM286" s="137" t="str">
        <f t="shared" si="224"/>
        <v>Aceptable con control especifico</v>
      </c>
      <c r="AN286" s="53" t="s">
        <v>655</v>
      </c>
      <c r="AO286" s="163" t="s">
        <v>179</v>
      </c>
      <c r="AP286" s="152" t="s">
        <v>188</v>
      </c>
      <c r="AQ286" s="152" t="s">
        <v>188</v>
      </c>
      <c r="AR286" s="152" t="s">
        <v>188</v>
      </c>
      <c r="AS286" s="130" t="s">
        <v>656</v>
      </c>
      <c r="AT286" s="152" t="s">
        <v>188</v>
      </c>
      <c r="AU286" s="109" t="str">
        <f t="shared" si="225"/>
        <v>Se mantiene los controles establecidos</v>
      </c>
      <c r="AV286" s="41"/>
      <c r="AW286" s="41"/>
      <c r="AX286" s="41"/>
      <c r="AY286" s="41"/>
      <c r="AZ286" s="41"/>
      <c r="BA286" s="41"/>
      <c r="BB286" s="41"/>
      <c r="BC286" s="41"/>
      <c r="BD286" s="41"/>
      <c r="BE286" s="41"/>
      <c r="BF286" s="41"/>
      <c r="BG286" s="41"/>
      <c r="BH286" s="41"/>
      <c r="BI286" s="41"/>
      <c r="BJ286" s="41"/>
      <c r="BK286" s="41"/>
      <c r="BL286" s="41"/>
      <c r="BM286" s="41"/>
      <c r="BN286" s="41"/>
      <c r="BO286" s="41"/>
      <c r="BP286" s="41"/>
      <c r="BQ286" s="41"/>
      <c r="BR286" s="41"/>
      <c r="BS286" s="41"/>
      <c r="BT286" s="41"/>
      <c r="BU286" s="41"/>
      <c r="BV286" s="41"/>
      <c r="BW286" s="41"/>
      <c r="BX286" s="41"/>
      <c r="BY286" s="41"/>
      <c r="BZ286" s="41"/>
      <c r="CA286" s="41"/>
      <c r="CB286" s="41"/>
      <c r="CC286" s="41"/>
      <c r="CD286" s="41"/>
      <c r="CE286" s="41"/>
      <c r="CF286" s="41"/>
      <c r="CG286" s="41"/>
      <c r="CH286" s="41"/>
      <c r="CI286" s="41"/>
      <c r="CJ286" s="41"/>
      <c r="CK286" s="41"/>
      <c r="CL286" s="41"/>
      <c r="CM286" s="41"/>
      <c r="CN286" s="41"/>
      <c r="CO286" s="41"/>
      <c r="CP286" s="41"/>
      <c r="CQ286" s="298" t="s">
        <v>133</v>
      </c>
      <c r="CR286" s="298"/>
      <c r="CS286" s="298"/>
      <c r="CT286" s="298"/>
      <c r="CU286" s="298"/>
      <c r="CV286" s="171"/>
      <c r="CW286" s="171"/>
      <c r="CX286" s="46"/>
      <c r="CY286" s="47"/>
      <c r="CZ286" s="48"/>
      <c r="DA286" s="46"/>
      <c r="DB286" s="48"/>
      <c r="DC286" s="48"/>
      <c r="DD286" s="49"/>
      <c r="DE286" s="49"/>
      <c r="DF286" s="46"/>
      <c r="DG286" s="46"/>
      <c r="DH286" s="49"/>
      <c r="DI286" s="46"/>
      <c r="DJ286" s="46"/>
      <c r="DK286" s="46"/>
      <c r="DL286" s="46"/>
      <c r="DM286" s="49"/>
      <c r="DN286" s="46"/>
      <c r="DO286" s="46"/>
      <c r="DP286" s="46"/>
      <c r="DQ286" s="46"/>
      <c r="DR286" s="46"/>
      <c r="DS286" s="107"/>
      <c r="DT286" s="107"/>
      <c r="DU286" s="107"/>
      <c r="DV286" s="107"/>
      <c r="DW286" s="107"/>
      <c r="DX286" s="107"/>
      <c r="DY286" s="107"/>
      <c r="DZ286" s="107"/>
      <c r="EA286" s="107"/>
      <c r="EB286" s="107"/>
      <c r="EC286" s="107"/>
      <c r="ED286" s="107"/>
      <c r="EE286" s="107"/>
      <c r="EF286" s="107"/>
      <c r="EG286" s="107"/>
      <c r="EH286" s="107"/>
      <c r="EI286" s="107"/>
      <c r="EK286" s="41"/>
      <c r="EL286" s="41"/>
      <c r="EM286" s="41"/>
    </row>
    <row r="287" spans="1:145" ht="90.75">
      <c r="A287" s="37"/>
      <c r="B287" s="154" t="s">
        <v>647</v>
      </c>
      <c r="C287" s="154" t="s">
        <v>648</v>
      </c>
      <c r="D287" s="154" t="s">
        <v>649</v>
      </c>
      <c r="E287" s="130" t="s">
        <v>326</v>
      </c>
      <c r="F287" s="130" t="s">
        <v>650</v>
      </c>
      <c r="G287" s="131" t="s">
        <v>179</v>
      </c>
      <c r="H287" s="138" t="s">
        <v>180</v>
      </c>
      <c r="I287" s="138" t="s">
        <v>210</v>
      </c>
      <c r="J287" s="138" t="s">
        <v>205</v>
      </c>
      <c r="K287" s="52" t="s">
        <v>657</v>
      </c>
      <c r="L287" s="138" t="s">
        <v>255</v>
      </c>
      <c r="M287" s="52" t="s">
        <v>658</v>
      </c>
      <c r="N287" s="52" t="s">
        <v>659</v>
      </c>
      <c r="O287" s="137">
        <v>3</v>
      </c>
      <c r="P287" s="137">
        <v>3</v>
      </c>
      <c r="Q287" s="137">
        <v>9</v>
      </c>
      <c r="R287" s="138" t="s">
        <v>591</v>
      </c>
      <c r="S287" s="137">
        <v>25</v>
      </c>
      <c r="T287" s="137">
        <v>225</v>
      </c>
      <c r="U287" s="138" t="str">
        <f t="shared" si="218"/>
        <v>II</v>
      </c>
      <c r="V287" s="137" t="str">
        <f t="shared" si="219"/>
        <v>Aceptable con control especifico</v>
      </c>
      <c r="W287" s="138" t="s">
        <v>468</v>
      </c>
      <c r="X287" s="137" t="s">
        <v>179</v>
      </c>
      <c r="Y287" s="151" t="s">
        <v>188</v>
      </c>
      <c r="Z287" s="151" t="s">
        <v>188</v>
      </c>
      <c r="AA287" s="151" t="s">
        <v>188</v>
      </c>
      <c r="AB287" s="138" t="s">
        <v>660</v>
      </c>
      <c r="AC287" s="151" t="s">
        <v>255</v>
      </c>
      <c r="AD287" s="167">
        <v>45869</v>
      </c>
      <c r="AE287" s="111" t="s">
        <v>652</v>
      </c>
      <c r="AF287" s="137">
        <v>3</v>
      </c>
      <c r="AG287" s="137">
        <v>3</v>
      </c>
      <c r="AH287" s="137">
        <v>9</v>
      </c>
      <c r="AI287" s="138" t="s">
        <v>591</v>
      </c>
      <c r="AJ287" s="137">
        <v>25</v>
      </c>
      <c r="AK287" s="137">
        <v>225</v>
      </c>
      <c r="AL287" s="138" t="str">
        <f t="shared" si="223"/>
        <v>II</v>
      </c>
      <c r="AM287" s="137" t="str">
        <f t="shared" si="224"/>
        <v>Aceptable con control especifico</v>
      </c>
      <c r="AN287" s="138" t="s">
        <v>468</v>
      </c>
      <c r="AO287" s="137" t="s">
        <v>179</v>
      </c>
      <c r="AP287" s="151" t="s">
        <v>188</v>
      </c>
      <c r="AQ287" s="151" t="s">
        <v>188</v>
      </c>
      <c r="AR287" s="151" t="s">
        <v>188</v>
      </c>
      <c r="AS287" s="138" t="s">
        <v>660</v>
      </c>
      <c r="AT287" s="151" t="s">
        <v>255</v>
      </c>
      <c r="AU287" s="109" t="str">
        <f t="shared" si="225"/>
        <v>Se mantiene los controles establecidos</v>
      </c>
      <c r="AV287" s="37"/>
      <c r="AW287" s="37"/>
      <c r="AX287" s="37"/>
      <c r="AY287" s="37"/>
      <c r="AZ287" s="37"/>
      <c r="BA287" s="37"/>
      <c r="BB287" s="37"/>
      <c r="BC287" s="37"/>
      <c r="BD287" s="37"/>
      <c r="BE287" s="37"/>
      <c r="BF287" s="37"/>
      <c r="BG287" s="37"/>
      <c r="BH287" s="37"/>
      <c r="BI287" s="37"/>
      <c r="BJ287" s="37"/>
      <c r="BK287" s="37"/>
      <c r="BL287" s="37"/>
      <c r="BM287" s="37"/>
      <c r="BN287" s="37"/>
      <c r="BO287" s="37"/>
      <c r="BP287" s="37"/>
      <c r="BQ287" s="37"/>
      <c r="BR287" s="37"/>
      <c r="BS287" s="37"/>
      <c r="BT287" s="37"/>
      <c r="BU287" s="37"/>
      <c r="BV287" s="37"/>
      <c r="BW287" s="37"/>
      <c r="BX287" s="37"/>
      <c r="BY287" s="37"/>
      <c r="BZ287" s="37"/>
      <c r="CA287" s="37"/>
      <c r="CB287" s="37"/>
      <c r="CC287" s="37"/>
      <c r="CD287" s="37"/>
      <c r="CE287" s="37"/>
      <c r="CF287" s="37"/>
      <c r="CG287" s="37"/>
      <c r="CH287" s="37"/>
      <c r="CI287" s="37"/>
      <c r="CJ287" s="37"/>
      <c r="CK287" s="37"/>
      <c r="CL287" s="37"/>
      <c r="CM287" s="37"/>
      <c r="CN287" s="37"/>
      <c r="CO287" s="37"/>
      <c r="CP287" s="37"/>
      <c r="CQ287" s="296"/>
      <c r="CR287" s="296"/>
      <c r="CS287" s="296"/>
      <c r="CT287" s="296"/>
      <c r="CU287" s="296"/>
      <c r="CV287" s="296"/>
      <c r="CW287" s="296"/>
      <c r="CX287" s="296"/>
      <c r="CY287" s="296"/>
      <c r="CZ287" s="296"/>
      <c r="DA287" s="296"/>
      <c r="DB287" s="296"/>
      <c r="DC287" s="296"/>
      <c r="DD287" s="296"/>
      <c r="DE287" s="296"/>
      <c r="DF287" s="296"/>
      <c r="DG287" s="296"/>
      <c r="DH287" s="296"/>
      <c r="DI287" s="296"/>
      <c r="DJ287" s="296"/>
      <c r="DK287" s="296"/>
      <c r="DL287" s="296"/>
      <c r="DM287" s="296"/>
      <c r="DN287" s="296"/>
      <c r="DO287" s="296"/>
      <c r="DP287" s="296"/>
      <c r="DQ287" s="296"/>
      <c r="DR287" s="296"/>
      <c r="DS287" s="107"/>
      <c r="DT287" s="107"/>
      <c r="DU287" s="107"/>
      <c r="DV287" s="107"/>
      <c r="DW287" s="107"/>
      <c r="DX287" s="107"/>
      <c r="DY287" s="107"/>
      <c r="DZ287" s="107"/>
      <c r="EA287" s="107"/>
      <c r="EB287" s="107"/>
      <c r="EC287" s="107"/>
      <c r="ED287" s="107"/>
      <c r="EE287" s="107"/>
      <c r="EF287" s="107"/>
      <c r="EG287" s="107"/>
      <c r="EH287" s="107"/>
      <c r="EI287" s="107"/>
      <c r="EJ287" s="42"/>
      <c r="EK287" s="38"/>
      <c r="EL287" s="38"/>
      <c r="EM287" s="38"/>
      <c r="EN287" s="36"/>
      <c r="EO287" s="2"/>
    </row>
    <row r="288" spans="1:145" ht="94.35" customHeight="1">
      <c r="A288" s="37"/>
      <c r="B288" s="154" t="s">
        <v>647</v>
      </c>
      <c r="C288" s="154" t="s">
        <v>648</v>
      </c>
      <c r="D288" s="154" t="s">
        <v>649</v>
      </c>
      <c r="E288" s="130" t="s">
        <v>326</v>
      </c>
      <c r="F288" s="130" t="s">
        <v>650</v>
      </c>
      <c r="G288" s="109" t="s">
        <v>247</v>
      </c>
      <c r="H288" s="138" t="s">
        <v>180</v>
      </c>
      <c r="I288" s="138" t="s">
        <v>460</v>
      </c>
      <c r="J288" s="138" t="s">
        <v>198</v>
      </c>
      <c r="K288" s="135" t="s">
        <v>461</v>
      </c>
      <c r="L288" s="52" t="s">
        <v>462</v>
      </c>
      <c r="M288" s="52" t="s">
        <v>463</v>
      </c>
      <c r="N288" s="52" t="s">
        <v>464</v>
      </c>
      <c r="O288" s="138">
        <v>2</v>
      </c>
      <c r="P288" s="138">
        <v>1</v>
      </c>
      <c r="Q288" s="138">
        <v>2</v>
      </c>
      <c r="R288" s="138" t="s">
        <v>451</v>
      </c>
      <c r="S288" s="138">
        <v>10</v>
      </c>
      <c r="T288" s="138">
        <v>20</v>
      </c>
      <c r="U288" s="138" t="str">
        <f t="shared" si="218"/>
        <v>IV</v>
      </c>
      <c r="V288" s="137" t="str">
        <f t="shared" si="219"/>
        <v>Aceptable</v>
      </c>
      <c r="W288" s="138" t="s">
        <v>203</v>
      </c>
      <c r="X288" s="138" t="s">
        <v>179</v>
      </c>
      <c r="Y288" s="151" t="s">
        <v>188</v>
      </c>
      <c r="Z288" s="151" t="s">
        <v>188</v>
      </c>
      <c r="AA288" s="151" t="s">
        <v>188</v>
      </c>
      <c r="AB288" s="138" t="s">
        <v>661</v>
      </c>
      <c r="AC288" s="151" t="s">
        <v>188</v>
      </c>
      <c r="AD288" s="167">
        <v>45869</v>
      </c>
      <c r="AE288" s="111" t="s">
        <v>652</v>
      </c>
      <c r="AF288" s="138">
        <v>2</v>
      </c>
      <c r="AG288" s="138">
        <v>1</v>
      </c>
      <c r="AH288" s="138">
        <v>2</v>
      </c>
      <c r="AI288" s="138" t="s">
        <v>451</v>
      </c>
      <c r="AJ288" s="138">
        <v>10</v>
      </c>
      <c r="AK288" s="138">
        <v>20</v>
      </c>
      <c r="AL288" s="138" t="str">
        <f t="shared" si="223"/>
        <v>IV</v>
      </c>
      <c r="AM288" s="137" t="str">
        <f t="shared" si="224"/>
        <v>Aceptable</v>
      </c>
      <c r="AN288" s="138" t="s">
        <v>203</v>
      </c>
      <c r="AO288" s="138" t="s">
        <v>179</v>
      </c>
      <c r="AP288" s="151" t="s">
        <v>188</v>
      </c>
      <c r="AQ288" s="151" t="s">
        <v>188</v>
      </c>
      <c r="AR288" s="151" t="s">
        <v>188</v>
      </c>
      <c r="AS288" s="138" t="s">
        <v>661</v>
      </c>
      <c r="AT288" s="151" t="s">
        <v>188</v>
      </c>
      <c r="AU288" s="109" t="str">
        <f t="shared" si="225"/>
        <v>Se mantiene los controles establecidos</v>
      </c>
      <c r="AV288" s="37"/>
      <c r="AW288" s="37"/>
      <c r="AX288" s="37"/>
      <c r="AY288" s="37"/>
      <c r="AZ288" s="37"/>
      <c r="BA288" s="37"/>
      <c r="BB288" s="37"/>
      <c r="BC288" s="37"/>
      <c r="BD288" s="37"/>
      <c r="BE288" s="37"/>
      <c r="BF288" s="37"/>
      <c r="BG288" s="37"/>
      <c r="BH288" s="37"/>
      <c r="BI288" s="37"/>
      <c r="BJ288" s="37"/>
      <c r="BK288" s="37"/>
      <c r="BL288" s="37"/>
      <c r="BM288" s="37"/>
      <c r="BN288" s="37"/>
      <c r="BO288" s="37"/>
      <c r="BP288" s="37"/>
      <c r="BQ288" s="37"/>
      <c r="BR288" s="37"/>
      <c r="BS288" s="37"/>
      <c r="BT288" s="37"/>
      <c r="BU288" s="37"/>
      <c r="BV288" s="37"/>
      <c r="BW288" s="37"/>
      <c r="BX288" s="37"/>
      <c r="BY288" s="37"/>
      <c r="BZ288" s="37"/>
      <c r="CA288" s="37"/>
      <c r="CB288" s="37"/>
      <c r="CC288" s="37"/>
      <c r="CD288" s="37"/>
      <c r="CE288" s="37"/>
      <c r="CF288" s="37"/>
      <c r="CG288" s="37"/>
      <c r="CH288" s="37"/>
      <c r="CI288" s="37"/>
      <c r="CJ288" s="37"/>
      <c r="CK288" s="37"/>
      <c r="CL288" s="37"/>
      <c r="CM288" s="37"/>
      <c r="CN288" s="37"/>
      <c r="CO288" s="37"/>
      <c r="CP288" s="37"/>
      <c r="CQ288" s="223" t="s">
        <v>662</v>
      </c>
      <c r="CR288" s="223"/>
      <c r="CS288" s="223"/>
      <c r="CT288" s="223"/>
      <c r="CU288" s="223"/>
      <c r="CV288" s="223"/>
      <c r="CW288" s="223"/>
      <c r="CX288" s="223"/>
      <c r="CY288" s="223"/>
      <c r="CZ288" s="223"/>
      <c r="DA288" s="223"/>
      <c r="DB288" s="223"/>
      <c r="DC288" s="223"/>
      <c r="DD288" s="223"/>
      <c r="DE288" s="223"/>
      <c r="DF288" s="223"/>
      <c r="DG288" s="223"/>
      <c r="DH288" s="223"/>
      <c r="DI288" s="223"/>
      <c r="DJ288" s="223"/>
      <c r="DK288" s="223"/>
      <c r="DL288" s="223"/>
      <c r="DM288" s="223"/>
      <c r="DN288" s="223"/>
      <c r="DO288" s="223"/>
      <c r="DP288" s="223"/>
      <c r="DQ288" s="223"/>
      <c r="DR288" s="223"/>
      <c r="DS288" s="223"/>
      <c r="DT288" s="223"/>
      <c r="DU288" s="223"/>
      <c r="DV288" s="223"/>
      <c r="DW288" s="223"/>
      <c r="DX288" s="223"/>
      <c r="DY288" s="223"/>
      <c r="DZ288" s="223"/>
      <c r="EA288" s="223"/>
      <c r="EB288" s="223"/>
      <c r="EC288" s="223"/>
      <c r="ED288" s="223"/>
      <c r="EE288" s="223"/>
      <c r="EF288" s="223"/>
      <c r="EG288" s="223"/>
      <c r="EH288" s="223"/>
      <c r="EI288" s="223"/>
      <c r="EJ288" s="223"/>
      <c r="EK288" s="223"/>
      <c r="EL288" s="38"/>
      <c r="EM288" s="38"/>
      <c r="EN288" s="172"/>
      <c r="EO288" s="2"/>
    </row>
    <row r="289" spans="1:145" ht="229.5">
      <c r="A289" s="37"/>
      <c r="B289" s="154" t="s">
        <v>647</v>
      </c>
      <c r="C289" s="154" t="s">
        <v>648</v>
      </c>
      <c r="D289" s="154" t="s">
        <v>649</v>
      </c>
      <c r="E289" s="130" t="s">
        <v>326</v>
      </c>
      <c r="F289" s="130" t="s">
        <v>650</v>
      </c>
      <c r="G289" s="131" t="s">
        <v>247</v>
      </c>
      <c r="H289" s="138" t="s">
        <v>180</v>
      </c>
      <c r="I289" s="138" t="s">
        <v>524</v>
      </c>
      <c r="J289" s="138" t="s">
        <v>214</v>
      </c>
      <c r="K289" s="52" t="s">
        <v>525</v>
      </c>
      <c r="L289" s="138" t="s">
        <v>188</v>
      </c>
      <c r="M289" s="52" t="s">
        <v>546</v>
      </c>
      <c r="N289" s="52" t="s">
        <v>547</v>
      </c>
      <c r="O289" s="137">
        <v>2</v>
      </c>
      <c r="P289" s="137">
        <v>3</v>
      </c>
      <c r="Q289" s="137">
        <v>6</v>
      </c>
      <c r="R289" s="138" t="s">
        <v>156</v>
      </c>
      <c r="S289" s="137">
        <v>10</v>
      </c>
      <c r="T289" s="137">
        <v>60</v>
      </c>
      <c r="U289" s="138" t="str">
        <f t="shared" si="218"/>
        <v>III</v>
      </c>
      <c r="V289" s="137" t="str">
        <f t="shared" si="219"/>
        <v>Mejorable</v>
      </c>
      <c r="W289" s="137" t="s">
        <v>253</v>
      </c>
      <c r="X289" s="137" t="s">
        <v>179</v>
      </c>
      <c r="Y289" s="151" t="s">
        <v>188</v>
      </c>
      <c r="Z289" s="151" t="s">
        <v>188</v>
      </c>
      <c r="AA289" s="151" t="s">
        <v>188</v>
      </c>
      <c r="AB289" s="138" t="s">
        <v>548</v>
      </c>
      <c r="AC289" s="151" t="s">
        <v>188</v>
      </c>
      <c r="AD289" s="167">
        <v>45869</v>
      </c>
      <c r="AE289" s="111" t="s">
        <v>652</v>
      </c>
      <c r="AF289" s="137">
        <v>2</v>
      </c>
      <c r="AG289" s="137">
        <v>3</v>
      </c>
      <c r="AH289" s="137">
        <v>6</v>
      </c>
      <c r="AI289" s="138" t="s">
        <v>156</v>
      </c>
      <c r="AJ289" s="137">
        <v>10</v>
      </c>
      <c r="AK289" s="137">
        <v>60</v>
      </c>
      <c r="AL289" s="138" t="str">
        <f t="shared" si="223"/>
        <v>III</v>
      </c>
      <c r="AM289" s="137" t="str">
        <f t="shared" si="224"/>
        <v>Mejorable</v>
      </c>
      <c r="AN289" s="137" t="s">
        <v>253</v>
      </c>
      <c r="AO289" s="137" t="s">
        <v>179</v>
      </c>
      <c r="AP289" s="151" t="s">
        <v>188</v>
      </c>
      <c r="AQ289" s="151" t="s">
        <v>188</v>
      </c>
      <c r="AR289" s="151" t="s">
        <v>188</v>
      </c>
      <c r="AS289" s="138" t="s">
        <v>548</v>
      </c>
      <c r="AT289" s="151" t="s">
        <v>188</v>
      </c>
      <c r="AU289" s="109" t="str">
        <f t="shared" si="225"/>
        <v>Se mantiene los controles establecidos</v>
      </c>
      <c r="AV289" s="37"/>
      <c r="AW289" s="37"/>
      <c r="AX289" s="37"/>
      <c r="AY289" s="37"/>
      <c r="AZ289" s="37"/>
      <c r="BA289" s="37"/>
      <c r="BB289" s="37"/>
      <c r="BC289" s="37"/>
      <c r="BD289" s="37"/>
      <c r="BE289" s="37"/>
      <c r="BF289" s="37"/>
      <c r="BG289" s="37"/>
      <c r="BH289" s="37"/>
      <c r="BI289" s="37"/>
      <c r="BJ289" s="37"/>
      <c r="BK289" s="37"/>
      <c r="BL289" s="37"/>
      <c r="BM289" s="37"/>
      <c r="BN289" s="37"/>
      <c r="BO289" s="37"/>
      <c r="BP289" s="37"/>
      <c r="BQ289" s="37"/>
      <c r="BR289" s="37"/>
      <c r="BS289" s="37"/>
      <c r="BT289" s="37"/>
      <c r="BU289" s="37"/>
      <c r="BV289" s="37"/>
      <c r="BW289" s="37"/>
      <c r="BX289" s="37"/>
      <c r="BY289" s="37"/>
      <c r="BZ289" s="37"/>
      <c r="CA289" s="37"/>
      <c r="CB289" s="37"/>
      <c r="CC289" s="37"/>
      <c r="CD289" s="37"/>
      <c r="CE289" s="37"/>
      <c r="CF289" s="37"/>
      <c r="CG289" s="37"/>
      <c r="CH289" s="37"/>
      <c r="CI289" s="37"/>
      <c r="CJ289" s="37"/>
      <c r="CK289" s="37"/>
      <c r="CL289" s="37"/>
      <c r="CM289" s="37"/>
      <c r="CN289" s="37"/>
      <c r="CO289" s="37"/>
      <c r="CP289" s="37"/>
      <c r="CQ289" s="296"/>
      <c r="CR289" s="296"/>
      <c r="CS289" s="296"/>
      <c r="CT289" s="296"/>
      <c r="CU289" s="296"/>
      <c r="CV289" s="296"/>
      <c r="CW289" s="296"/>
      <c r="CX289" s="296"/>
      <c r="CY289" s="296"/>
      <c r="CZ289" s="296"/>
      <c r="DA289" s="296"/>
      <c r="DB289" s="296"/>
      <c r="DC289" s="296"/>
      <c r="DD289" s="296"/>
      <c r="DE289" s="296"/>
      <c r="DF289" s="296"/>
      <c r="DG289" s="296"/>
      <c r="DH289" s="296"/>
      <c r="DI289" s="296"/>
      <c r="DJ289" s="296"/>
      <c r="DK289" s="296"/>
      <c r="DL289" s="296"/>
      <c r="DM289" s="296"/>
      <c r="DN289" s="296"/>
      <c r="DO289" s="296"/>
      <c r="DP289" s="296"/>
      <c r="DQ289" s="296"/>
      <c r="DR289" s="296"/>
      <c r="DS289" s="107"/>
      <c r="DT289" s="107"/>
      <c r="DU289" s="107"/>
      <c r="DV289" s="107"/>
      <c r="DW289" s="107"/>
      <c r="DX289" s="107"/>
      <c r="DY289" s="107"/>
      <c r="DZ289" s="107"/>
      <c r="EA289" s="107"/>
      <c r="EB289" s="107"/>
      <c r="EC289" s="107"/>
      <c r="ED289" s="107"/>
      <c r="EE289" s="107"/>
      <c r="EF289" s="107"/>
      <c r="EG289" s="107"/>
      <c r="EH289" s="107"/>
      <c r="EI289" s="107"/>
      <c r="EJ289" s="42"/>
      <c r="EK289" s="38"/>
      <c r="EL289" s="38"/>
      <c r="EM289" s="38"/>
      <c r="EN289" s="172"/>
      <c r="EO289" s="2"/>
    </row>
    <row r="290" spans="1:145" ht="102">
      <c r="A290" s="37"/>
      <c r="B290" s="154" t="s">
        <v>647</v>
      </c>
      <c r="C290" s="154" t="s">
        <v>648</v>
      </c>
      <c r="D290" s="154" t="s">
        <v>649</v>
      </c>
      <c r="E290" s="130" t="s">
        <v>326</v>
      </c>
      <c r="F290" s="130" t="s">
        <v>650</v>
      </c>
      <c r="G290" s="131" t="s">
        <v>247</v>
      </c>
      <c r="H290" s="138" t="s">
        <v>220</v>
      </c>
      <c r="I290" s="138" t="s">
        <v>663</v>
      </c>
      <c r="J290" s="138" t="s">
        <v>222</v>
      </c>
      <c r="K290" s="52" t="s">
        <v>223</v>
      </c>
      <c r="L290" s="138" t="s">
        <v>231</v>
      </c>
      <c r="M290" s="52" t="s">
        <v>603</v>
      </c>
      <c r="N290" s="52" t="s">
        <v>604</v>
      </c>
      <c r="O290" s="137">
        <v>3</v>
      </c>
      <c r="P290" s="137">
        <v>3</v>
      </c>
      <c r="Q290" s="137">
        <v>9</v>
      </c>
      <c r="R290" s="138" t="s">
        <v>591</v>
      </c>
      <c r="S290" s="137">
        <v>25</v>
      </c>
      <c r="T290" s="137">
        <v>225</v>
      </c>
      <c r="U290" s="138" t="str">
        <f t="shared" si="218"/>
        <v>II</v>
      </c>
      <c r="V290" s="137" t="str">
        <f t="shared" si="219"/>
        <v>Aceptable con control especifico</v>
      </c>
      <c r="W290" s="137" t="s">
        <v>227</v>
      </c>
      <c r="X290" s="137" t="s">
        <v>179</v>
      </c>
      <c r="Y290" s="151" t="s">
        <v>188</v>
      </c>
      <c r="Z290" s="151" t="s">
        <v>188</v>
      </c>
      <c r="AA290" s="151" t="s">
        <v>188</v>
      </c>
      <c r="AB290" s="52" t="s">
        <v>605</v>
      </c>
      <c r="AC290" s="64" t="s">
        <v>188</v>
      </c>
      <c r="AD290" s="167">
        <v>45869</v>
      </c>
      <c r="AE290" s="111" t="s">
        <v>652</v>
      </c>
      <c r="AF290" s="137">
        <v>3</v>
      </c>
      <c r="AG290" s="137">
        <v>3</v>
      </c>
      <c r="AH290" s="137">
        <v>9</v>
      </c>
      <c r="AI290" s="138" t="s">
        <v>591</v>
      </c>
      <c r="AJ290" s="137">
        <v>25</v>
      </c>
      <c r="AK290" s="137">
        <v>225</v>
      </c>
      <c r="AL290" s="138" t="str">
        <f t="shared" si="223"/>
        <v>II</v>
      </c>
      <c r="AM290" s="137" t="str">
        <f t="shared" si="224"/>
        <v>Aceptable con control especifico</v>
      </c>
      <c r="AN290" s="137" t="s">
        <v>227</v>
      </c>
      <c r="AO290" s="137" t="s">
        <v>179</v>
      </c>
      <c r="AP290" s="151" t="s">
        <v>188</v>
      </c>
      <c r="AQ290" s="151" t="s">
        <v>188</v>
      </c>
      <c r="AR290" s="151" t="s">
        <v>188</v>
      </c>
      <c r="AS290" s="52" t="s">
        <v>605</v>
      </c>
      <c r="AT290" s="64" t="s">
        <v>188</v>
      </c>
      <c r="AU290" s="109" t="str">
        <f t="shared" si="225"/>
        <v>Se mantiene los controles establecidos</v>
      </c>
      <c r="AV290" s="37"/>
      <c r="AW290" s="37"/>
      <c r="AX290" s="37"/>
      <c r="AY290" s="37"/>
      <c r="AZ290" s="37"/>
      <c r="BA290" s="37"/>
      <c r="BB290" s="37"/>
      <c r="BC290" s="37"/>
      <c r="BD290" s="37"/>
      <c r="BE290" s="37"/>
      <c r="BF290" s="37"/>
      <c r="BG290" s="37"/>
      <c r="BH290" s="37"/>
      <c r="BI290" s="37"/>
      <c r="BJ290" s="37"/>
      <c r="BK290" s="37"/>
      <c r="BL290" s="37"/>
      <c r="BM290" s="37"/>
      <c r="BN290" s="37"/>
      <c r="BO290" s="37"/>
      <c r="BP290" s="37"/>
      <c r="BQ290" s="37"/>
      <c r="BR290" s="37"/>
      <c r="BS290" s="37"/>
      <c r="BT290" s="37"/>
      <c r="BU290" s="37"/>
      <c r="BV290" s="37"/>
      <c r="BW290" s="37"/>
      <c r="BX290" s="37"/>
      <c r="BY290" s="37"/>
      <c r="BZ290" s="37"/>
      <c r="CA290" s="37"/>
      <c r="CB290" s="37"/>
      <c r="CC290" s="37"/>
      <c r="CD290" s="37"/>
      <c r="CE290" s="37"/>
      <c r="CF290" s="37"/>
      <c r="CG290" s="37"/>
      <c r="CH290" s="37"/>
      <c r="CI290" s="37"/>
      <c r="CJ290" s="37"/>
      <c r="CK290" s="37"/>
      <c r="CL290" s="37"/>
      <c r="CM290" s="37"/>
      <c r="CN290" s="37"/>
      <c r="CO290" s="37"/>
      <c r="CP290" s="37"/>
      <c r="CQ290" s="296"/>
      <c r="CR290" s="296"/>
      <c r="CS290" s="296"/>
      <c r="CT290" s="296"/>
      <c r="CU290" s="296"/>
      <c r="CV290" s="296"/>
      <c r="CW290" s="296"/>
      <c r="CX290" s="296"/>
      <c r="CY290" s="296"/>
      <c r="CZ290" s="296"/>
      <c r="DA290" s="296"/>
      <c r="DB290" s="296"/>
      <c r="DC290" s="296"/>
      <c r="DD290" s="296"/>
      <c r="DE290" s="296"/>
      <c r="DF290" s="296"/>
      <c r="DG290" s="296"/>
      <c r="DH290" s="296"/>
      <c r="DI290" s="296"/>
      <c r="DJ290" s="296"/>
      <c r="DK290" s="296"/>
      <c r="DL290" s="296"/>
      <c r="DM290" s="296"/>
      <c r="DN290" s="296"/>
      <c r="DO290" s="296"/>
      <c r="DP290" s="296"/>
      <c r="DQ290" s="296"/>
      <c r="DR290" s="296"/>
      <c r="DS290" s="107"/>
      <c r="DT290" s="107"/>
      <c r="DU290" s="107"/>
      <c r="DV290" s="107"/>
      <c r="DW290" s="107"/>
      <c r="DX290" s="107"/>
      <c r="DY290" s="107"/>
      <c r="DZ290" s="107"/>
      <c r="EA290" s="107"/>
      <c r="EB290" s="107"/>
      <c r="EC290" s="107"/>
      <c r="ED290" s="107"/>
      <c r="EE290" s="107"/>
      <c r="EF290" s="107"/>
      <c r="EG290" s="107"/>
      <c r="EH290" s="107"/>
      <c r="EI290" s="107"/>
      <c r="EJ290" s="42"/>
      <c r="EK290" s="38"/>
      <c r="EL290" s="38"/>
      <c r="EM290" s="38"/>
      <c r="EN290" s="172"/>
      <c r="EO290" s="2"/>
    </row>
    <row r="291" spans="1:145" ht="102">
      <c r="A291" s="37"/>
      <c r="B291" s="154" t="s">
        <v>647</v>
      </c>
      <c r="C291" s="154" t="s">
        <v>648</v>
      </c>
      <c r="D291" s="154" t="s">
        <v>649</v>
      </c>
      <c r="E291" s="130" t="s">
        <v>326</v>
      </c>
      <c r="F291" s="130" t="s">
        <v>650</v>
      </c>
      <c r="G291" s="131" t="s">
        <v>247</v>
      </c>
      <c r="H291" s="138" t="s">
        <v>220</v>
      </c>
      <c r="I291" s="138" t="s">
        <v>664</v>
      </c>
      <c r="J291" s="138" t="s">
        <v>222</v>
      </c>
      <c r="K291" s="52" t="s">
        <v>235</v>
      </c>
      <c r="L291" s="138" t="s">
        <v>606</v>
      </c>
      <c r="M291" s="52" t="s">
        <v>603</v>
      </c>
      <c r="N291" s="52" t="s">
        <v>604</v>
      </c>
      <c r="O291" s="137">
        <v>4</v>
      </c>
      <c r="P291" s="137">
        <v>2</v>
      </c>
      <c r="Q291" s="137">
        <v>8</v>
      </c>
      <c r="R291" s="138" t="s">
        <v>156</v>
      </c>
      <c r="S291" s="137">
        <v>25</v>
      </c>
      <c r="T291" s="137">
        <v>200</v>
      </c>
      <c r="U291" s="138" t="str">
        <f t="shared" si="218"/>
        <v>II</v>
      </c>
      <c r="V291" s="137" t="str">
        <f t="shared" si="219"/>
        <v>Aceptable con control especifico</v>
      </c>
      <c r="W291" s="137" t="s">
        <v>607</v>
      </c>
      <c r="X291" s="137" t="s">
        <v>179</v>
      </c>
      <c r="Y291" s="151" t="s">
        <v>188</v>
      </c>
      <c r="Z291" s="151" t="s">
        <v>188</v>
      </c>
      <c r="AA291" s="151" t="s">
        <v>188</v>
      </c>
      <c r="AB291" s="52" t="s">
        <v>605</v>
      </c>
      <c r="AC291" s="64" t="s">
        <v>188</v>
      </c>
      <c r="AD291" s="167">
        <v>45869</v>
      </c>
      <c r="AE291" s="111" t="s">
        <v>652</v>
      </c>
      <c r="AF291" s="137">
        <v>4</v>
      </c>
      <c r="AG291" s="137">
        <v>2</v>
      </c>
      <c r="AH291" s="137">
        <v>8</v>
      </c>
      <c r="AI291" s="138" t="s">
        <v>156</v>
      </c>
      <c r="AJ291" s="137">
        <v>25</v>
      </c>
      <c r="AK291" s="137">
        <v>200</v>
      </c>
      <c r="AL291" s="138" t="str">
        <f t="shared" si="223"/>
        <v>II</v>
      </c>
      <c r="AM291" s="137" t="str">
        <f t="shared" si="224"/>
        <v>Aceptable con control especifico</v>
      </c>
      <c r="AN291" s="137" t="s">
        <v>607</v>
      </c>
      <c r="AO291" s="137" t="s">
        <v>179</v>
      </c>
      <c r="AP291" s="151" t="s">
        <v>188</v>
      </c>
      <c r="AQ291" s="151" t="s">
        <v>188</v>
      </c>
      <c r="AR291" s="151" t="s">
        <v>188</v>
      </c>
      <c r="AS291" s="52" t="s">
        <v>605</v>
      </c>
      <c r="AT291" s="64" t="s">
        <v>188</v>
      </c>
      <c r="AU291" s="109" t="str">
        <f t="shared" si="225"/>
        <v>Se mantiene los controles establecidos</v>
      </c>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c r="CG291" s="37"/>
      <c r="CH291" s="37"/>
      <c r="CI291" s="37"/>
      <c r="CJ291" s="37"/>
      <c r="CK291" s="37"/>
      <c r="CL291" s="37"/>
      <c r="CM291" s="37"/>
      <c r="CN291" s="37"/>
      <c r="CO291" s="37"/>
      <c r="CP291" s="37"/>
      <c r="CQ291" s="38"/>
      <c r="CR291" s="38"/>
      <c r="CS291" s="38"/>
      <c r="CT291" s="38"/>
      <c r="CU291" s="38"/>
      <c r="CV291" s="38"/>
      <c r="CW291" s="38"/>
      <c r="CX291" s="38"/>
      <c r="CY291" s="38"/>
      <c r="CZ291" s="38"/>
      <c r="DA291" s="38"/>
      <c r="DB291" s="38"/>
      <c r="DC291" s="38"/>
      <c r="DD291" s="38"/>
      <c r="DE291" s="38"/>
      <c r="DF291" s="38"/>
      <c r="DG291" s="38"/>
      <c r="DH291" s="38"/>
      <c r="DI291" s="38"/>
      <c r="DJ291" s="38"/>
      <c r="DK291" s="38"/>
      <c r="DL291" s="38"/>
      <c r="DM291" s="38"/>
      <c r="DN291" s="38"/>
      <c r="DO291" s="38"/>
      <c r="DP291" s="38"/>
      <c r="DQ291" s="38"/>
      <c r="DR291" s="38"/>
      <c r="DS291" s="107"/>
      <c r="DT291" s="107"/>
      <c r="DU291" s="107"/>
      <c r="DV291" s="107"/>
      <c r="DW291" s="107"/>
      <c r="DX291" s="107"/>
      <c r="DY291" s="107"/>
      <c r="DZ291" s="107"/>
      <c r="EA291" s="107"/>
      <c r="EB291" s="107"/>
      <c r="EC291" s="107"/>
      <c r="ED291" s="107"/>
      <c r="EE291" s="107"/>
      <c r="EF291" s="107"/>
      <c r="EG291" s="107"/>
      <c r="EH291" s="107"/>
      <c r="EI291" s="107"/>
      <c r="EJ291" s="42"/>
      <c r="EK291" s="38"/>
      <c r="EL291" s="38"/>
      <c r="EM291" s="38"/>
      <c r="EN291" s="36"/>
      <c r="EO291" s="2"/>
    </row>
    <row r="292" spans="1:145" ht="102">
      <c r="A292" s="37"/>
      <c r="B292" s="154" t="s">
        <v>647</v>
      </c>
      <c r="C292" s="154" t="s">
        <v>648</v>
      </c>
      <c r="D292" s="154" t="s">
        <v>649</v>
      </c>
      <c r="E292" s="130" t="s">
        <v>326</v>
      </c>
      <c r="F292" s="130" t="s">
        <v>650</v>
      </c>
      <c r="G292" s="109" t="s">
        <v>247</v>
      </c>
      <c r="H292" s="138" t="s">
        <v>220</v>
      </c>
      <c r="I292" s="138" t="s">
        <v>665</v>
      </c>
      <c r="J292" s="138" t="s">
        <v>222</v>
      </c>
      <c r="K292" s="135" t="s">
        <v>608</v>
      </c>
      <c r="L292" s="52" t="s">
        <v>188</v>
      </c>
      <c r="M292" s="52" t="s">
        <v>603</v>
      </c>
      <c r="N292" s="52" t="s">
        <v>604</v>
      </c>
      <c r="O292" s="138">
        <v>2</v>
      </c>
      <c r="P292" s="138">
        <v>1</v>
      </c>
      <c r="Q292" s="138">
        <v>2</v>
      </c>
      <c r="R292" s="138" t="s">
        <v>451</v>
      </c>
      <c r="S292" s="138">
        <v>10</v>
      </c>
      <c r="T292" s="138">
        <v>20</v>
      </c>
      <c r="U292" s="138" t="str">
        <f t="shared" si="218"/>
        <v>IV</v>
      </c>
      <c r="V292" s="137" t="str">
        <f t="shared" si="219"/>
        <v>Aceptable</v>
      </c>
      <c r="W292" s="138" t="s">
        <v>227</v>
      </c>
      <c r="X292" s="138" t="s">
        <v>179</v>
      </c>
      <c r="Y292" s="151" t="s">
        <v>188</v>
      </c>
      <c r="Z292" s="151" t="s">
        <v>188</v>
      </c>
      <c r="AA292" s="151" t="s">
        <v>188</v>
      </c>
      <c r="AB292" s="52" t="s">
        <v>605</v>
      </c>
      <c r="AC292" s="64" t="s">
        <v>188</v>
      </c>
      <c r="AD292" s="167">
        <v>45869</v>
      </c>
      <c r="AE292" s="111" t="s">
        <v>652</v>
      </c>
      <c r="AF292" s="138">
        <v>2</v>
      </c>
      <c r="AG292" s="138">
        <v>1</v>
      </c>
      <c r="AH292" s="138">
        <v>2</v>
      </c>
      <c r="AI292" s="138" t="s">
        <v>451</v>
      </c>
      <c r="AJ292" s="138">
        <v>10</v>
      </c>
      <c r="AK292" s="138">
        <v>20</v>
      </c>
      <c r="AL292" s="138" t="str">
        <f t="shared" si="223"/>
        <v>IV</v>
      </c>
      <c r="AM292" s="137" t="str">
        <f t="shared" si="224"/>
        <v>Aceptable</v>
      </c>
      <c r="AN292" s="138" t="s">
        <v>227</v>
      </c>
      <c r="AO292" s="138" t="s">
        <v>179</v>
      </c>
      <c r="AP292" s="151" t="s">
        <v>188</v>
      </c>
      <c r="AQ292" s="151" t="s">
        <v>188</v>
      </c>
      <c r="AR292" s="151" t="s">
        <v>188</v>
      </c>
      <c r="AS292" s="52" t="s">
        <v>605</v>
      </c>
      <c r="AT292" s="64" t="s">
        <v>188</v>
      </c>
      <c r="AU292" s="109" t="str">
        <f t="shared" si="225"/>
        <v>Se mantiene los controles establecidos</v>
      </c>
      <c r="AV292" s="37"/>
      <c r="AW292" s="37"/>
      <c r="AX292" s="37"/>
      <c r="AY292" s="37"/>
      <c r="AZ292" s="37"/>
      <c r="BA292" s="37"/>
      <c r="BB292" s="37"/>
      <c r="BC292" s="37"/>
      <c r="BD292" s="37"/>
      <c r="BE292" s="37"/>
      <c r="BF292" s="37"/>
      <c r="BG292" s="37"/>
      <c r="BH292" s="37"/>
      <c r="BI292" s="37"/>
      <c r="BJ292" s="37"/>
      <c r="BK292" s="37"/>
      <c r="BL292" s="37"/>
      <c r="BM292" s="37"/>
      <c r="BN292" s="37"/>
      <c r="BO292" s="37"/>
      <c r="BP292" s="37"/>
      <c r="BQ292" s="37"/>
      <c r="BR292" s="37"/>
      <c r="BS292" s="37"/>
      <c r="BT292" s="37"/>
      <c r="BU292" s="37"/>
      <c r="BV292" s="37"/>
      <c r="BW292" s="37"/>
      <c r="BX292" s="37"/>
      <c r="BY292" s="37"/>
      <c r="BZ292" s="37"/>
      <c r="CA292" s="37"/>
      <c r="CB292" s="37"/>
      <c r="CC292" s="37"/>
      <c r="CD292" s="37"/>
      <c r="CE292" s="37"/>
      <c r="CF292" s="37"/>
      <c r="CG292" s="37"/>
      <c r="CH292" s="37"/>
      <c r="CI292" s="37"/>
      <c r="CJ292" s="37"/>
      <c r="CK292" s="37"/>
      <c r="CL292" s="37"/>
      <c r="CM292" s="37"/>
      <c r="CN292" s="37"/>
      <c r="CO292" s="37"/>
      <c r="CP292" s="37"/>
      <c r="CQ292" s="299"/>
      <c r="CR292" s="299"/>
      <c r="CS292" s="299"/>
      <c r="CT292" s="299"/>
      <c r="CU292" s="299"/>
      <c r="CV292" s="299"/>
      <c r="CW292" s="299"/>
      <c r="CX292" s="299"/>
      <c r="CY292" s="299"/>
      <c r="CZ292" s="299"/>
      <c r="DA292" s="299"/>
      <c r="DB292" s="299"/>
      <c r="DC292" s="299"/>
      <c r="DD292" s="299"/>
      <c r="DE292" s="299"/>
      <c r="DF292" s="299"/>
      <c r="DG292" s="299"/>
      <c r="DH292" s="299"/>
      <c r="DI292" s="299"/>
      <c r="DJ292" s="299"/>
      <c r="DK292" s="299"/>
      <c r="DL292" s="299"/>
      <c r="DM292" s="299"/>
      <c r="DN292" s="299"/>
      <c r="DO292" s="299"/>
      <c r="DP292" s="299"/>
      <c r="DQ292" s="299"/>
      <c r="DR292" s="299"/>
      <c r="DS292" s="299"/>
      <c r="DT292" s="299"/>
      <c r="DU292" s="299"/>
      <c r="DV292" s="299"/>
      <c r="DW292" s="299"/>
      <c r="DX292" s="299"/>
      <c r="DY292" s="299"/>
      <c r="DZ292" s="299"/>
      <c r="EA292" s="299"/>
      <c r="EB292" s="299"/>
      <c r="EC292" s="299"/>
      <c r="ED292" s="299"/>
      <c r="EE292" s="299"/>
      <c r="EF292" s="299"/>
      <c r="EG292" s="299"/>
      <c r="EH292" s="299"/>
      <c r="EI292" s="299"/>
      <c r="EJ292" s="299"/>
      <c r="EK292" s="299"/>
      <c r="EL292" s="38"/>
      <c r="EM292" s="38"/>
      <c r="EN292" s="36"/>
      <c r="EO292" s="2"/>
    </row>
    <row r="293" spans="1:145" ht="64.349999999999994" customHeight="1">
      <c r="A293" s="37"/>
      <c r="B293" s="188" t="s">
        <v>175</v>
      </c>
      <c r="C293" s="188" t="s">
        <v>332</v>
      </c>
      <c r="D293" s="188" t="s">
        <v>340</v>
      </c>
      <c r="E293" s="138" t="s">
        <v>666</v>
      </c>
      <c r="F293" s="138" t="s">
        <v>667</v>
      </c>
      <c r="G293" s="110" t="s">
        <v>179</v>
      </c>
      <c r="H293" s="138" t="s">
        <v>180</v>
      </c>
      <c r="I293" s="109" t="s">
        <v>448</v>
      </c>
      <c r="J293" s="109" t="s">
        <v>182</v>
      </c>
      <c r="K293" s="52" t="s">
        <v>183</v>
      </c>
      <c r="L293" s="109" t="s">
        <v>188</v>
      </c>
      <c r="M293" s="109" t="s">
        <v>449</v>
      </c>
      <c r="N293" s="109" t="s">
        <v>450</v>
      </c>
      <c r="O293" s="138">
        <v>2</v>
      </c>
      <c r="P293" s="138">
        <v>1</v>
      </c>
      <c r="Q293" s="138">
        <v>2</v>
      </c>
      <c r="R293" s="138" t="s">
        <v>451</v>
      </c>
      <c r="S293" s="138">
        <v>10</v>
      </c>
      <c r="T293" s="138">
        <v>25</v>
      </c>
      <c r="U293" s="138" t="str">
        <f t="shared" si="218"/>
        <v>III</v>
      </c>
      <c r="V293" s="137" t="str">
        <f t="shared" si="219"/>
        <v>Mejorable</v>
      </c>
      <c r="W293" s="52" t="s">
        <v>452</v>
      </c>
      <c r="X293" s="138" t="s">
        <v>179</v>
      </c>
      <c r="Y293" s="151" t="s">
        <v>188</v>
      </c>
      <c r="Z293" s="151" t="s">
        <v>188</v>
      </c>
      <c r="AA293" s="151" t="s">
        <v>188</v>
      </c>
      <c r="AB293" s="109" t="s">
        <v>453</v>
      </c>
      <c r="AC293" s="151" t="s">
        <v>188</v>
      </c>
      <c r="AD293" s="167">
        <v>45869</v>
      </c>
      <c r="AE293" s="111" t="s">
        <v>652</v>
      </c>
      <c r="AF293" s="138">
        <v>2</v>
      </c>
      <c r="AG293" s="138">
        <v>1</v>
      </c>
      <c r="AH293" s="138">
        <v>2</v>
      </c>
      <c r="AI293" s="138" t="s">
        <v>451</v>
      </c>
      <c r="AJ293" s="138">
        <v>10</v>
      </c>
      <c r="AK293" s="138">
        <v>25</v>
      </c>
      <c r="AL293" s="138" t="str">
        <f t="shared" si="223"/>
        <v>III</v>
      </c>
      <c r="AM293" s="137" t="str">
        <f t="shared" si="224"/>
        <v>Mejorable</v>
      </c>
      <c r="AN293" s="52" t="s">
        <v>452</v>
      </c>
      <c r="AO293" s="138" t="s">
        <v>179</v>
      </c>
      <c r="AP293" s="151" t="s">
        <v>188</v>
      </c>
      <c r="AQ293" s="151" t="s">
        <v>188</v>
      </c>
      <c r="AR293" s="151" t="s">
        <v>188</v>
      </c>
      <c r="AS293" s="109" t="s">
        <v>453</v>
      </c>
      <c r="AT293" s="151" t="s">
        <v>188</v>
      </c>
      <c r="AU293" s="109" t="str">
        <f t="shared" si="225"/>
        <v>Se mantiene los controles establecidos</v>
      </c>
      <c r="AV293" s="36"/>
      <c r="AW293" s="36"/>
      <c r="AX293" s="36"/>
      <c r="AY293" s="36"/>
      <c r="AZ293" s="2"/>
    </row>
    <row r="294" spans="1:145" ht="114.75">
      <c r="B294" s="188" t="s">
        <v>175</v>
      </c>
      <c r="C294" s="188" t="s">
        <v>332</v>
      </c>
      <c r="D294" s="188" t="s">
        <v>340</v>
      </c>
      <c r="E294" s="138" t="s">
        <v>666</v>
      </c>
      <c r="F294" s="138" t="s">
        <v>667</v>
      </c>
      <c r="G294" s="189" t="s">
        <v>179</v>
      </c>
      <c r="H294" s="138" t="s">
        <v>180</v>
      </c>
      <c r="I294" s="138" t="s">
        <v>668</v>
      </c>
      <c r="J294" s="138" t="s">
        <v>192</v>
      </c>
      <c r="K294" s="135" t="s">
        <v>669</v>
      </c>
      <c r="L294" s="109" t="s">
        <v>188</v>
      </c>
      <c r="M294" s="109" t="s">
        <v>188</v>
      </c>
      <c r="N294" s="52" t="s">
        <v>670</v>
      </c>
      <c r="O294" s="138">
        <v>2</v>
      </c>
      <c r="P294" s="138">
        <v>3</v>
      </c>
      <c r="Q294" s="138">
        <v>6</v>
      </c>
      <c r="R294" s="138" t="s">
        <v>156</v>
      </c>
      <c r="S294" s="138">
        <v>10</v>
      </c>
      <c r="T294" s="138">
        <v>60</v>
      </c>
      <c r="U294" s="138" t="str">
        <f t="shared" si="218"/>
        <v>III</v>
      </c>
      <c r="V294" s="137" t="str">
        <f t="shared" si="219"/>
        <v>Mejorable</v>
      </c>
      <c r="W294" s="52" t="s">
        <v>349</v>
      </c>
      <c r="X294" s="138" t="s">
        <v>179</v>
      </c>
      <c r="Y294" s="151" t="s">
        <v>188</v>
      </c>
      <c r="Z294" s="151" t="s">
        <v>188</v>
      </c>
      <c r="AA294" s="151" t="s">
        <v>188</v>
      </c>
      <c r="AB294" s="109" t="s">
        <v>671</v>
      </c>
      <c r="AC294" s="151" t="s">
        <v>188</v>
      </c>
      <c r="AD294" s="167">
        <v>45869</v>
      </c>
      <c r="AE294" s="111" t="s">
        <v>652</v>
      </c>
      <c r="AF294" s="138">
        <v>2</v>
      </c>
      <c r="AG294" s="138">
        <v>3</v>
      </c>
      <c r="AH294" s="138">
        <v>6</v>
      </c>
      <c r="AI294" s="138" t="s">
        <v>156</v>
      </c>
      <c r="AJ294" s="138">
        <v>10</v>
      </c>
      <c r="AK294" s="138">
        <v>60</v>
      </c>
      <c r="AL294" s="138" t="str">
        <f t="shared" si="223"/>
        <v>III</v>
      </c>
      <c r="AM294" s="137" t="str">
        <f t="shared" si="224"/>
        <v>Mejorable</v>
      </c>
      <c r="AN294" s="52" t="s">
        <v>349</v>
      </c>
      <c r="AO294" s="138" t="s">
        <v>179</v>
      </c>
      <c r="AP294" s="151" t="s">
        <v>188</v>
      </c>
      <c r="AQ294" s="151" t="s">
        <v>188</v>
      </c>
      <c r="AR294" s="151" t="s">
        <v>188</v>
      </c>
      <c r="AS294" s="109" t="s">
        <v>671</v>
      </c>
      <c r="AT294" s="151" t="s">
        <v>188</v>
      </c>
      <c r="AU294" s="109" t="str">
        <f t="shared" si="225"/>
        <v>Se mantiene los controles establecidos</v>
      </c>
    </row>
    <row r="295" spans="1:145" ht="127.5">
      <c r="B295" s="188" t="s">
        <v>175</v>
      </c>
      <c r="C295" s="188" t="s">
        <v>332</v>
      </c>
      <c r="D295" s="188" t="s">
        <v>340</v>
      </c>
      <c r="E295" s="138" t="s">
        <v>666</v>
      </c>
      <c r="F295" s="138" t="s">
        <v>667</v>
      </c>
      <c r="G295" s="189" t="s">
        <v>179</v>
      </c>
      <c r="H295" s="138" t="s">
        <v>180</v>
      </c>
      <c r="I295" s="138" t="s">
        <v>672</v>
      </c>
      <c r="J295" s="138" t="s">
        <v>192</v>
      </c>
      <c r="K295" s="135" t="s">
        <v>673</v>
      </c>
      <c r="L295" s="53" t="s">
        <v>188</v>
      </c>
      <c r="M295" s="52" t="s">
        <v>674</v>
      </c>
      <c r="N295" s="52" t="s">
        <v>675</v>
      </c>
      <c r="O295" s="138">
        <v>6</v>
      </c>
      <c r="P295" s="138">
        <v>3</v>
      </c>
      <c r="Q295" s="138">
        <v>18</v>
      </c>
      <c r="R295" s="138" t="s">
        <v>591</v>
      </c>
      <c r="S295" s="138">
        <v>10</v>
      </c>
      <c r="T295" s="138">
        <v>180</v>
      </c>
      <c r="U295" s="138" t="str">
        <f t="shared" si="218"/>
        <v>II</v>
      </c>
      <c r="V295" s="137" t="str">
        <f t="shared" si="219"/>
        <v>Aceptable con control especifico</v>
      </c>
      <c r="W295" s="52" t="s">
        <v>416</v>
      </c>
      <c r="X295" s="138" t="s">
        <v>179</v>
      </c>
      <c r="Y295" s="151" t="s">
        <v>188</v>
      </c>
      <c r="Z295" s="151" t="s">
        <v>188</v>
      </c>
      <c r="AA295" s="151" t="s">
        <v>188</v>
      </c>
      <c r="AB295" s="138" t="s">
        <v>676</v>
      </c>
      <c r="AC295" s="151" t="s">
        <v>188</v>
      </c>
      <c r="AD295" s="167">
        <v>45869</v>
      </c>
      <c r="AE295" s="111" t="s">
        <v>652</v>
      </c>
      <c r="AF295" s="138">
        <v>6</v>
      </c>
      <c r="AG295" s="138">
        <v>3</v>
      </c>
      <c r="AH295" s="138">
        <v>18</v>
      </c>
      <c r="AI295" s="138" t="s">
        <v>591</v>
      </c>
      <c r="AJ295" s="138">
        <v>10</v>
      </c>
      <c r="AK295" s="138">
        <v>180</v>
      </c>
      <c r="AL295" s="138" t="str">
        <f t="shared" si="223"/>
        <v>II</v>
      </c>
      <c r="AM295" s="137" t="str">
        <f t="shared" si="224"/>
        <v>Aceptable con control especifico</v>
      </c>
      <c r="AN295" s="52" t="s">
        <v>416</v>
      </c>
      <c r="AO295" s="138" t="s">
        <v>179</v>
      </c>
      <c r="AP295" s="151" t="s">
        <v>188</v>
      </c>
      <c r="AQ295" s="151" t="s">
        <v>188</v>
      </c>
      <c r="AR295" s="151" t="s">
        <v>188</v>
      </c>
      <c r="AS295" s="138" t="s">
        <v>676</v>
      </c>
      <c r="AT295" s="151" t="s">
        <v>188</v>
      </c>
      <c r="AU295" s="109" t="str">
        <f t="shared" si="225"/>
        <v>Se mantiene los controles establecidos</v>
      </c>
    </row>
    <row r="296" spans="1:145" ht="76.5">
      <c r="B296" s="188" t="s">
        <v>175</v>
      </c>
      <c r="C296" s="188" t="s">
        <v>332</v>
      </c>
      <c r="D296" s="188" t="s">
        <v>340</v>
      </c>
      <c r="E296" s="138" t="s">
        <v>666</v>
      </c>
      <c r="F296" s="138" t="s">
        <v>667</v>
      </c>
      <c r="G296" s="189" t="s">
        <v>179</v>
      </c>
      <c r="H296" s="138" t="s">
        <v>180</v>
      </c>
      <c r="I296" s="138" t="s">
        <v>363</v>
      </c>
      <c r="J296" s="138" t="s">
        <v>357</v>
      </c>
      <c r="K296" s="135" t="s">
        <v>677</v>
      </c>
      <c r="L296" s="52" t="s">
        <v>188</v>
      </c>
      <c r="M296" s="52" t="s">
        <v>678</v>
      </c>
      <c r="N296" s="52" t="s">
        <v>679</v>
      </c>
      <c r="O296" s="138">
        <v>2</v>
      </c>
      <c r="P296" s="138">
        <v>3</v>
      </c>
      <c r="Q296" s="138">
        <v>6</v>
      </c>
      <c r="R296" s="138" t="s">
        <v>156</v>
      </c>
      <c r="S296" s="138">
        <v>10</v>
      </c>
      <c r="T296" s="138">
        <v>60</v>
      </c>
      <c r="U296" s="138" t="str">
        <f t="shared" si="218"/>
        <v>III</v>
      </c>
      <c r="V296" s="137" t="str">
        <f t="shared" si="219"/>
        <v>Mejorable</v>
      </c>
      <c r="W296" s="52" t="s">
        <v>366</v>
      </c>
      <c r="X296" s="138" t="s">
        <v>179</v>
      </c>
      <c r="Y296" s="151" t="s">
        <v>188</v>
      </c>
      <c r="Z296" s="151" t="s">
        <v>188</v>
      </c>
      <c r="AA296" s="151" t="s">
        <v>188</v>
      </c>
      <c r="AB296" s="138" t="s">
        <v>602</v>
      </c>
      <c r="AC296" s="151" t="s">
        <v>269</v>
      </c>
      <c r="AD296" s="167">
        <v>45869</v>
      </c>
      <c r="AE296" s="111" t="s">
        <v>652</v>
      </c>
      <c r="AF296" s="138">
        <v>2</v>
      </c>
      <c r="AG296" s="138">
        <v>3</v>
      </c>
      <c r="AH296" s="138">
        <v>6</v>
      </c>
      <c r="AI296" s="138" t="s">
        <v>156</v>
      </c>
      <c r="AJ296" s="138">
        <v>10</v>
      </c>
      <c r="AK296" s="138">
        <v>60</v>
      </c>
      <c r="AL296" s="138" t="str">
        <f t="shared" si="223"/>
        <v>III</v>
      </c>
      <c r="AM296" s="137" t="str">
        <f t="shared" si="224"/>
        <v>Mejorable</v>
      </c>
      <c r="AN296" s="52" t="s">
        <v>366</v>
      </c>
      <c r="AO296" s="138" t="s">
        <v>179</v>
      </c>
      <c r="AP296" s="151" t="s">
        <v>188</v>
      </c>
      <c r="AQ296" s="151" t="s">
        <v>188</v>
      </c>
      <c r="AR296" s="151" t="s">
        <v>188</v>
      </c>
      <c r="AS296" s="138" t="s">
        <v>602</v>
      </c>
      <c r="AT296" s="151" t="s">
        <v>269</v>
      </c>
      <c r="AU296" s="109" t="str">
        <f t="shared" si="225"/>
        <v>Se mantiene los controles establecidos</v>
      </c>
    </row>
    <row r="297" spans="1:145" ht="53.25">
      <c r="B297" s="188" t="s">
        <v>175</v>
      </c>
      <c r="C297" s="188" t="s">
        <v>332</v>
      </c>
      <c r="D297" s="188" t="s">
        <v>340</v>
      </c>
      <c r="E297" s="138" t="s">
        <v>666</v>
      </c>
      <c r="F297" s="138" t="s">
        <v>667</v>
      </c>
      <c r="G297" s="189" t="s">
        <v>247</v>
      </c>
      <c r="H297" s="138" t="s">
        <v>180</v>
      </c>
      <c r="I297" s="138" t="s">
        <v>680</v>
      </c>
      <c r="J297" s="138" t="s">
        <v>681</v>
      </c>
      <c r="K297" s="135" t="s">
        <v>642</v>
      </c>
      <c r="L297" s="52" t="s">
        <v>188</v>
      </c>
      <c r="M297" s="52" t="s">
        <v>188</v>
      </c>
      <c r="N297" s="52" t="s">
        <v>682</v>
      </c>
      <c r="O297" s="138">
        <v>2</v>
      </c>
      <c r="P297" s="138">
        <v>2</v>
      </c>
      <c r="Q297" s="138">
        <v>4</v>
      </c>
      <c r="R297" s="138" t="s">
        <v>156</v>
      </c>
      <c r="S297" s="138">
        <v>8</v>
      </c>
      <c r="T297" s="138">
        <v>25</v>
      </c>
      <c r="U297" s="138" t="str">
        <f t="shared" si="218"/>
        <v>III</v>
      </c>
      <c r="V297" s="137" t="str">
        <f t="shared" si="219"/>
        <v>Mejorable</v>
      </c>
      <c r="W297" s="52" t="s">
        <v>683</v>
      </c>
      <c r="X297" s="138" t="s">
        <v>179</v>
      </c>
      <c r="Y297" s="151" t="s">
        <v>188</v>
      </c>
      <c r="Z297" s="151" t="s">
        <v>188</v>
      </c>
      <c r="AA297" s="151" t="s">
        <v>188</v>
      </c>
      <c r="AB297" s="138" t="s">
        <v>602</v>
      </c>
      <c r="AC297" s="151" t="s">
        <v>188</v>
      </c>
      <c r="AD297" s="167">
        <v>45869</v>
      </c>
      <c r="AE297" s="111" t="s">
        <v>652</v>
      </c>
      <c r="AF297" s="138">
        <v>2</v>
      </c>
      <c r="AG297" s="138">
        <v>2</v>
      </c>
      <c r="AH297" s="138">
        <v>4</v>
      </c>
      <c r="AI297" s="138" t="s">
        <v>156</v>
      </c>
      <c r="AJ297" s="138">
        <v>8</v>
      </c>
      <c r="AK297" s="138">
        <v>25</v>
      </c>
      <c r="AL297" s="138" t="str">
        <f t="shared" si="223"/>
        <v>III</v>
      </c>
      <c r="AM297" s="137" t="str">
        <f t="shared" si="224"/>
        <v>Mejorable</v>
      </c>
      <c r="AN297" s="52" t="s">
        <v>683</v>
      </c>
      <c r="AO297" s="138" t="s">
        <v>179</v>
      </c>
      <c r="AP297" s="151" t="s">
        <v>188</v>
      </c>
      <c r="AQ297" s="151" t="s">
        <v>188</v>
      </c>
      <c r="AR297" s="151" t="s">
        <v>188</v>
      </c>
      <c r="AS297" s="138" t="s">
        <v>602</v>
      </c>
      <c r="AT297" s="151" t="s">
        <v>188</v>
      </c>
      <c r="AU297" s="109" t="str">
        <f t="shared" si="225"/>
        <v>Se mantiene los controles establecidos</v>
      </c>
    </row>
    <row r="298" spans="1:145" ht="127.5">
      <c r="B298" s="188" t="s">
        <v>175</v>
      </c>
      <c r="C298" s="188" t="s">
        <v>332</v>
      </c>
      <c r="D298" s="188" t="s">
        <v>340</v>
      </c>
      <c r="E298" s="138" t="s">
        <v>666</v>
      </c>
      <c r="F298" s="138" t="s">
        <v>667</v>
      </c>
      <c r="G298" s="189" t="s">
        <v>179</v>
      </c>
      <c r="H298" s="138" t="s">
        <v>180</v>
      </c>
      <c r="I298" s="138" t="s">
        <v>197</v>
      </c>
      <c r="J298" s="138" t="s">
        <v>198</v>
      </c>
      <c r="K298" s="135" t="s">
        <v>684</v>
      </c>
      <c r="L298" s="52" t="s">
        <v>200</v>
      </c>
      <c r="M298" s="52" t="s">
        <v>685</v>
      </c>
      <c r="N298" s="52" t="s">
        <v>686</v>
      </c>
      <c r="O298" s="138">
        <v>2</v>
      </c>
      <c r="P298" s="138">
        <v>2</v>
      </c>
      <c r="Q298" s="138">
        <v>4</v>
      </c>
      <c r="R298" s="138" t="s">
        <v>451</v>
      </c>
      <c r="S298" s="138">
        <v>10</v>
      </c>
      <c r="T298" s="138">
        <v>40</v>
      </c>
      <c r="U298" s="138" t="str">
        <f t="shared" si="218"/>
        <v>III</v>
      </c>
      <c r="V298" s="137" t="str">
        <f t="shared" si="219"/>
        <v>Mejorable</v>
      </c>
      <c r="W298" s="138" t="s">
        <v>203</v>
      </c>
      <c r="X298" s="138" t="s">
        <v>179</v>
      </c>
      <c r="Y298" s="151" t="s">
        <v>188</v>
      </c>
      <c r="Z298" s="151" t="s">
        <v>188</v>
      </c>
      <c r="AA298" s="151" t="s">
        <v>188</v>
      </c>
      <c r="AB298" s="138" t="s">
        <v>687</v>
      </c>
      <c r="AC298" s="151" t="s">
        <v>188</v>
      </c>
      <c r="AD298" s="167">
        <v>45869</v>
      </c>
      <c r="AE298" s="111" t="s">
        <v>652</v>
      </c>
      <c r="AF298" s="138">
        <v>2</v>
      </c>
      <c r="AG298" s="138">
        <v>2</v>
      </c>
      <c r="AH298" s="138">
        <v>4</v>
      </c>
      <c r="AI298" s="138" t="s">
        <v>451</v>
      </c>
      <c r="AJ298" s="138">
        <v>10</v>
      </c>
      <c r="AK298" s="138">
        <v>40</v>
      </c>
      <c r="AL298" s="138" t="str">
        <f t="shared" si="223"/>
        <v>III</v>
      </c>
      <c r="AM298" s="137" t="str">
        <f t="shared" si="224"/>
        <v>Mejorable</v>
      </c>
      <c r="AN298" s="138" t="s">
        <v>203</v>
      </c>
      <c r="AO298" s="138" t="s">
        <v>179</v>
      </c>
      <c r="AP298" s="151" t="s">
        <v>188</v>
      </c>
      <c r="AQ298" s="151" t="s">
        <v>188</v>
      </c>
      <c r="AR298" s="151" t="s">
        <v>188</v>
      </c>
      <c r="AS298" s="138" t="s">
        <v>687</v>
      </c>
      <c r="AT298" s="151" t="s">
        <v>188</v>
      </c>
      <c r="AU298" s="109" t="str">
        <f t="shared" si="225"/>
        <v>Se mantiene los controles establecidos</v>
      </c>
    </row>
    <row r="299" spans="1:145" ht="127.5">
      <c r="B299" s="188" t="s">
        <v>175</v>
      </c>
      <c r="C299" s="188" t="s">
        <v>332</v>
      </c>
      <c r="D299" s="188" t="s">
        <v>340</v>
      </c>
      <c r="E299" s="138" t="s">
        <v>666</v>
      </c>
      <c r="F299" s="138" t="s">
        <v>667</v>
      </c>
      <c r="G299" s="189" t="s">
        <v>179</v>
      </c>
      <c r="H299" s="138" t="s">
        <v>180</v>
      </c>
      <c r="I299" s="138" t="s">
        <v>551</v>
      </c>
      <c r="J299" s="138" t="s">
        <v>198</v>
      </c>
      <c r="K299" s="135" t="s">
        <v>688</v>
      </c>
      <c r="L299" s="52" t="s">
        <v>200</v>
      </c>
      <c r="M299" s="52" t="s">
        <v>685</v>
      </c>
      <c r="N299" s="52" t="s">
        <v>464</v>
      </c>
      <c r="O299" s="138">
        <v>2</v>
      </c>
      <c r="P299" s="138">
        <v>3</v>
      </c>
      <c r="Q299" s="138">
        <v>6</v>
      </c>
      <c r="R299" s="138" t="s">
        <v>156</v>
      </c>
      <c r="S299" s="138">
        <v>10</v>
      </c>
      <c r="T299" s="138">
        <v>60</v>
      </c>
      <c r="U299" s="138" t="str">
        <f t="shared" si="218"/>
        <v>III</v>
      </c>
      <c r="V299" s="137" t="str">
        <f t="shared" si="219"/>
        <v>Mejorable</v>
      </c>
      <c r="W299" s="138" t="s">
        <v>689</v>
      </c>
      <c r="X299" s="138" t="s">
        <v>179</v>
      </c>
      <c r="Y299" s="151" t="s">
        <v>188</v>
      </c>
      <c r="Z299" s="151" t="s">
        <v>188</v>
      </c>
      <c r="AA299" s="151" t="s">
        <v>188</v>
      </c>
      <c r="AB299" s="138" t="s">
        <v>690</v>
      </c>
      <c r="AC299" s="151" t="s">
        <v>188</v>
      </c>
      <c r="AD299" s="167">
        <v>45869</v>
      </c>
      <c r="AE299" s="111" t="s">
        <v>652</v>
      </c>
      <c r="AF299" s="138">
        <v>2</v>
      </c>
      <c r="AG299" s="138">
        <v>3</v>
      </c>
      <c r="AH299" s="138">
        <v>6</v>
      </c>
      <c r="AI299" s="138" t="s">
        <v>156</v>
      </c>
      <c r="AJ299" s="138">
        <v>10</v>
      </c>
      <c r="AK299" s="138">
        <v>60</v>
      </c>
      <c r="AL299" s="138" t="str">
        <f t="shared" si="223"/>
        <v>III</v>
      </c>
      <c r="AM299" s="137" t="str">
        <f t="shared" si="224"/>
        <v>Mejorable</v>
      </c>
      <c r="AN299" s="138" t="s">
        <v>689</v>
      </c>
      <c r="AO299" s="138" t="s">
        <v>179</v>
      </c>
      <c r="AP299" s="151" t="s">
        <v>188</v>
      </c>
      <c r="AQ299" s="151" t="s">
        <v>188</v>
      </c>
      <c r="AR299" s="151" t="s">
        <v>188</v>
      </c>
      <c r="AS299" s="138" t="s">
        <v>690</v>
      </c>
      <c r="AT299" s="151" t="s">
        <v>188</v>
      </c>
      <c r="AU299" s="109" t="str">
        <f t="shared" si="225"/>
        <v>Se mantiene los controles establecidos</v>
      </c>
    </row>
    <row r="300" spans="1:145" ht="157.5" thickBot="1">
      <c r="B300" s="188" t="s">
        <v>175</v>
      </c>
      <c r="C300" s="188" t="s">
        <v>332</v>
      </c>
      <c r="D300" s="188" t="s">
        <v>340</v>
      </c>
      <c r="E300" s="138" t="s">
        <v>666</v>
      </c>
      <c r="F300" s="138" t="s">
        <v>667</v>
      </c>
      <c r="G300" s="130" t="s">
        <v>179</v>
      </c>
      <c r="H300" s="138" t="s">
        <v>180</v>
      </c>
      <c r="I300" s="186" t="s">
        <v>653</v>
      </c>
      <c r="J300" s="137" t="s">
        <v>455</v>
      </c>
      <c r="K300" s="53" t="s">
        <v>456</v>
      </c>
      <c r="L300" s="137" t="s">
        <v>184</v>
      </c>
      <c r="M300" s="53" t="s">
        <v>184</v>
      </c>
      <c r="N300" s="187" t="s">
        <v>654</v>
      </c>
      <c r="O300" s="137">
        <v>2</v>
      </c>
      <c r="P300" s="137">
        <v>3</v>
      </c>
      <c r="Q300" s="137">
        <v>6</v>
      </c>
      <c r="R300" s="137" t="s">
        <v>156</v>
      </c>
      <c r="S300" s="137">
        <v>25</v>
      </c>
      <c r="T300" s="137">
        <v>150</v>
      </c>
      <c r="U300" s="138" t="str">
        <f t="shared" si="218"/>
        <v>II</v>
      </c>
      <c r="V300" s="137" t="str">
        <f t="shared" si="219"/>
        <v>Aceptable con control especifico</v>
      </c>
      <c r="W300" s="53" t="s">
        <v>655</v>
      </c>
      <c r="X300" s="163" t="s">
        <v>179</v>
      </c>
      <c r="Y300" s="152" t="s">
        <v>188</v>
      </c>
      <c r="Z300" s="152" t="s">
        <v>188</v>
      </c>
      <c r="AA300" s="152" t="s">
        <v>188</v>
      </c>
      <c r="AB300" s="130" t="s">
        <v>656</v>
      </c>
      <c r="AC300" s="152" t="s">
        <v>188</v>
      </c>
      <c r="AD300" s="167">
        <v>45869</v>
      </c>
      <c r="AE300" s="111" t="s">
        <v>652</v>
      </c>
      <c r="AF300" s="137">
        <v>2</v>
      </c>
      <c r="AG300" s="137">
        <v>3</v>
      </c>
      <c r="AH300" s="137">
        <v>6</v>
      </c>
      <c r="AI300" s="137" t="s">
        <v>156</v>
      </c>
      <c r="AJ300" s="137">
        <v>25</v>
      </c>
      <c r="AK300" s="137">
        <v>150</v>
      </c>
      <c r="AL300" s="138" t="str">
        <f t="shared" si="223"/>
        <v>II</v>
      </c>
      <c r="AM300" s="137" t="str">
        <f t="shared" si="224"/>
        <v>Aceptable con control especifico</v>
      </c>
      <c r="AN300" s="53" t="s">
        <v>655</v>
      </c>
      <c r="AO300" s="163" t="s">
        <v>179</v>
      </c>
      <c r="AP300" s="152" t="s">
        <v>188</v>
      </c>
      <c r="AQ300" s="152" t="s">
        <v>188</v>
      </c>
      <c r="AR300" s="152" t="s">
        <v>188</v>
      </c>
      <c r="AS300" s="130" t="s">
        <v>656</v>
      </c>
      <c r="AT300" s="152" t="s">
        <v>188</v>
      </c>
      <c r="AU300" s="109" t="str">
        <f t="shared" si="225"/>
        <v>Se mantiene los controles establecidos</v>
      </c>
    </row>
    <row r="301" spans="1:145" ht="89.25">
      <c r="B301" s="188" t="s">
        <v>175</v>
      </c>
      <c r="C301" s="188" t="s">
        <v>332</v>
      </c>
      <c r="D301" s="188" t="s">
        <v>340</v>
      </c>
      <c r="E301" s="138" t="s">
        <v>666</v>
      </c>
      <c r="F301" s="138" t="s">
        <v>667</v>
      </c>
      <c r="G301" s="131" t="s">
        <v>179</v>
      </c>
      <c r="H301" s="138" t="s">
        <v>180</v>
      </c>
      <c r="I301" s="138" t="s">
        <v>210</v>
      </c>
      <c r="J301" s="138" t="s">
        <v>455</v>
      </c>
      <c r="K301" s="52" t="s">
        <v>657</v>
      </c>
      <c r="L301" s="138" t="s">
        <v>255</v>
      </c>
      <c r="M301" s="52" t="s">
        <v>658</v>
      </c>
      <c r="N301" s="52" t="s">
        <v>659</v>
      </c>
      <c r="O301" s="137">
        <v>3</v>
      </c>
      <c r="P301" s="137">
        <v>3</v>
      </c>
      <c r="Q301" s="137">
        <v>9</v>
      </c>
      <c r="R301" s="138" t="s">
        <v>591</v>
      </c>
      <c r="S301" s="137">
        <v>25</v>
      </c>
      <c r="T301" s="137">
        <v>225</v>
      </c>
      <c r="U301" s="138" t="str">
        <f t="shared" si="218"/>
        <v>II</v>
      </c>
      <c r="V301" s="137" t="str">
        <f t="shared" si="219"/>
        <v>Aceptable con control especifico</v>
      </c>
      <c r="W301" s="138" t="s">
        <v>468</v>
      </c>
      <c r="X301" s="137" t="s">
        <v>179</v>
      </c>
      <c r="Y301" s="151" t="s">
        <v>188</v>
      </c>
      <c r="Z301" s="151" t="s">
        <v>188</v>
      </c>
      <c r="AA301" s="151" t="s">
        <v>188</v>
      </c>
      <c r="AB301" s="138" t="s">
        <v>660</v>
      </c>
      <c r="AC301" s="151" t="s">
        <v>255</v>
      </c>
      <c r="AD301" s="167">
        <v>45869</v>
      </c>
      <c r="AE301" s="111" t="s">
        <v>652</v>
      </c>
      <c r="AF301" s="137">
        <v>3</v>
      </c>
      <c r="AG301" s="137">
        <v>3</v>
      </c>
      <c r="AH301" s="137">
        <v>9</v>
      </c>
      <c r="AI301" s="138" t="s">
        <v>591</v>
      </c>
      <c r="AJ301" s="137">
        <v>25</v>
      </c>
      <c r="AK301" s="137">
        <v>225</v>
      </c>
      <c r="AL301" s="138" t="str">
        <f t="shared" si="223"/>
        <v>II</v>
      </c>
      <c r="AM301" s="137" t="str">
        <f t="shared" si="224"/>
        <v>Aceptable con control especifico</v>
      </c>
      <c r="AN301" s="138" t="s">
        <v>468</v>
      </c>
      <c r="AO301" s="137" t="s">
        <v>179</v>
      </c>
      <c r="AP301" s="151" t="s">
        <v>188</v>
      </c>
      <c r="AQ301" s="151" t="s">
        <v>188</v>
      </c>
      <c r="AR301" s="151" t="s">
        <v>188</v>
      </c>
      <c r="AS301" s="138" t="s">
        <v>660</v>
      </c>
      <c r="AT301" s="151" t="s">
        <v>255</v>
      </c>
      <c r="AU301" s="109" t="str">
        <f t="shared" si="225"/>
        <v>Se mantiene los controles establecidos</v>
      </c>
    </row>
    <row r="302" spans="1:145" ht="171">
      <c r="B302" s="190" t="s">
        <v>175</v>
      </c>
      <c r="C302" s="190" t="s">
        <v>332</v>
      </c>
      <c r="D302" s="190" t="s">
        <v>340</v>
      </c>
      <c r="E302" s="138" t="s">
        <v>666</v>
      </c>
      <c r="F302" s="138" t="s">
        <v>667</v>
      </c>
      <c r="G302" s="191" t="s">
        <v>179</v>
      </c>
      <c r="H302" s="138" t="s">
        <v>220</v>
      </c>
      <c r="I302" s="137" t="s">
        <v>691</v>
      </c>
      <c r="J302" s="137" t="s">
        <v>214</v>
      </c>
      <c r="K302" s="182" t="s">
        <v>571</v>
      </c>
      <c r="L302" s="53" t="s">
        <v>692</v>
      </c>
      <c r="M302" s="53" t="s">
        <v>693</v>
      </c>
      <c r="N302" s="53" t="s">
        <v>694</v>
      </c>
      <c r="O302" s="137">
        <v>10</v>
      </c>
      <c r="P302" s="137">
        <v>4</v>
      </c>
      <c r="Q302" s="137">
        <v>3</v>
      </c>
      <c r="R302" s="137" t="s">
        <v>591</v>
      </c>
      <c r="S302" s="137">
        <v>100</v>
      </c>
      <c r="T302" s="137">
        <v>400</v>
      </c>
      <c r="U302" s="138" t="str">
        <f t="shared" si="218"/>
        <v>II</v>
      </c>
      <c r="V302" s="137" t="str">
        <f t="shared" si="219"/>
        <v>Aceptable con control especifico</v>
      </c>
      <c r="W302" s="137" t="s">
        <v>253</v>
      </c>
      <c r="X302" s="137" t="s">
        <v>179</v>
      </c>
      <c r="Y302" s="152" t="s">
        <v>188</v>
      </c>
      <c r="Z302" s="152" t="s">
        <v>188</v>
      </c>
      <c r="AA302" s="152" t="s">
        <v>188</v>
      </c>
      <c r="AB302" s="53" t="s">
        <v>602</v>
      </c>
      <c r="AC302" s="152" t="s">
        <v>188</v>
      </c>
      <c r="AD302" s="167">
        <v>45869</v>
      </c>
      <c r="AE302" s="111" t="s">
        <v>652</v>
      </c>
      <c r="AF302" s="137">
        <v>10</v>
      </c>
      <c r="AG302" s="137">
        <v>4</v>
      </c>
      <c r="AH302" s="137">
        <v>3</v>
      </c>
      <c r="AI302" s="137" t="s">
        <v>591</v>
      </c>
      <c r="AJ302" s="137">
        <v>100</v>
      </c>
      <c r="AK302" s="137">
        <v>400</v>
      </c>
      <c r="AL302" s="138" t="str">
        <f t="shared" si="223"/>
        <v>II</v>
      </c>
      <c r="AM302" s="137" t="str">
        <f t="shared" si="224"/>
        <v>Aceptable con control especifico</v>
      </c>
      <c r="AN302" s="137" t="s">
        <v>253</v>
      </c>
      <c r="AO302" s="137" t="s">
        <v>179</v>
      </c>
      <c r="AP302" s="152" t="s">
        <v>188</v>
      </c>
      <c r="AQ302" s="152" t="s">
        <v>188</v>
      </c>
      <c r="AR302" s="152" t="s">
        <v>188</v>
      </c>
      <c r="AS302" s="53" t="s">
        <v>602</v>
      </c>
      <c r="AT302" s="152" t="s">
        <v>188</v>
      </c>
      <c r="AU302" s="109" t="str">
        <f t="shared" si="225"/>
        <v>Se mantiene los controles establecidos</v>
      </c>
    </row>
    <row r="303" spans="1:145" ht="71.25">
      <c r="B303" s="188" t="s">
        <v>175</v>
      </c>
      <c r="C303" s="188" t="s">
        <v>332</v>
      </c>
      <c r="D303" s="188" t="s">
        <v>340</v>
      </c>
      <c r="E303" s="138" t="s">
        <v>666</v>
      </c>
      <c r="F303" s="138" t="s">
        <v>667</v>
      </c>
      <c r="G303" s="191" t="s">
        <v>179</v>
      </c>
      <c r="H303" s="138" t="s">
        <v>180</v>
      </c>
      <c r="I303" s="137" t="s">
        <v>524</v>
      </c>
      <c r="J303" s="137" t="s">
        <v>214</v>
      </c>
      <c r="K303" s="135" t="s">
        <v>695</v>
      </c>
      <c r="L303" s="53" t="s">
        <v>188</v>
      </c>
      <c r="M303" s="53" t="s">
        <v>188</v>
      </c>
      <c r="N303" s="53" t="s">
        <v>696</v>
      </c>
      <c r="O303" s="137">
        <v>2</v>
      </c>
      <c r="P303" s="137">
        <v>3</v>
      </c>
      <c r="Q303" s="137">
        <v>2</v>
      </c>
      <c r="R303" s="137" t="s">
        <v>451</v>
      </c>
      <c r="S303" s="137">
        <v>10</v>
      </c>
      <c r="T303" s="137">
        <v>100</v>
      </c>
      <c r="U303" s="138" t="str">
        <f t="shared" si="218"/>
        <v>III</v>
      </c>
      <c r="V303" s="137" t="str">
        <f t="shared" si="219"/>
        <v>Mejorable</v>
      </c>
      <c r="W303" s="137" t="s">
        <v>253</v>
      </c>
      <c r="X303" s="137" t="s">
        <v>179</v>
      </c>
      <c r="Y303" s="152" t="s">
        <v>188</v>
      </c>
      <c r="Z303" s="152" t="s">
        <v>188</v>
      </c>
      <c r="AA303" s="152" t="s">
        <v>188</v>
      </c>
      <c r="AB303" s="137" t="s">
        <v>602</v>
      </c>
      <c r="AC303" s="152" t="s">
        <v>188</v>
      </c>
      <c r="AD303" s="167">
        <v>45869</v>
      </c>
      <c r="AE303" s="111" t="s">
        <v>652</v>
      </c>
      <c r="AF303" s="137">
        <v>2</v>
      </c>
      <c r="AG303" s="137">
        <v>3</v>
      </c>
      <c r="AH303" s="137">
        <v>2</v>
      </c>
      <c r="AI303" s="137" t="s">
        <v>451</v>
      </c>
      <c r="AJ303" s="137">
        <v>10</v>
      </c>
      <c r="AK303" s="137">
        <v>100</v>
      </c>
      <c r="AL303" s="138" t="str">
        <f t="shared" si="223"/>
        <v>III</v>
      </c>
      <c r="AM303" s="137" t="str">
        <f t="shared" si="224"/>
        <v>Mejorable</v>
      </c>
      <c r="AN303" s="137" t="s">
        <v>253</v>
      </c>
      <c r="AO303" s="137" t="s">
        <v>179</v>
      </c>
      <c r="AP303" s="152" t="s">
        <v>188</v>
      </c>
      <c r="AQ303" s="152" t="s">
        <v>188</v>
      </c>
      <c r="AR303" s="152" t="s">
        <v>188</v>
      </c>
      <c r="AS303" s="137" t="s">
        <v>602</v>
      </c>
      <c r="AT303" s="152" t="s">
        <v>188</v>
      </c>
      <c r="AU303" s="109" t="str">
        <f t="shared" si="225"/>
        <v>Se mantiene los controles establecidos</v>
      </c>
    </row>
    <row r="304" spans="1:145" ht="102">
      <c r="B304" s="188" t="s">
        <v>175</v>
      </c>
      <c r="C304" s="188" t="s">
        <v>332</v>
      </c>
      <c r="D304" s="188" t="s">
        <v>340</v>
      </c>
      <c r="E304" s="138" t="s">
        <v>666</v>
      </c>
      <c r="F304" s="138" t="s">
        <v>667</v>
      </c>
      <c r="G304" s="131" t="s">
        <v>247</v>
      </c>
      <c r="H304" s="138" t="s">
        <v>220</v>
      </c>
      <c r="I304" s="138" t="s">
        <v>663</v>
      </c>
      <c r="J304" s="138" t="s">
        <v>222</v>
      </c>
      <c r="K304" s="52" t="s">
        <v>223</v>
      </c>
      <c r="L304" s="138" t="s">
        <v>231</v>
      </c>
      <c r="M304" s="52" t="s">
        <v>603</v>
      </c>
      <c r="N304" s="52" t="s">
        <v>604</v>
      </c>
      <c r="O304" s="137">
        <v>3</v>
      </c>
      <c r="P304" s="137">
        <v>3</v>
      </c>
      <c r="Q304" s="137">
        <v>9</v>
      </c>
      <c r="R304" s="138" t="s">
        <v>591</v>
      </c>
      <c r="S304" s="137">
        <v>25</v>
      </c>
      <c r="T304" s="137">
        <v>225</v>
      </c>
      <c r="U304" s="138" t="str">
        <f t="shared" si="218"/>
        <v>II</v>
      </c>
      <c r="V304" s="137" t="str">
        <f t="shared" si="219"/>
        <v>Aceptable con control especifico</v>
      </c>
      <c r="W304" s="137" t="s">
        <v>227</v>
      </c>
      <c r="X304" s="137" t="s">
        <v>179</v>
      </c>
      <c r="Y304" s="151" t="s">
        <v>188</v>
      </c>
      <c r="Z304" s="151" t="s">
        <v>188</v>
      </c>
      <c r="AA304" s="151" t="s">
        <v>188</v>
      </c>
      <c r="AB304" s="52" t="s">
        <v>605</v>
      </c>
      <c r="AC304" s="64" t="s">
        <v>188</v>
      </c>
      <c r="AD304" s="167">
        <v>45869</v>
      </c>
      <c r="AE304" s="111" t="s">
        <v>652</v>
      </c>
      <c r="AF304" s="137">
        <v>3</v>
      </c>
      <c r="AG304" s="137">
        <v>3</v>
      </c>
      <c r="AH304" s="137">
        <v>9</v>
      </c>
      <c r="AI304" s="138" t="s">
        <v>591</v>
      </c>
      <c r="AJ304" s="137">
        <v>25</v>
      </c>
      <c r="AK304" s="137">
        <v>225</v>
      </c>
      <c r="AL304" s="138" t="str">
        <f t="shared" si="223"/>
        <v>II</v>
      </c>
      <c r="AM304" s="137" t="str">
        <f t="shared" si="224"/>
        <v>Aceptable con control especifico</v>
      </c>
      <c r="AN304" s="137" t="s">
        <v>227</v>
      </c>
      <c r="AO304" s="137" t="s">
        <v>179</v>
      </c>
      <c r="AP304" s="151" t="s">
        <v>188</v>
      </c>
      <c r="AQ304" s="151" t="s">
        <v>188</v>
      </c>
      <c r="AR304" s="151" t="s">
        <v>188</v>
      </c>
      <c r="AS304" s="52" t="s">
        <v>605</v>
      </c>
      <c r="AT304" s="64" t="s">
        <v>188</v>
      </c>
      <c r="AU304" s="109" t="str">
        <f t="shared" si="225"/>
        <v>Se mantiene los controles establecidos</v>
      </c>
    </row>
    <row r="305" spans="1:52" ht="120">
      <c r="B305" s="188" t="s">
        <v>175</v>
      </c>
      <c r="C305" s="188" t="s">
        <v>332</v>
      </c>
      <c r="D305" s="188" t="s">
        <v>340</v>
      </c>
      <c r="E305" s="138" t="s">
        <v>666</v>
      </c>
      <c r="F305" s="138" t="s">
        <v>667</v>
      </c>
      <c r="G305" s="131" t="s">
        <v>247</v>
      </c>
      <c r="H305" s="138" t="s">
        <v>180</v>
      </c>
      <c r="I305" s="138" t="s">
        <v>697</v>
      </c>
      <c r="J305" s="138" t="s">
        <v>698</v>
      </c>
      <c r="K305" s="52" t="s">
        <v>699</v>
      </c>
      <c r="L305" s="138" t="s">
        <v>255</v>
      </c>
      <c r="M305" s="52" t="s">
        <v>188</v>
      </c>
      <c r="N305" s="52" t="s">
        <v>700</v>
      </c>
      <c r="O305" s="137">
        <v>3</v>
      </c>
      <c r="P305" s="137">
        <v>3</v>
      </c>
      <c r="Q305" s="137">
        <v>9</v>
      </c>
      <c r="R305" s="138" t="s">
        <v>591</v>
      </c>
      <c r="S305" s="137">
        <v>25</v>
      </c>
      <c r="T305" s="137">
        <v>225</v>
      </c>
      <c r="U305" s="138" t="str">
        <f t="shared" si="218"/>
        <v>II</v>
      </c>
      <c r="V305" s="137" t="str">
        <f t="shared" si="219"/>
        <v>Aceptable con control especifico</v>
      </c>
      <c r="W305" s="137" t="s">
        <v>620</v>
      </c>
      <c r="X305" s="137" t="s">
        <v>179</v>
      </c>
      <c r="Y305" s="151" t="s">
        <v>188</v>
      </c>
      <c r="Z305" s="151" t="s">
        <v>188</v>
      </c>
      <c r="AA305" s="151" t="s">
        <v>701</v>
      </c>
      <c r="AB305" s="52" t="s">
        <v>702</v>
      </c>
      <c r="AC305" s="64" t="s">
        <v>188</v>
      </c>
      <c r="AD305" s="167">
        <v>45869</v>
      </c>
      <c r="AE305" s="111" t="s">
        <v>652</v>
      </c>
      <c r="AF305" s="137">
        <v>3</v>
      </c>
      <c r="AG305" s="137">
        <v>3</v>
      </c>
      <c r="AH305" s="137">
        <v>9</v>
      </c>
      <c r="AI305" s="138" t="s">
        <v>591</v>
      </c>
      <c r="AJ305" s="137">
        <v>25</v>
      </c>
      <c r="AK305" s="137">
        <v>225</v>
      </c>
      <c r="AL305" s="138" t="str">
        <f t="shared" si="223"/>
        <v>II</v>
      </c>
      <c r="AM305" s="137" t="str">
        <f t="shared" si="224"/>
        <v>Aceptable con control especifico</v>
      </c>
      <c r="AN305" s="137" t="s">
        <v>620</v>
      </c>
      <c r="AO305" s="137" t="s">
        <v>179</v>
      </c>
      <c r="AP305" s="151" t="s">
        <v>188</v>
      </c>
      <c r="AQ305" s="151" t="s">
        <v>188</v>
      </c>
      <c r="AR305" s="151" t="s">
        <v>701</v>
      </c>
      <c r="AS305" s="52" t="s">
        <v>702</v>
      </c>
      <c r="AT305" s="64" t="s">
        <v>188</v>
      </c>
      <c r="AU305" s="109" t="str">
        <f t="shared" si="225"/>
        <v>Se mantiene los controles establecidos</v>
      </c>
    </row>
    <row r="306" spans="1:52" ht="102">
      <c r="B306" s="188" t="s">
        <v>175</v>
      </c>
      <c r="C306" s="188" t="s">
        <v>332</v>
      </c>
      <c r="D306" s="188" t="s">
        <v>340</v>
      </c>
      <c r="E306" s="138" t="s">
        <v>666</v>
      </c>
      <c r="F306" s="138" t="s">
        <v>667</v>
      </c>
      <c r="G306" s="131" t="s">
        <v>247</v>
      </c>
      <c r="H306" s="138" t="s">
        <v>220</v>
      </c>
      <c r="I306" s="138" t="s">
        <v>664</v>
      </c>
      <c r="J306" s="138" t="s">
        <v>222</v>
      </c>
      <c r="K306" s="52" t="s">
        <v>235</v>
      </c>
      <c r="L306" s="138" t="s">
        <v>606</v>
      </c>
      <c r="M306" s="52" t="s">
        <v>603</v>
      </c>
      <c r="N306" s="52" t="s">
        <v>604</v>
      </c>
      <c r="O306" s="137">
        <v>4</v>
      </c>
      <c r="P306" s="137">
        <v>2</v>
      </c>
      <c r="Q306" s="137">
        <v>8</v>
      </c>
      <c r="R306" s="138" t="s">
        <v>156</v>
      </c>
      <c r="S306" s="137">
        <v>25</v>
      </c>
      <c r="T306" s="137">
        <v>200</v>
      </c>
      <c r="U306" s="138" t="str">
        <f t="shared" si="218"/>
        <v>II</v>
      </c>
      <c r="V306" s="137" t="str">
        <f t="shared" si="219"/>
        <v>Aceptable con control especifico</v>
      </c>
      <c r="W306" s="137" t="s">
        <v>607</v>
      </c>
      <c r="X306" s="137" t="s">
        <v>179</v>
      </c>
      <c r="Y306" s="151" t="s">
        <v>188</v>
      </c>
      <c r="Z306" s="151" t="s">
        <v>188</v>
      </c>
      <c r="AA306" s="151" t="s">
        <v>188</v>
      </c>
      <c r="AB306" s="52" t="s">
        <v>605</v>
      </c>
      <c r="AC306" s="64" t="s">
        <v>188</v>
      </c>
      <c r="AD306" s="167">
        <v>45869</v>
      </c>
      <c r="AE306" s="111" t="s">
        <v>652</v>
      </c>
      <c r="AF306" s="137">
        <v>4</v>
      </c>
      <c r="AG306" s="137">
        <v>2</v>
      </c>
      <c r="AH306" s="137">
        <v>8</v>
      </c>
      <c r="AI306" s="138" t="s">
        <v>156</v>
      </c>
      <c r="AJ306" s="137">
        <v>25</v>
      </c>
      <c r="AK306" s="137">
        <v>200</v>
      </c>
      <c r="AL306" s="138" t="str">
        <f t="shared" si="223"/>
        <v>II</v>
      </c>
      <c r="AM306" s="137" t="str">
        <f t="shared" si="224"/>
        <v>Aceptable con control especifico</v>
      </c>
      <c r="AN306" s="137" t="s">
        <v>607</v>
      </c>
      <c r="AO306" s="137" t="s">
        <v>179</v>
      </c>
      <c r="AP306" s="151" t="s">
        <v>188</v>
      </c>
      <c r="AQ306" s="151" t="s">
        <v>188</v>
      </c>
      <c r="AR306" s="151" t="s">
        <v>188</v>
      </c>
      <c r="AS306" s="52" t="s">
        <v>605</v>
      </c>
      <c r="AT306" s="64" t="s">
        <v>188</v>
      </c>
      <c r="AU306" s="109" t="str">
        <f t="shared" si="225"/>
        <v>Se mantiene los controles establecidos</v>
      </c>
    </row>
    <row r="307" spans="1:52" ht="102">
      <c r="B307" s="188" t="s">
        <v>175</v>
      </c>
      <c r="C307" s="188" t="s">
        <v>332</v>
      </c>
      <c r="D307" s="188" t="s">
        <v>340</v>
      </c>
      <c r="E307" s="138" t="s">
        <v>666</v>
      </c>
      <c r="F307" s="138" t="s">
        <v>667</v>
      </c>
      <c r="G307" s="109" t="s">
        <v>247</v>
      </c>
      <c r="H307" s="138" t="s">
        <v>220</v>
      </c>
      <c r="I307" s="138" t="s">
        <v>665</v>
      </c>
      <c r="J307" s="138" t="s">
        <v>222</v>
      </c>
      <c r="K307" s="135" t="s">
        <v>608</v>
      </c>
      <c r="L307" s="52" t="s">
        <v>188</v>
      </c>
      <c r="M307" s="52" t="s">
        <v>603</v>
      </c>
      <c r="N307" s="52" t="s">
        <v>604</v>
      </c>
      <c r="O307" s="138">
        <v>2</v>
      </c>
      <c r="P307" s="138">
        <v>1</v>
      </c>
      <c r="Q307" s="138">
        <v>2</v>
      </c>
      <c r="R307" s="138" t="s">
        <v>451</v>
      </c>
      <c r="S307" s="138">
        <v>10</v>
      </c>
      <c r="T307" s="138">
        <v>20</v>
      </c>
      <c r="U307" s="138" t="str">
        <f t="shared" si="218"/>
        <v>IV</v>
      </c>
      <c r="V307" s="137" t="str">
        <f t="shared" si="219"/>
        <v>Aceptable</v>
      </c>
      <c r="W307" s="138" t="s">
        <v>227</v>
      </c>
      <c r="X307" s="138" t="s">
        <v>179</v>
      </c>
      <c r="Y307" s="151" t="s">
        <v>188</v>
      </c>
      <c r="Z307" s="151" t="s">
        <v>188</v>
      </c>
      <c r="AA307" s="151" t="s">
        <v>188</v>
      </c>
      <c r="AB307" s="52" t="s">
        <v>605</v>
      </c>
      <c r="AC307" s="64" t="s">
        <v>188</v>
      </c>
      <c r="AD307" s="167">
        <v>45869</v>
      </c>
      <c r="AE307" s="111" t="s">
        <v>652</v>
      </c>
      <c r="AF307" s="138">
        <v>2</v>
      </c>
      <c r="AG307" s="138">
        <v>1</v>
      </c>
      <c r="AH307" s="138">
        <v>2</v>
      </c>
      <c r="AI307" s="138" t="s">
        <v>451</v>
      </c>
      <c r="AJ307" s="138">
        <v>10</v>
      </c>
      <c r="AK307" s="138">
        <v>20</v>
      </c>
      <c r="AL307" s="138" t="str">
        <f t="shared" si="223"/>
        <v>IV</v>
      </c>
      <c r="AM307" s="137" t="str">
        <f t="shared" si="224"/>
        <v>Aceptable</v>
      </c>
      <c r="AN307" s="138" t="s">
        <v>227</v>
      </c>
      <c r="AO307" s="138" t="s">
        <v>179</v>
      </c>
      <c r="AP307" s="151" t="s">
        <v>188</v>
      </c>
      <c r="AQ307" s="151" t="s">
        <v>188</v>
      </c>
      <c r="AR307" s="151" t="s">
        <v>188</v>
      </c>
      <c r="AS307" s="52" t="s">
        <v>605</v>
      </c>
      <c r="AT307" s="64" t="s">
        <v>188</v>
      </c>
      <c r="AU307" s="109" t="str">
        <f t="shared" si="225"/>
        <v>Se mantiene los controles establecidos</v>
      </c>
    </row>
    <row r="308" spans="1:52" s="42" customFormat="1" ht="21.75" customHeight="1">
      <c r="A308" s="41"/>
      <c r="B308" s="192"/>
      <c r="C308" s="193"/>
      <c r="D308" s="193"/>
      <c r="E308" s="194"/>
      <c r="F308" s="194"/>
      <c r="G308" s="194"/>
      <c r="H308" s="194"/>
      <c r="I308" s="194"/>
      <c r="J308" s="195"/>
      <c r="K308" s="48"/>
      <c r="L308" s="194"/>
      <c r="M308" s="48"/>
      <c r="N308" s="48"/>
      <c r="O308" s="196"/>
      <c r="P308" s="196"/>
      <c r="Q308" s="194"/>
      <c r="R308" s="197"/>
      <c r="S308" s="194"/>
      <c r="T308" s="194"/>
      <c r="U308" s="197"/>
      <c r="V308" s="194"/>
      <c r="W308" s="194"/>
      <c r="X308" s="196"/>
      <c r="Y308" s="194"/>
      <c r="Z308" s="194"/>
      <c r="AA308" s="194"/>
      <c r="AB308" s="194"/>
      <c r="AC308" s="194"/>
      <c r="AD308" s="167"/>
      <c r="AE308" s="41"/>
      <c r="AF308" s="196"/>
      <c r="AG308" s="196"/>
      <c r="AH308" s="194"/>
      <c r="AI308" s="194"/>
      <c r="AJ308" s="196"/>
      <c r="AK308" s="194"/>
      <c r="AL308" s="194"/>
      <c r="AM308" s="194"/>
      <c r="AN308" s="194"/>
      <c r="AO308" s="196"/>
      <c r="AP308" s="194"/>
      <c r="AQ308" s="194"/>
      <c r="AR308" s="194"/>
      <c r="AS308" s="194"/>
      <c r="AT308" s="194"/>
      <c r="AU308" s="194"/>
    </row>
    <row r="309" spans="1:52" s="42" customFormat="1" ht="21.75" customHeight="1">
      <c r="A309" s="41"/>
      <c r="B309" s="192"/>
      <c r="C309" s="193"/>
      <c r="D309" s="193"/>
      <c r="E309" s="194"/>
      <c r="F309" s="194"/>
      <c r="G309" s="194"/>
      <c r="H309" s="194"/>
      <c r="I309" s="194"/>
      <c r="J309" s="195"/>
      <c r="K309" s="48"/>
      <c r="L309" s="194"/>
      <c r="M309" s="48"/>
      <c r="N309" s="48"/>
      <c r="O309" s="196"/>
      <c r="P309" s="196"/>
      <c r="Q309" s="194"/>
      <c r="R309" s="197"/>
      <c r="S309" s="194"/>
      <c r="T309" s="194"/>
      <c r="U309" s="197"/>
      <c r="V309" s="194"/>
      <c r="W309" s="194"/>
      <c r="X309" s="196"/>
      <c r="Y309" s="194"/>
      <c r="Z309" s="194"/>
      <c r="AA309" s="194"/>
      <c r="AB309" s="194"/>
      <c r="AC309" s="194"/>
      <c r="AD309" s="41"/>
      <c r="AE309" s="41"/>
      <c r="AF309" s="196"/>
      <c r="AG309" s="196"/>
      <c r="AH309" s="194"/>
      <c r="AI309" s="194"/>
      <c r="AJ309" s="196"/>
      <c r="AK309" s="194"/>
      <c r="AL309" s="194"/>
      <c r="AM309" s="194"/>
      <c r="AN309" s="194"/>
      <c r="AO309" s="196"/>
      <c r="AP309" s="194"/>
      <c r="AQ309" s="194"/>
      <c r="AR309" s="194"/>
      <c r="AS309" s="194"/>
      <c r="AT309" s="194"/>
      <c r="AU309" s="194"/>
    </row>
    <row r="310" spans="1:52" s="42" customFormat="1" ht="21.75" customHeight="1">
      <c r="A310" s="41"/>
      <c r="B310" s="198"/>
      <c r="C310" s="199"/>
      <c r="D310" s="199"/>
      <c r="E310" s="46"/>
      <c r="F310" s="46"/>
      <c r="G310" s="46"/>
      <c r="H310" s="47"/>
      <c r="I310" s="48"/>
      <c r="J310" s="46"/>
      <c r="K310" s="48"/>
      <c r="L310" s="48"/>
      <c r="M310" s="49"/>
      <c r="N310" s="49"/>
      <c r="O310" s="46"/>
      <c r="P310" s="46"/>
      <c r="Q310" s="49"/>
      <c r="R310" s="46"/>
      <c r="S310" s="46"/>
      <c r="T310" s="46"/>
      <c r="U310" s="46"/>
      <c r="V310" s="46"/>
      <c r="W310" s="46"/>
      <c r="X310" s="46"/>
      <c r="Y310" s="46"/>
      <c r="Z310" s="46"/>
      <c r="AA310" s="46"/>
      <c r="AB310" s="41"/>
      <c r="AC310" s="41"/>
      <c r="AD310" s="41"/>
    </row>
    <row r="311" spans="1:52" s="42" customFormat="1" ht="35.65" customHeight="1">
      <c r="A311" s="41"/>
      <c r="B311" s="298" t="s">
        <v>133</v>
      </c>
      <c r="C311" s="298"/>
      <c r="D311" s="298"/>
      <c r="E311" s="298"/>
      <c r="F311" s="298"/>
      <c r="G311" s="46"/>
      <c r="H311" s="47"/>
      <c r="I311" s="48"/>
      <c r="J311" s="46"/>
      <c r="K311" s="48"/>
      <c r="L311" s="48"/>
      <c r="M311" s="49"/>
      <c r="N311" s="49"/>
      <c r="O311" s="46"/>
      <c r="P311" s="46"/>
      <c r="Q311" s="49"/>
      <c r="R311" s="46"/>
      <c r="S311" s="46"/>
      <c r="T311" s="46"/>
      <c r="U311" s="46"/>
      <c r="V311" s="46"/>
      <c r="W311" s="46"/>
      <c r="X311" s="46"/>
      <c r="Y311" s="46"/>
      <c r="Z311" s="46"/>
      <c r="AA311" s="46"/>
      <c r="AB311" s="41"/>
      <c r="AC311" s="41"/>
      <c r="AD311" s="41"/>
    </row>
    <row r="312" spans="1:52" ht="52.5" customHeight="1">
      <c r="A312" s="1"/>
      <c r="B312" s="223" t="s">
        <v>11</v>
      </c>
      <c r="C312" s="223"/>
      <c r="D312" s="223"/>
      <c r="E312" s="223"/>
      <c r="F312" s="223"/>
      <c r="G312" s="223"/>
      <c r="H312" s="223"/>
      <c r="I312" s="223"/>
      <c r="J312" s="223"/>
      <c r="K312" s="223"/>
      <c r="L312" s="223"/>
      <c r="M312" s="223"/>
      <c r="N312" s="223"/>
      <c r="O312" s="223"/>
      <c r="P312" s="223"/>
      <c r="Q312" s="223"/>
      <c r="R312" s="223"/>
      <c r="S312" s="223"/>
      <c r="T312" s="223"/>
      <c r="U312" s="223"/>
      <c r="V312" s="223"/>
      <c r="W312" s="223"/>
      <c r="X312" s="223"/>
      <c r="Y312" s="223"/>
      <c r="Z312" s="223"/>
      <c r="AA312" s="223"/>
      <c r="AB312" s="223"/>
      <c r="AC312" s="223"/>
      <c r="AD312" s="223"/>
      <c r="AE312" s="223"/>
      <c r="AF312" s="223"/>
      <c r="AG312" s="223"/>
      <c r="AH312" s="223"/>
      <c r="AI312" s="223"/>
      <c r="AJ312" s="223"/>
      <c r="AK312" s="223"/>
      <c r="AL312" s="223"/>
      <c r="AM312" s="223"/>
      <c r="AN312" s="223"/>
      <c r="AO312" s="223"/>
      <c r="AP312" s="223"/>
      <c r="AQ312" s="223"/>
      <c r="AR312" s="223"/>
      <c r="AS312" s="223"/>
      <c r="AT312" s="223"/>
      <c r="AU312" s="223"/>
      <c r="AV312" s="1"/>
      <c r="AW312" s="1"/>
    </row>
    <row r="313" spans="1:52">
      <c r="A313" s="1"/>
      <c r="B313" s="300"/>
      <c r="C313" s="300"/>
      <c r="D313" s="300"/>
      <c r="E313" s="300"/>
      <c r="F313" s="300"/>
      <c r="G313" s="300"/>
      <c r="H313" s="300"/>
      <c r="I313" s="300"/>
      <c r="J313" s="300"/>
      <c r="K313" s="300"/>
      <c r="L313" s="300"/>
      <c r="M313" s="166"/>
      <c r="N313" s="166"/>
      <c r="O313" s="166"/>
      <c r="P313" s="166"/>
      <c r="Q313" s="166"/>
      <c r="R313" s="166"/>
      <c r="S313" s="166"/>
      <c r="T313" s="166"/>
      <c r="U313" s="166"/>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1:52" ht="31.5" customHeight="1">
      <c r="A314" s="1"/>
      <c r="B314" s="295" t="s">
        <v>12</v>
      </c>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c r="AE314" s="295"/>
      <c r="AF314" s="295"/>
      <c r="AG314" s="295"/>
      <c r="AH314" s="295"/>
      <c r="AI314" s="295"/>
      <c r="AJ314" s="295"/>
      <c r="AK314" s="295"/>
      <c r="AL314" s="295"/>
      <c r="AM314" s="295"/>
      <c r="AN314" s="295"/>
      <c r="AO314" s="295"/>
      <c r="AP314" s="295"/>
      <c r="AQ314" s="295"/>
      <c r="AR314" s="295"/>
      <c r="AS314" s="295"/>
      <c r="AT314" s="295"/>
      <c r="AU314" s="295"/>
      <c r="AV314" s="1"/>
      <c r="AW314" s="1"/>
    </row>
    <row r="315" spans="1:52">
      <c r="A315" s="37"/>
      <c r="B315" s="296"/>
      <c r="C315" s="296"/>
      <c r="D315" s="296"/>
      <c r="E315" s="296"/>
      <c r="F315" s="296"/>
      <c r="G315" s="296"/>
      <c r="H315" s="296"/>
      <c r="I315" s="296"/>
      <c r="J315" s="296"/>
      <c r="K315" s="296"/>
      <c r="L315" s="296"/>
      <c r="M315" s="296"/>
      <c r="N315" s="296"/>
      <c r="O315" s="296"/>
      <c r="P315" s="296"/>
      <c r="Q315" s="296"/>
      <c r="R315" s="296"/>
      <c r="S315" s="296"/>
      <c r="T315" s="296"/>
      <c r="U315" s="296"/>
      <c r="V315" s="36"/>
      <c r="W315" s="36"/>
      <c r="X315" s="36"/>
      <c r="Y315" s="36"/>
      <c r="Z315" s="36"/>
      <c r="AA315" s="36"/>
      <c r="AB315" s="36"/>
      <c r="AC315" s="36"/>
      <c r="AV315" s="36"/>
      <c r="AW315" s="36"/>
      <c r="AX315" s="36"/>
      <c r="AY315" s="36"/>
      <c r="AZ315" s="2"/>
    </row>
    <row r="316" spans="1:52">
      <c r="D316" s="34"/>
    </row>
  </sheetData>
  <sheetProtection algorithmName="SHA-512" hashValue="qtPOVZ8Fm9MHEYa06LyZ5HUigYc53MHaKv3/FcS+8m/g9329y+hJIM3FXC+DeLvcgrXj63FzfY8hZ1582MrFFg==" saltValue="gJn0EBJbnU46p58QDXVz1w==" spinCount="100000" sheet="1" formatCells="0" formatColumns="0" formatRows="0"/>
  <protectedRanges>
    <protectedRange sqref="L46 L70" name="Rango1_26_1_2"/>
    <protectedRange sqref="AB70 AB46 AS70 AS46" name="Rango1_22_3_3"/>
    <protectedRange sqref="W113 AN113" name="Rango1_3_1"/>
    <protectedRange sqref="M113" name="Rango1_1_2_1"/>
    <protectedRange sqref="K114 W114 AN114" name="Rango1_2_1_1"/>
    <protectedRange sqref="K115" name="Rango1_3_2_1"/>
    <protectedRange sqref="K118 W118 AN118" name="Rango1_9_4_1_4"/>
    <protectedRange sqref="AC118 AT118" name="Rango1_26_2"/>
    <protectedRange sqref="K119 I119" name="Rango1_22_1_1"/>
    <protectedRange sqref="K120" name="Rango1_4_2_2_1"/>
    <protectedRange sqref="K121" name="Rango1_29_2_1"/>
    <protectedRange sqref="I122 K122" name="Rango1_22_1_1_1_1"/>
    <protectedRange sqref="K123" name="Rango1_30_2"/>
    <protectedRange sqref="K124:L124 L145" name="Rango1_22_1_2_1"/>
    <protectedRange sqref="M124 M145" name="Rango1_22_2_1"/>
    <protectedRange sqref="N124 N145" name="Rango1_22_3_1_1"/>
    <protectedRange sqref="K127" name="Rango1_24_1_1_1_1_1"/>
    <protectedRange sqref="AC128 AT128" name="Rango1_46_1_1_1_1"/>
    <protectedRange sqref="K130:K132" name="Rango1_22_4_1_1"/>
    <protectedRange sqref="K134 W134 AN134" name="Rango1_2_3_1"/>
    <protectedRange sqref="W133 AN133" name="Rango1_5_2"/>
    <protectedRange sqref="M133" name="Rango1_1_4_2"/>
    <protectedRange sqref="K135" name="Rango1_3_3_2"/>
    <protectedRange sqref="K137 W137 AN137" name="Rango1_3_1_1_1_1"/>
    <protectedRange sqref="N137 AB137 AS137" name="Rango1_6_7_1_1_1"/>
    <protectedRange sqref="W139 K139:K140 AN139" name="Rango1_9_4_1_1_1"/>
    <protectedRange sqref="AC140 AT140" name="Rango1_83_1_1_1"/>
    <protectedRange sqref="K141" name="Rango1_4_2_4_2"/>
    <protectedRange sqref="K142" name="Rango1_29_2_2_1"/>
    <protectedRange sqref="I143 K143" name="Rango1_22_1_1_2_2"/>
    <protectedRange sqref="K144" name="Rango1_30_1_2"/>
    <protectedRange sqref="K145" name="Rango1_22_1_3_1"/>
    <protectedRange sqref="K146:L146" name="Rango1_22_5_1_1"/>
    <protectedRange sqref="K148" name="Rango1_24_1_1_1_2_1"/>
    <protectedRange sqref="AC149 AT149" name="Rango1_46_1_1_2_1"/>
    <protectedRange sqref="K151:K153" name="Rango1_22_4_2_2"/>
    <protectedRange sqref="W164 AN164" name="Rango1_2_4_1"/>
    <protectedRange sqref="K165" name="Rango1_2_1_4_1"/>
    <protectedRange sqref="K166" name="Rango1_3_4_1"/>
    <protectedRange sqref="K168 W168 AN168" name="Rango1_9_4_1_2_1"/>
    <protectedRange sqref="K169 W169 AN169" name="Rango1_9_4_1_3_1"/>
    <protectedRange sqref="AC169 AT169" name="Rango1_26_3_1"/>
    <protectedRange sqref="K170" name="Rango1_22_4_3_1"/>
    <protectedRange sqref="K171 W171 AN171" name="Rango1_7_1"/>
    <protectedRange sqref="M171" name="Rango1_1_6_1"/>
    <protectedRange sqref="K172" name="Rango1_3_5_1"/>
    <protectedRange sqref="M165 M167 M14:N15 M23:N24 M44:N45 M59:N60 M68:N69 M81:N82 M107:N108 M120:N123 M141:N144 M157:N159 M174:N174 M187:N188 M197:N198 M206:N207 M214:N215 M226:N227 M240:N241 M252:N253 M262:N263 M99:N100 M90:N91 M33:N34" name="Rango1_4_2_10_1"/>
    <protectedRange sqref="M46:N46 M70:N70" name="Rango1_4_2_11_2"/>
    <protectedRange sqref="M74:N74 M128:N128 M149:N149 M51:N51" name="Rango1_4_2_13_1"/>
    <protectedRange sqref="M52:N52" name="Rango1_4_2_1_5_2"/>
    <protectedRange sqref="M26:N26 M53:N53 M75:N75 N200 N217 N234 N247 M35:N35" name="Rango1_4_2_14_1"/>
    <protectedRange sqref="M18 M131 M152 M170 M256 M28 M55 M64 M77 M86 M111 M103 M95 M37" name="Rango1_4_2_15_2"/>
    <protectedRange sqref="M19:N19 M132:N132 M153:N153 M112:N112 M257:N257 M29:N29 M56:N56 M65:N65 M78:N78 M87:N87 M104:N104 M96:N96 M38:N38" name="Rango1_4_2_1_7_2"/>
    <protectedRange sqref="W154 AN154" name="Rango1_5_1_1"/>
    <protectedRange sqref="M154" name="Rango1_1_4_1_1"/>
    <protectedRange sqref="K155" name="Rango1_3_3_1_1"/>
    <protectedRange sqref="K157" name="Rango1_4_2_4_1_1"/>
    <protectedRange sqref="I158 K158" name="Rango1_22_1_1_2_1_1"/>
    <protectedRange sqref="K159" name="Rango1_30_1_1_1"/>
    <protectedRange sqref="K161:K163" name="Rango1_22_4_2_1_1"/>
    <protectedRange sqref="M162" name="Rango1_4_2_15_1_1"/>
    <protectedRange sqref="M163:N163" name="Rango1_4_2_1_7_1_1"/>
    <protectedRange sqref="I174 K174" name="Rango1_22_1_1_6_1"/>
    <protectedRange sqref="L175" name="Rango1_26_1_1_1"/>
    <protectedRange sqref="AB175 AS175" name="Rango1_22_3_2_1"/>
    <protectedRange sqref="M175:N175" name="Rango1_4_2_11_1_1"/>
    <protectedRange sqref="AC177:AC180 AT177:AT180" name="Rango1_46_1_1_7_1"/>
    <protectedRange sqref="M177:N180" name="Rango1_4_2_13_2_1"/>
    <protectedRange sqref="M181:N181" name="Rango1_4_2_1_5_1_1"/>
    <protectedRange sqref="W185 AN185" name="Rango1_8_1"/>
    <protectedRange sqref="M185" name="Rango1_1_7_1"/>
    <protectedRange sqref="K186" name="Rango1_3_1_4_1"/>
    <protectedRange sqref="K187" name="Rango1_4_2_7_1"/>
    <protectedRange sqref="I188 K188" name="Rango1_22_1_1_8_1"/>
    <protectedRange sqref="K191" name="Rango1_24_1_1_1_6_1"/>
    <protectedRange sqref="K192:K194 K183:K184" name="Rango1_22_4_7_1"/>
    <protectedRange sqref="M193 M183" name="Rango1_4_2_15_3_1"/>
    <protectedRange sqref="M194:N194 M184:N184" name="Rango1_4_2_1_7_3_1"/>
    <protectedRange sqref="W195 AN195" name="Rango1_9_1"/>
    <protectedRange sqref="M195" name="Rango1_1_8_1"/>
    <protectedRange sqref="K196" name="Rango1_3_1_5_1"/>
    <protectedRange sqref="K197" name="Rango1_4_2_8_1"/>
    <protectedRange sqref="I198 K198" name="Rango1_22_1_1_9_1"/>
    <protectedRange sqref="L200" name="Rango1_37_1_1_8_1"/>
    <protectedRange sqref="K201:K203 K182" name="Rango1_22_4_8_1"/>
    <protectedRange sqref="M200" name="Rango1_4_2_14_4_1"/>
    <protectedRange sqref="M202" name="Rango1_4_2_15_4_1"/>
    <protectedRange sqref="M203:N203" name="Rango1_4_2_1_7_4_1"/>
    <protectedRange sqref="W204 AN204" name="Rango1_10_1"/>
    <protectedRange sqref="M204" name="Rango1_1_9_1"/>
    <protectedRange sqref="K205" name="Rango1_3_1_6_1"/>
    <protectedRange sqref="K206" name="Rango1_4_2_12_1"/>
    <protectedRange sqref="I207 K207" name="Rango1_22_1_1_10_1"/>
    <protectedRange sqref="K209:K211" name="Rango1_22_4_9_1"/>
    <protectedRange sqref="M210" name="Rango1_4_2_15_5_1"/>
    <protectedRange sqref="M211:N211" name="Rango1_4_2_1_7_5_1"/>
    <protectedRange sqref="W212 AN212" name="Rango1_11_1"/>
    <protectedRange sqref="M212" name="Rango1_1_10_1"/>
    <protectedRange sqref="K213" name="Rango1_3_1_7_1"/>
    <protectedRange sqref="K214" name="Rango1_4_2_16_1"/>
    <protectedRange sqref="I215 K215" name="Rango1_22_1_1_11_1"/>
    <protectedRange sqref="L217" name="Rango1_37_1_1_10_1"/>
    <protectedRange sqref="K218:K220" name="Rango1_22_4_10_1"/>
    <protectedRange sqref="M217" name="Rango1_4_2_14_6_1"/>
    <protectedRange sqref="M219" name="Rango1_4_2_15_6_1"/>
    <protectedRange sqref="M220:N220" name="Rango1_4_2_1_7_6_1"/>
    <protectedRange sqref="W221 AN221" name="Rango1_12_1"/>
    <protectedRange sqref="M221" name="Rango1_1_11_1"/>
    <protectedRange sqref="K222" name="Rango1_3_1_8_1"/>
    <protectedRange sqref="K224:K225 I224" name="Rango1_22_18_1"/>
    <protectedRange sqref="K226" name="Rango1_4_2_17_1"/>
    <protectedRange sqref="I227 K227" name="Rango1_22_1_1_12_1"/>
    <protectedRange sqref="L228" name="Rango1_26_1_7_1"/>
    <protectedRange sqref="AB228 AS228" name="Rango1_22_3_8_1"/>
    <protectedRange sqref="K230:L230" name="Rango1_22_5_9_1"/>
    <protectedRange sqref="L234" name="Rango1_37_1_1_11_1"/>
    <protectedRange sqref="K235:K237" name="Rango1_22_4_11_1"/>
    <protectedRange sqref="M228:N228" name="Rango1_4_2_11_7_1"/>
    <protectedRange sqref="M232:N233" name="Rango1_4_2_1_5_7_1"/>
    <protectedRange sqref="M234" name="Rango1_4_2_14_7_1"/>
    <protectedRange sqref="M236" name="Rango1_4_2_15_7_1"/>
    <protectedRange sqref="M237:N237" name="Rango1_4_2_1_7_7_1"/>
    <protectedRange sqref="W238 AN238" name="Rango1_13_1"/>
    <protectedRange sqref="M238" name="Rango1_1_12_1"/>
    <protectedRange sqref="K239" name="Rango1_3_1_9_1"/>
    <protectedRange sqref="K240" name="Rango1_4_2_18_1"/>
    <protectedRange sqref="I241 K241" name="Rango1_22_1_1_13_1"/>
    <protectedRange sqref="K244" name="Rango1_24_1_1_1_11_1"/>
    <protectedRange sqref="AC245 AT245" name="Rango1_46_1_1_14_1"/>
    <protectedRange sqref="L247" name="Rango1_37_1_1_12_1"/>
    <protectedRange sqref="K248:K250" name="Rango1_22_4_12_1"/>
    <protectedRange sqref="M245:N245" name="Rango1_4_2_13_9_1"/>
    <protectedRange sqref="M246:N246" name="Rango1_4_2_1_5_8_1"/>
    <protectedRange sqref="M247" name="Rango1_4_2_14_8_1"/>
    <protectedRange sqref="M249" name="Rango1_4_2_15_8_1"/>
    <protectedRange sqref="M250:N250" name="Rango1_4_2_1_7_8_1"/>
    <protectedRange sqref="W259 AN259" name="Rango1_14_1"/>
    <protectedRange sqref="M259" name="Rango1_1_13_1"/>
    <protectedRange sqref="K260" name="Rango1_3_1_10_1"/>
    <protectedRange sqref="I261 K261" name="Rango1_22_20_1"/>
    <protectedRange sqref="K262" name="Rango1_4_2_19_1"/>
    <protectedRange sqref="I263 K263" name="Rango1_22_1_1_14_1"/>
    <protectedRange sqref="K270 K265:K267" name="Rango1_22_4_13_1"/>
    <protectedRange sqref="M266" name="Rango1_4_2_15_9_1"/>
    <protectedRange sqref="M267:N267 M270:N270" name="Rango1_4_2_1_7_9_1"/>
  </protectedRanges>
  <mergeCells count="33">
    <mergeCell ref="B314:AU314"/>
    <mergeCell ref="B315:U315"/>
    <mergeCell ref="CQ285:CU285"/>
    <mergeCell ref="CQ286:CU286"/>
    <mergeCell ref="CQ287:DR287"/>
    <mergeCell ref="CQ288:EK288"/>
    <mergeCell ref="CQ289:DR289"/>
    <mergeCell ref="CQ290:DR290"/>
    <mergeCell ref="CQ292:EK292"/>
    <mergeCell ref="B311:F311"/>
    <mergeCell ref="B312:AU312"/>
    <mergeCell ref="B313:L313"/>
    <mergeCell ref="B2:B5"/>
    <mergeCell ref="B9:B10"/>
    <mergeCell ref="C9:C10"/>
    <mergeCell ref="D9:D10"/>
    <mergeCell ref="E9:E10"/>
    <mergeCell ref="C2:AT2"/>
    <mergeCell ref="C3:AT3"/>
    <mergeCell ref="C4:AT5"/>
    <mergeCell ref="AD9:AL9"/>
    <mergeCell ref="AN9:AO9"/>
    <mergeCell ref="AP9:AT9"/>
    <mergeCell ref="W9:X9"/>
    <mergeCell ref="Y9:AC9"/>
    <mergeCell ref="G9:G10"/>
    <mergeCell ref="H9:H10"/>
    <mergeCell ref="F9:F10"/>
    <mergeCell ref="O9:U9"/>
    <mergeCell ref="I9:J9"/>
    <mergeCell ref="K9:K10"/>
    <mergeCell ref="L9:N9"/>
    <mergeCell ref="AU9:AU10"/>
  </mergeCells>
  <conditionalFormatting sqref="T310:T311">
    <cfRule type="expression" priority="327" stopIfTrue="1">
      <formula>#REF!="IV"</formula>
    </cfRule>
    <cfRule type="expression" dxfId="28" priority="371" stopIfTrue="1">
      <formula>#REF!="I"</formula>
    </cfRule>
    <cfRule type="expression" dxfId="27" priority="371" stopIfTrue="1">
      <formula>#REF!="II"</formula>
    </cfRule>
    <cfRule type="expression" dxfId="26" priority="371" stopIfTrue="1">
      <formula>#REF!="III"</formula>
    </cfRule>
  </conditionalFormatting>
  <conditionalFormatting sqref="V11:V309">
    <cfRule type="expression" dxfId="25" priority="1" stopIfTrue="1">
      <formula>U11="IV"</formula>
    </cfRule>
    <cfRule type="expression" dxfId="24" priority="2" stopIfTrue="1">
      <formula>U11="III"</formula>
    </cfRule>
    <cfRule type="expression" dxfId="23" priority="3" stopIfTrue="1">
      <formula>U11="II"</formula>
    </cfRule>
    <cfRule type="expression" dxfId="22" priority="4" stopIfTrue="1">
      <formula>U11="I"</formula>
    </cfRule>
  </conditionalFormatting>
  <conditionalFormatting sqref="AM11:AM307">
    <cfRule type="expression" dxfId="21" priority="5" stopIfTrue="1">
      <formula>AL11="IV"</formula>
    </cfRule>
    <cfRule type="expression" dxfId="20" priority="6" stopIfTrue="1">
      <formula>AL11="III"</formula>
    </cfRule>
    <cfRule type="expression" dxfId="19" priority="7" stopIfTrue="1">
      <formula>AL11="II"</formula>
    </cfRule>
    <cfRule type="expression" dxfId="18" priority="8" stopIfTrue="1">
      <formula>AL11="I"</formula>
    </cfRule>
  </conditionalFormatting>
  <conditionalFormatting sqref="AM308:AM309">
    <cfRule type="expression" priority="323" stopIfTrue="1">
      <formula>#REF!="IV"</formula>
    </cfRule>
    <cfRule type="expression" dxfId="17" priority="324" stopIfTrue="1">
      <formula>#REF!="III"</formula>
    </cfRule>
    <cfRule type="expression" dxfId="16" priority="325" stopIfTrue="1">
      <formula>#REF!="II"</formula>
    </cfRule>
    <cfRule type="expression" dxfId="15" priority="326" stopIfTrue="1">
      <formula>#REF!="I"</formula>
    </cfRule>
  </conditionalFormatting>
  <conditionalFormatting sqref="AU1:AU311">
    <cfRule type="cellIs" dxfId="14" priority="9" operator="equal">
      <formula>"Aumentó el riesgo"</formula>
    </cfRule>
    <cfRule type="cellIs" dxfId="13" priority="10" operator="equal">
      <formula>"Disminuyó el riesgo"</formula>
    </cfRule>
    <cfRule type="cellIs" dxfId="12" priority="11" operator="equal">
      <formula>"Se mantiene los controles establecidos"</formula>
    </cfRule>
  </conditionalFormatting>
  <conditionalFormatting sqref="AU313">
    <cfRule type="cellIs" dxfId="11" priority="320" operator="equal">
      <formula>"Aumentó el riesgo"</formula>
    </cfRule>
    <cfRule type="cellIs" dxfId="10" priority="321" operator="equal">
      <formula>"Disminuyó el riesgo"</formula>
    </cfRule>
    <cfRule type="cellIs" dxfId="9" priority="322" operator="equal">
      <formula>"Se mantiene los controles establecidos"</formula>
    </cfRule>
  </conditionalFormatting>
  <conditionalFormatting sqref="AU315:AU1048576">
    <cfRule type="cellIs" dxfId="8" priority="328" operator="equal">
      <formula>"Aumentó el riesgo"</formula>
    </cfRule>
    <cfRule type="cellIs" dxfId="7" priority="329" operator="equal">
      <formula>"Disminuyó el riesgo"</formula>
    </cfRule>
    <cfRule type="cellIs" dxfId="6" priority="330" operator="equal">
      <formula>"Se mantiene los controles establecidos"</formula>
    </cfRule>
  </conditionalFormatting>
  <conditionalFormatting sqref="DK285:DK286">
    <cfRule type="expression" priority="367" stopIfTrue="1">
      <formula>#REF!="IV"</formula>
    </cfRule>
    <cfRule type="expression" dxfId="5" priority="368" stopIfTrue="1">
      <formula>#REF!="III"</formula>
    </cfRule>
    <cfRule type="expression" dxfId="4" priority="369" stopIfTrue="1">
      <formula>#REF!="II"</formula>
    </cfRule>
    <cfRule type="expression" dxfId="3" priority="370" stopIfTrue="1">
      <formula>#REF!="I"</formula>
    </cfRule>
  </conditionalFormatting>
  <conditionalFormatting sqref="EJ285:EJ292">
    <cfRule type="cellIs" dxfId="2" priority="364" operator="equal">
      <formula>"Aumentó el riesgo"</formula>
    </cfRule>
    <cfRule type="cellIs" dxfId="1" priority="365" operator="equal">
      <formula>"Disminuyó el riesgo"</formula>
    </cfRule>
    <cfRule type="cellIs" dxfId="0" priority="366" operator="equal">
      <formula>"Se mantiene los controles establecidos"</formula>
    </cfRule>
  </conditionalFormatting>
  <dataValidations count="1">
    <dataValidation type="list" allowBlank="1" showInputMessage="1" showErrorMessage="1" sqref="H11:H284" xr:uid="{00000000-0002-0000-0200-000000000000}">
      <formula1>"Interna, Externa"</formula1>
    </dataValidation>
  </dataValidations>
  <hyperlinks>
    <hyperlink ref="R16" location="NP!A1" display="NP!A1" xr:uid="{00000000-0004-0000-0200-000000000000}"/>
    <hyperlink ref="R25" location="NP!A1" display="NP!A1" xr:uid="{00000000-0004-0000-0200-000001000000}"/>
    <hyperlink ref="R43" location="NP!A1" display="NP!A1" xr:uid="{00000000-0004-0000-0200-000002000000}"/>
    <hyperlink ref="R52" location="NP!A1" display="NP!A1" xr:uid="{00000000-0004-0000-0200-000003000000}"/>
    <hyperlink ref="R47" location="NP!A1" display="NP!A1" xr:uid="{00000000-0004-0000-0200-000004000000}"/>
    <hyperlink ref="R61" location="NP!A1" display="NP!A1" xr:uid="{00000000-0004-0000-0200-000005000000}"/>
    <hyperlink ref="R71" location="NP!A1" display="NP!A1" xr:uid="{00000000-0004-0000-0200-000006000000}"/>
    <hyperlink ref="R83" location="NP!A1" display="NP!A1" xr:uid="{00000000-0004-0000-0200-000007000000}"/>
    <hyperlink ref="R109" location="NP!A1" display="NP!A1" xr:uid="{00000000-0004-0000-0200-000008000000}"/>
    <hyperlink ref="R26" location="NP!A1" display="NP!A1" xr:uid="{00000000-0004-0000-0200-000009000000}"/>
    <hyperlink ref="R53" location="NP!A1" display="NP!A1" xr:uid="{00000000-0004-0000-0200-00000A000000}"/>
    <hyperlink ref="R75" location="NP!A1" display="NP!A1" xr:uid="{00000000-0004-0000-0200-00000B000000}"/>
    <hyperlink ref="R176" location="NP!A1" display="NP!A1" xr:uid="{00000000-0004-0000-0200-00000C000000}"/>
    <hyperlink ref="R181" location="NP!A1" display="NP!A1" xr:uid="{00000000-0004-0000-0200-00000D000000}"/>
    <hyperlink ref="R189" location="NP!A1" display="NP!A1" xr:uid="{00000000-0004-0000-0200-00000E000000}"/>
    <hyperlink ref="R200" location="NP!A1" display="NP!A1" xr:uid="{00000000-0004-0000-0200-00000F000000}"/>
    <hyperlink ref="R199" location="NP!A1" display="NP!A1" xr:uid="{00000000-0004-0000-0200-000010000000}"/>
    <hyperlink ref="R208" location="NP!A1" display="NP!A1" xr:uid="{00000000-0004-0000-0200-000011000000}"/>
    <hyperlink ref="R217" location="NP!A1" display="NP!A1" xr:uid="{00000000-0004-0000-0200-000012000000}"/>
    <hyperlink ref="R216" location="NP!A1" display="NP!A1" xr:uid="{00000000-0004-0000-0200-000013000000}"/>
    <hyperlink ref="R234" location="NP!A1" display="NP!A1" xr:uid="{00000000-0004-0000-0200-000014000000}"/>
    <hyperlink ref="R225" location="NP!A1" display="NP!A1" xr:uid="{00000000-0004-0000-0200-000015000000}"/>
    <hyperlink ref="R232" location="NP!A1" display="NP!A1" xr:uid="{00000000-0004-0000-0200-000016000000}"/>
    <hyperlink ref="R229" location="NP!A1" display="NP!A1" xr:uid="{00000000-0004-0000-0200-000017000000}"/>
    <hyperlink ref="R247" location="NP!A1" display="NP!A1" xr:uid="{00000000-0004-0000-0200-000018000000}"/>
    <hyperlink ref="R246" location="NP!A1" display="NP!A1" xr:uid="{00000000-0004-0000-0200-000019000000}"/>
    <hyperlink ref="R242" location="NP!A1" display="NP!A1" xr:uid="{00000000-0004-0000-0200-00001A000000}"/>
    <hyperlink ref="R254" location="NP!A1" display="NP!A1" xr:uid="{00000000-0004-0000-0200-00001B000000}"/>
    <hyperlink ref="R261" location="NP!A1" display="NP!A1" xr:uid="{00000000-0004-0000-0200-00001C000000}"/>
    <hyperlink ref="R264" location="NP!A1" display="NP!A1" xr:uid="{00000000-0004-0000-0200-00001D000000}"/>
    <hyperlink ref="AI16" location="NP!A1" display="NP!A1" xr:uid="{00000000-0004-0000-0200-00001E000000}"/>
    <hyperlink ref="AI25" location="NP!A1" display="NP!A1" xr:uid="{00000000-0004-0000-0200-00001F000000}"/>
    <hyperlink ref="AI43" location="NP!A1" display="NP!A1" xr:uid="{00000000-0004-0000-0200-000020000000}"/>
    <hyperlink ref="AI52" location="NP!A1" display="NP!A1" xr:uid="{00000000-0004-0000-0200-000021000000}"/>
    <hyperlink ref="AI47" location="NP!A1" display="NP!A1" xr:uid="{00000000-0004-0000-0200-000022000000}"/>
    <hyperlink ref="AI61" location="NP!A1" display="NP!A1" xr:uid="{00000000-0004-0000-0200-000023000000}"/>
    <hyperlink ref="AI71" location="NP!A1" display="NP!A1" xr:uid="{00000000-0004-0000-0200-000024000000}"/>
    <hyperlink ref="AI83" location="NP!A1" display="NP!A1" xr:uid="{00000000-0004-0000-0200-000025000000}"/>
    <hyperlink ref="AI109" location="NP!A1" display="NP!A1" xr:uid="{00000000-0004-0000-0200-000026000000}"/>
    <hyperlink ref="AI26" location="NP!A1" display="NP!A1" xr:uid="{00000000-0004-0000-0200-000027000000}"/>
    <hyperlink ref="AI53" location="NP!A1" display="NP!A1" xr:uid="{00000000-0004-0000-0200-000028000000}"/>
    <hyperlink ref="AI75" location="NP!A1" display="NP!A1" xr:uid="{00000000-0004-0000-0200-000029000000}"/>
    <hyperlink ref="AI176" location="NP!A1" display="NP!A1" xr:uid="{00000000-0004-0000-0200-00002A000000}"/>
    <hyperlink ref="AI181" location="NP!A1" display="NP!A1" xr:uid="{00000000-0004-0000-0200-00002B000000}"/>
    <hyperlink ref="AI189" location="NP!A1" display="NP!A1" xr:uid="{00000000-0004-0000-0200-00002C000000}"/>
    <hyperlink ref="AI200" location="NP!A1" display="NP!A1" xr:uid="{00000000-0004-0000-0200-00002D000000}"/>
    <hyperlink ref="AI199" location="NP!A1" display="NP!A1" xr:uid="{00000000-0004-0000-0200-00002E000000}"/>
    <hyperlink ref="AI208" location="NP!A1" display="NP!A1" xr:uid="{00000000-0004-0000-0200-00002F000000}"/>
    <hyperlink ref="AI217" location="NP!A1" display="NP!A1" xr:uid="{00000000-0004-0000-0200-000030000000}"/>
    <hyperlink ref="AI216" location="NP!A1" display="NP!A1" xr:uid="{00000000-0004-0000-0200-000031000000}"/>
    <hyperlink ref="AI234" location="NP!A1" display="NP!A1" xr:uid="{00000000-0004-0000-0200-000032000000}"/>
    <hyperlink ref="AI225" location="NP!A1" display="NP!A1" xr:uid="{00000000-0004-0000-0200-000033000000}"/>
    <hyperlink ref="AI232" location="NP!A1" display="NP!A1" xr:uid="{00000000-0004-0000-0200-000034000000}"/>
    <hyperlink ref="AI229" location="NP!A1" display="NP!A1" xr:uid="{00000000-0004-0000-0200-000035000000}"/>
    <hyperlink ref="AI247" location="NP!A1" display="NP!A1" xr:uid="{00000000-0004-0000-0200-000036000000}"/>
    <hyperlink ref="AI246" location="NP!A1" display="NP!A1" xr:uid="{00000000-0004-0000-0200-000037000000}"/>
    <hyperlink ref="AI242" location="NP!A1" display="NP!A1" xr:uid="{00000000-0004-0000-0200-000038000000}"/>
    <hyperlink ref="AI254" location="NP!A1" display="NP!A1" xr:uid="{00000000-0004-0000-0200-000039000000}"/>
    <hyperlink ref="AI261" location="NP!A1" display="NP!A1" xr:uid="{00000000-0004-0000-0200-00003A000000}"/>
    <hyperlink ref="AI264" location="NP!A1" display="NP!A1" xr:uid="{00000000-0004-0000-0200-00003B000000}"/>
    <hyperlink ref="R101" location="NP!A1" display="NP!A1" xr:uid="{00000000-0004-0000-0200-00003C000000}"/>
    <hyperlink ref="AI101" location="NP!A1" display="NP!A1" xr:uid="{00000000-0004-0000-0200-00003D000000}"/>
    <hyperlink ref="R92" location="NP!A1" display="NP!A1" xr:uid="{00000000-0004-0000-0200-00003E000000}"/>
    <hyperlink ref="AI92" location="NP!A1" display="NP!A1" xr:uid="{00000000-0004-0000-0200-00003F000000}"/>
    <hyperlink ref="R35" location="NP!A1" display="NP!A1" xr:uid="{00000000-0004-0000-0200-000040000000}"/>
    <hyperlink ref="AI35" location="NP!A1" display="NP!A1" xr:uid="{00000000-0004-0000-0200-000041000000}"/>
  </hyperlinks>
  <printOptions horizontalCentered="1"/>
  <pageMargins left="0" right="0" top="0.74803149606299213" bottom="0.74803149606299213" header="0.31496062992125984" footer="0.31496062992125984"/>
  <pageSetup scale="10" orientation="landscape" r:id="rId1"/>
  <rowBreaks count="1" manualBreakCount="1">
    <brk id="253" max="47"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E57"/>
  <sheetViews>
    <sheetView showGridLines="0" showRowColHeaders="0" view="pageBreakPreview" zoomScale="70" zoomScaleNormal="73" zoomScaleSheetLayoutView="70" workbookViewId="0">
      <pane xSplit="3" ySplit="13" topLeftCell="D14" activePane="bottomRight" state="frozen"/>
      <selection pane="topRight" activeCell="D1" sqref="D1"/>
      <selection pane="bottomLeft" activeCell="A11" sqref="A11"/>
      <selection pane="bottomRight"/>
    </sheetView>
  </sheetViews>
  <sheetFormatPr baseColWidth="10" defaultColWidth="11.42578125" defaultRowHeight="15"/>
  <cols>
    <col min="1" max="1" width="10.7109375" customWidth="1"/>
    <col min="2" max="2" width="13.42578125" customWidth="1"/>
    <col min="3" max="3" width="12.5703125" customWidth="1"/>
    <col min="4" max="4" width="67.28515625" customWidth="1"/>
    <col min="6" max="11" width="13.28515625" customWidth="1"/>
    <col min="12" max="12" width="4" customWidth="1"/>
  </cols>
  <sheetData>
    <row r="1" spans="2:13" s="1" customFormat="1">
      <c r="B1" s="2"/>
      <c r="C1" s="2"/>
      <c r="D1" s="2"/>
      <c r="E1" s="2"/>
      <c r="F1" s="2"/>
      <c r="G1" s="2"/>
      <c r="H1" s="2"/>
      <c r="I1" s="2"/>
      <c r="J1" s="2"/>
      <c r="K1" s="2"/>
      <c r="L1" s="2"/>
      <c r="M1" s="2"/>
    </row>
    <row r="2" spans="2:13" s="1" customFormat="1" ht="15" customHeight="1">
      <c r="B2" s="264"/>
      <c r="C2" s="265" t="s">
        <v>0</v>
      </c>
      <c r="D2" s="266"/>
      <c r="E2" s="266"/>
      <c r="F2" s="266"/>
      <c r="G2" s="266"/>
      <c r="H2" s="266"/>
      <c r="I2" s="267"/>
      <c r="J2" s="265" t="s">
        <v>1</v>
      </c>
      <c r="K2" s="267"/>
      <c r="L2" s="2"/>
      <c r="M2" s="2"/>
    </row>
    <row r="3" spans="2:13" s="1" customFormat="1" ht="15" customHeight="1">
      <c r="B3" s="264"/>
      <c r="C3" s="265" t="s">
        <v>24</v>
      </c>
      <c r="D3" s="266"/>
      <c r="E3" s="266"/>
      <c r="F3" s="266"/>
      <c r="G3" s="266"/>
      <c r="H3" s="266"/>
      <c r="I3" s="267"/>
      <c r="J3" s="265" t="s">
        <v>3</v>
      </c>
      <c r="K3" s="267"/>
      <c r="L3" s="2"/>
      <c r="M3" s="2"/>
    </row>
    <row r="4" spans="2:13" s="1" customFormat="1" ht="15" customHeight="1">
      <c r="B4" s="264"/>
      <c r="C4" s="268" t="s">
        <v>4</v>
      </c>
      <c r="D4" s="269"/>
      <c r="E4" s="269"/>
      <c r="F4" s="269"/>
      <c r="G4" s="269"/>
      <c r="H4" s="269"/>
      <c r="I4" s="270"/>
      <c r="J4" s="265" t="s">
        <v>5</v>
      </c>
      <c r="K4" s="267"/>
      <c r="L4" s="2"/>
      <c r="M4" s="2"/>
    </row>
    <row r="5" spans="2:13" s="1" customFormat="1">
      <c r="B5" s="264"/>
      <c r="C5" s="271"/>
      <c r="D5" s="272"/>
      <c r="E5" s="272"/>
      <c r="F5" s="272"/>
      <c r="G5" s="272"/>
      <c r="H5" s="272"/>
      <c r="I5" s="273"/>
      <c r="J5" s="265" t="s">
        <v>25</v>
      </c>
      <c r="K5" s="267"/>
      <c r="L5" s="2"/>
      <c r="M5" s="2"/>
    </row>
    <row r="7" spans="2:13">
      <c r="B7">
        <v>33</v>
      </c>
    </row>
    <row r="8" spans="2:13">
      <c r="B8" s="263" t="s">
        <v>26</v>
      </c>
      <c r="C8" s="263"/>
      <c r="D8" s="263"/>
      <c r="E8" s="263"/>
      <c r="F8" s="263"/>
      <c r="G8" s="263"/>
      <c r="H8" s="263"/>
      <c r="I8" s="263"/>
      <c r="J8" s="263"/>
      <c r="K8" s="263"/>
    </row>
    <row r="9" spans="2:13">
      <c r="B9" s="263"/>
      <c r="C9" s="263"/>
      <c r="D9" s="263"/>
      <c r="E9" s="263"/>
      <c r="F9" s="263"/>
      <c r="G9" s="263"/>
      <c r="H9" s="263"/>
      <c r="I9" s="263"/>
      <c r="J9" s="263"/>
      <c r="K9" s="263"/>
    </row>
    <row r="10" spans="2:13" ht="15" customHeight="1" thickBot="1"/>
    <row r="11" spans="2:13" ht="19.5" thickBot="1">
      <c r="B11" s="225" t="s">
        <v>27</v>
      </c>
      <c r="C11" s="226"/>
      <c r="D11" s="227"/>
    </row>
    <row r="12" spans="2:13" ht="19.5" customHeight="1" thickBot="1">
      <c r="B12" s="255" t="s">
        <v>28</v>
      </c>
      <c r="C12" s="73" t="s">
        <v>29</v>
      </c>
      <c r="D12" s="257" t="s">
        <v>30</v>
      </c>
      <c r="F12" s="225" t="s">
        <v>31</v>
      </c>
      <c r="G12" s="226"/>
      <c r="H12" s="226"/>
      <c r="I12" s="226"/>
      <c r="J12" s="226"/>
      <c r="K12" s="227"/>
    </row>
    <row r="13" spans="2:13" ht="15.75" customHeight="1" thickBot="1">
      <c r="B13" s="256"/>
      <c r="C13" s="74" t="s">
        <v>32</v>
      </c>
      <c r="D13" s="258"/>
      <c r="F13" s="259" t="s">
        <v>33</v>
      </c>
      <c r="G13" s="260"/>
      <c r="H13" s="252" t="s">
        <v>34</v>
      </c>
      <c r="I13" s="253"/>
      <c r="J13" s="253"/>
      <c r="K13" s="254"/>
    </row>
    <row r="14" spans="2:13" ht="66.75" customHeight="1" thickBot="1">
      <c r="B14" s="89" t="s">
        <v>35</v>
      </c>
      <c r="C14" s="90">
        <v>10</v>
      </c>
      <c r="D14" s="54" t="s">
        <v>36</v>
      </c>
      <c r="F14" s="261"/>
      <c r="G14" s="262"/>
      <c r="H14" s="75">
        <v>4</v>
      </c>
      <c r="I14" s="75">
        <v>3</v>
      </c>
      <c r="J14" s="75">
        <v>2</v>
      </c>
      <c r="K14" s="76">
        <v>1</v>
      </c>
    </row>
    <row r="15" spans="2:13" ht="51.75" customHeight="1" thickBot="1">
      <c r="B15" s="89" t="s">
        <v>37</v>
      </c>
      <c r="C15" s="90">
        <v>6</v>
      </c>
      <c r="D15" s="54" t="s">
        <v>38</v>
      </c>
      <c r="F15" s="77" t="s">
        <v>28</v>
      </c>
      <c r="G15" s="4">
        <v>10</v>
      </c>
      <c r="H15" s="5" t="s">
        <v>39</v>
      </c>
      <c r="I15" s="6" t="s">
        <v>40</v>
      </c>
      <c r="J15" s="7" t="s">
        <v>41</v>
      </c>
      <c r="K15" s="7" t="s">
        <v>42</v>
      </c>
    </row>
    <row r="16" spans="2:13" ht="69.75" customHeight="1" thickBot="1">
      <c r="B16" s="89" t="s">
        <v>43</v>
      </c>
      <c r="C16" s="90">
        <v>2</v>
      </c>
      <c r="D16" s="54" t="s">
        <v>44</v>
      </c>
      <c r="F16" s="77" t="s">
        <v>45</v>
      </c>
      <c r="G16" s="4">
        <v>6</v>
      </c>
      <c r="H16" s="7" t="s">
        <v>46</v>
      </c>
      <c r="I16" s="7" t="s">
        <v>47</v>
      </c>
      <c r="J16" s="7" t="s">
        <v>48</v>
      </c>
      <c r="K16" s="8" t="s">
        <v>49</v>
      </c>
    </row>
    <row r="17" spans="2:11" ht="15.75" customHeight="1" thickBot="1">
      <c r="B17" s="232" t="s">
        <v>50</v>
      </c>
      <c r="C17" s="95" t="s">
        <v>51</v>
      </c>
      <c r="D17" s="248" t="s">
        <v>52</v>
      </c>
      <c r="F17" s="78"/>
      <c r="G17" s="4">
        <v>2</v>
      </c>
      <c r="H17" s="8" t="s">
        <v>53</v>
      </c>
      <c r="I17" s="8" t="s">
        <v>49</v>
      </c>
      <c r="J17" s="4" t="s">
        <v>54</v>
      </c>
      <c r="K17" s="4" t="s">
        <v>55</v>
      </c>
    </row>
    <row r="18" spans="2:11" ht="47.25" customHeight="1" thickBot="1">
      <c r="B18" s="247"/>
      <c r="C18" s="92" t="s">
        <v>56</v>
      </c>
      <c r="D18" s="249"/>
    </row>
    <row r="19" spans="2:11" ht="15.75" thickBot="1"/>
    <row r="20" spans="2:11" ht="19.5" thickBot="1">
      <c r="B20" s="225" t="s">
        <v>57</v>
      </c>
      <c r="C20" s="226"/>
      <c r="D20" s="227"/>
      <c r="F20" s="225" t="s">
        <v>58</v>
      </c>
      <c r="G20" s="226"/>
      <c r="H20" s="226"/>
      <c r="I20" s="226"/>
      <c r="J20" s="226"/>
      <c r="K20" s="227"/>
    </row>
    <row r="21" spans="2:11" ht="30.75" customHeight="1" thickBot="1">
      <c r="B21" s="79" t="s">
        <v>59</v>
      </c>
      <c r="C21" s="80" t="s">
        <v>60</v>
      </c>
      <c r="D21" s="81" t="s">
        <v>30</v>
      </c>
      <c r="F21" s="250" t="s">
        <v>61</v>
      </c>
      <c r="G21" s="251"/>
      <c r="H21" s="252" t="s">
        <v>62</v>
      </c>
      <c r="I21" s="253"/>
      <c r="J21" s="253"/>
      <c r="K21" s="254"/>
    </row>
    <row r="22" spans="2:11" ht="29.25" thickBot="1">
      <c r="B22" s="89" t="s">
        <v>63</v>
      </c>
      <c r="C22" s="90">
        <v>4</v>
      </c>
      <c r="D22" s="54" t="s">
        <v>64</v>
      </c>
      <c r="F22" s="238" t="s">
        <v>65</v>
      </c>
      <c r="G22" s="239"/>
      <c r="H22" s="3" t="s">
        <v>66</v>
      </c>
      <c r="I22" s="9">
        <v>42297</v>
      </c>
      <c r="J22" s="9">
        <v>42163</v>
      </c>
      <c r="K22" s="10">
        <v>42039</v>
      </c>
    </row>
    <row r="23" spans="2:11" ht="29.25" customHeight="1" thickBot="1">
      <c r="B23" s="89" t="s">
        <v>67</v>
      </c>
      <c r="C23" s="90">
        <v>3</v>
      </c>
      <c r="D23" s="54" t="s">
        <v>68</v>
      </c>
      <c r="F23" s="240" t="s">
        <v>69</v>
      </c>
      <c r="G23" s="243">
        <v>100</v>
      </c>
      <c r="H23" s="11" t="s">
        <v>70</v>
      </c>
      <c r="I23" s="11" t="s">
        <v>70</v>
      </c>
      <c r="J23" s="11" t="s">
        <v>70</v>
      </c>
      <c r="K23" s="12" t="s">
        <v>71</v>
      </c>
    </row>
    <row r="24" spans="2:11" ht="29.25" thickBot="1">
      <c r="B24" s="89" t="s">
        <v>72</v>
      </c>
      <c r="C24" s="90">
        <v>2</v>
      </c>
      <c r="D24" s="54" t="s">
        <v>73</v>
      </c>
      <c r="F24" s="241"/>
      <c r="G24" s="244"/>
      <c r="H24" s="13" t="s">
        <v>74</v>
      </c>
      <c r="I24" s="13" t="s">
        <v>75</v>
      </c>
      <c r="J24" s="13" t="s">
        <v>76</v>
      </c>
      <c r="K24" s="14" t="s">
        <v>77</v>
      </c>
    </row>
    <row r="25" spans="2:11" ht="29.25" thickBot="1">
      <c r="B25" s="91" t="s">
        <v>78</v>
      </c>
      <c r="C25" s="92">
        <v>1</v>
      </c>
      <c r="D25" s="54" t="s">
        <v>79</v>
      </c>
      <c r="F25" s="241"/>
      <c r="G25" s="243">
        <v>60</v>
      </c>
      <c r="H25" s="11" t="s">
        <v>70</v>
      </c>
      <c r="I25" s="11" t="s">
        <v>70</v>
      </c>
      <c r="J25" s="12" t="s">
        <v>71</v>
      </c>
      <c r="K25" s="12" t="s">
        <v>80</v>
      </c>
    </row>
    <row r="26" spans="2:11" ht="15.75" thickBot="1">
      <c r="F26" s="241"/>
      <c r="G26" s="245"/>
      <c r="H26" s="11"/>
      <c r="I26" s="11"/>
      <c r="J26" s="12"/>
      <c r="K26" s="15"/>
    </row>
    <row r="27" spans="2:11" ht="19.5" thickBot="1">
      <c r="B27" s="225" t="s">
        <v>81</v>
      </c>
      <c r="C27" s="226"/>
      <c r="D27" s="227"/>
      <c r="F27" s="241"/>
      <c r="G27" s="244"/>
      <c r="H27" s="13" t="s">
        <v>82</v>
      </c>
      <c r="I27" s="13" t="s">
        <v>83</v>
      </c>
      <c r="J27" s="14" t="s">
        <v>84</v>
      </c>
      <c r="K27" s="16" t="s">
        <v>85</v>
      </c>
    </row>
    <row r="28" spans="2:11" ht="45.75" thickBot="1">
      <c r="B28" s="82" t="s">
        <v>81</v>
      </c>
      <c r="C28" s="83" t="s">
        <v>86</v>
      </c>
      <c r="D28" s="84" t="s">
        <v>30</v>
      </c>
      <c r="F28" s="241"/>
      <c r="G28" s="243">
        <v>25</v>
      </c>
      <c r="H28" s="11" t="s">
        <v>70</v>
      </c>
      <c r="I28" s="12" t="s">
        <v>71</v>
      </c>
      <c r="J28" s="12" t="s">
        <v>71</v>
      </c>
      <c r="K28" s="17" t="s">
        <v>87</v>
      </c>
    </row>
    <row r="29" spans="2:11" ht="43.5" thickBot="1">
      <c r="B29" s="89" t="s">
        <v>35</v>
      </c>
      <c r="C29" s="90" t="s">
        <v>88</v>
      </c>
      <c r="D29" s="54" t="s">
        <v>89</v>
      </c>
      <c r="F29" s="241"/>
      <c r="G29" s="244"/>
      <c r="H29" s="13" t="s">
        <v>90</v>
      </c>
      <c r="I29" s="14" t="s">
        <v>91</v>
      </c>
      <c r="J29" s="14" t="s">
        <v>92</v>
      </c>
      <c r="K29" s="18" t="s">
        <v>93</v>
      </c>
    </row>
    <row r="30" spans="2:11" ht="57.75" thickBot="1">
      <c r="B30" s="89" t="s">
        <v>37</v>
      </c>
      <c r="C30" s="90" t="s">
        <v>94</v>
      </c>
      <c r="D30" s="54" t="s">
        <v>95</v>
      </c>
      <c r="F30" s="241"/>
      <c r="G30" s="243">
        <v>10</v>
      </c>
      <c r="H30" s="12" t="s">
        <v>71</v>
      </c>
      <c r="I30" s="12" t="s">
        <v>80</v>
      </c>
      <c r="J30" s="18" t="s">
        <v>87</v>
      </c>
      <c r="K30" s="17" t="s">
        <v>96</v>
      </c>
    </row>
    <row r="31" spans="2:11" ht="43.5" thickBot="1">
      <c r="B31" s="89" t="s">
        <v>43</v>
      </c>
      <c r="C31" s="90" t="s">
        <v>97</v>
      </c>
      <c r="D31" s="54" t="s">
        <v>98</v>
      </c>
      <c r="F31" s="241"/>
      <c r="G31" s="245"/>
      <c r="H31" s="12"/>
      <c r="I31" s="15"/>
      <c r="J31" s="19"/>
      <c r="K31" s="20"/>
    </row>
    <row r="32" spans="2:11" ht="57.75" thickBot="1">
      <c r="B32" s="91" t="s">
        <v>50</v>
      </c>
      <c r="C32" s="92" t="s">
        <v>99</v>
      </c>
      <c r="D32" s="54" t="s">
        <v>100</v>
      </c>
      <c r="F32" s="242"/>
      <c r="G32" s="246"/>
      <c r="H32" s="14" t="s">
        <v>77</v>
      </c>
      <c r="I32" s="16" t="s">
        <v>101</v>
      </c>
      <c r="J32" s="18" t="s">
        <v>102</v>
      </c>
      <c r="K32" s="21" t="s">
        <v>103</v>
      </c>
    </row>
    <row r="33" spans="2:7" ht="15.75" thickBot="1"/>
    <row r="34" spans="2:7" ht="19.5" thickBot="1">
      <c r="B34" s="225" t="s">
        <v>104</v>
      </c>
      <c r="C34" s="226"/>
      <c r="D34" s="227"/>
      <c r="F34" s="228" t="s">
        <v>105</v>
      </c>
      <c r="G34" s="229"/>
    </row>
    <row r="35" spans="2:7" ht="30.75" thickBot="1">
      <c r="B35" s="85" t="s">
        <v>106</v>
      </c>
      <c r="C35" s="230" t="s">
        <v>107</v>
      </c>
      <c r="D35" s="81" t="s">
        <v>30</v>
      </c>
      <c r="F35" s="79" t="s">
        <v>61</v>
      </c>
      <c r="G35" s="88" t="s">
        <v>30</v>
      </c>
    </row>
    <row r="36" spans="2:7" ht="30.75" thickBot="1">
      <c r="B36" s="86" t="s">
        <v>108</v>
      </c>
      <c r="C36" s="231"/>
      <c r="D36" s="87" t="s">
        <v>109</v>
      </c>
      <c r="F36" s="93" t="s">
        <v>70</v>
      </c>
      <c r="G36" s="22" t="s">
        <v>110</v>
      </c>
    </row>
    <row r="37" spans="2:7" ht="43.5" thickBot="1">
      <c r="B37" s="89" t="s">
        <v>111</v>
      </c>
      <c r="C37" s="90">
        <v>100</v>
      </c>
      <c r="D37" s="54" t="s">
        <v>112</v>
      </c>
      <c r="F37" s="93" t="s">
        <v>71</v>
      </c>
      <c r="G37" s="23" t="s">
        <v>113</v>
      </c>
    </row>
    <row r="38" spans="2:7" ht="29.25" thickBot="1">
      <c r="B38" s="89" t="s">
        <v>114</v>
      </c>
      <c r="C38" s="90">
        <v>60</v>
      </c>
      <c r="D38" s="54" t="s">
        <v>115</v>
      </c>
      <c r="F38" s="93" t="s">
        <v>87</v>
      </c>
      <c r="G38" s="24" t="s">
        <v>116</v>
      </c>
    </row>
    <row r="39" spans="2:7" ht="15.75" thickBot="1">
      <c r="B39" s="89" t="s">
        <v>117</v>
      </c>
      <c r="C39" s="90">
        <v>25</v>
      </c>
      <c r="D39" s="54" t="s">
        <v>118</v>
      </c>
      <c r="F39" s="94" t="s">
        <v>119</v>
      </c>
      <c r="G39" s="25" t="s">
        <v>120</v>
      </c>
    </row>
    <row r="40" spans="2:7" ht="15.75" thickBot="1">
      <c r="B40" s="91" t="s">
        <v>121</v>
      </c>
      <c r="C40" s="92">
        <v>10</v>
      </c>
      <c r="D40" s="54" t="s">
        <v>122</v>
      </c>
    </row>
    <row r="41" spans="2:7" ht="15.75" thickBot="1"/>
    <row r="42" spans="2:7" ht="19.5" thickBot="1">
      <c r="B42" s="225" t="s">
        <v>123</v>
      </c>
      <c r="C42" s="226"/>
      <c r="D42" s="227"/>
    </row>
    <row r="43" spans="2:7" ht="30.75" thickBot="1">
      <c r="B43" s="79" t="s">
        <v>124</v>
      </c>
      <c r="C43" s="80" t="s">
        <v>125</v>
      </c>
      <c r="D43" s="81" t="s">
        <v>30</v>
      </c>
    </row>
    <row r="44" spans="2:7" ht="15" customHeight="1">
      <c r="B44" s="232" t="s">
        <v>70</v>
      </c>
      <c r="C44" s="234" t="s">
        <v>126</v>
      </c>
      <c r="D44" s="236" t="s">
        <v>127</v>
      </c>
    </row>
    <row r="45" spans="2:7" ht="15.75" thickBot="1">
      <c r="B45" s="233"/>
      <c r="C45" s="235"/>
      <c r="D45" s="237"/>
    </row>
    <row r="46" spans="2:7" ht="43.5" thickBot="1">
      <c r="B46" s="89" t="s">
        <v>71</v>
      </c>
      <c r="C46" s="90" t="s">
        <v>128</v>
      </c>
      <c r="D46" s="26" t="s">
        <v>129</v>
      </c>
    </row>
    <row r="47" spans="2:7" ht="29.25" thickBot="1">
      <c r="B47" s="89" t="s">
        <v>87</v>
      </c>
      <c r="C47" s="90" t="s">
        <v>130</v>
      </c>
      <c r="D47" s="27" t="s">
        <v>131</v>
      </c>
    </row>
    <row r="48" spans="2:7" ht="43.5" thickBot="1">
      <c r="B48" s="91" t="s">
        <v>119</v>
      </c>
      <c r="C48" s="92">
        <v>20</v>
      </c>
      <c r="D48" s="54" t="s">
        <v>132</v>
      </c>
    </row>
    <row r="50" spans="2:31" ht="20.25" customHeight="1">
      <c r="B50" s="221" t="s">
        <v>133</v>
      </c>
      <c r="C50" s="221"/>
      <c r="D50" s="221"/>
      <c r="E50" s="221"/>
    </row>
    <row r="52" spans="2:31">
      <c r="B52" s="222"/>
      <c r="C52" s="222"/>
      <c r="D52" s="222"/>
      <c r="E52" s="222"/>
      <c r="F52" s="222"/>
      <c r="G52" s="222"/>
      <c r="H52" s="222"/>
      <c r="I52" s="222"/>
      <c r="J52" s="222"/>
      <c r="K52" s="222"/>
      <c r="L52" s="222"/>
      <c r="M52" s="50"/>
      <c r="N52" s="50"/>
      <c r="O52" s="50"/>
      <c r="P52" s="50"/>
      <c r="Q52" s="50"/>
      <c r="R52" s="50"/>
      <c r="S52" s="50"/>
      <c r="T52" s="50"/>
      <c r="U52" s="50"/>
    </row>
    <row r="53" spans="2:31">
      <c r="B53" s="222"/>
      <c r="C53" s="222"/>
      <c r="D53" s="222"/>
      <c r="E53" s="222"/>
      <c r="F53" s="222"/>
      <c r="G53" s="222"/>
      <c r="H53" s="222"/>
      <c r="I53" s="222"/>
      <c r="J53" s="222"/>
      <c r="K53" s="222"/>
      <c r="L53" s="222"/>
      <c r="M53" s="50"/>
      <c r="N53" s="50"/>
      <c r="O53" s="50"/>
      <c r="P53" s="50"/>
      <c r="Q53" s="50"/>
      <c r="R53" s="50"/>
      <c r="S53" s="50"/>
      <c r="T53" s="50"/>
      <c r="U53" s="50"/>
    </row>
    <row r="54" spans="2:31" ht="52.5" customHeight="1">
      <c r="B54" s="223" t="s">
        <v>11</v>
      </c>
      <c r="C54" s="223"/>
      <c r="D54" s="223"/>
      <c r="E54" s="223"/>
      <c r="F54" s="223"/>
      <c r="G54" s="223"/>
      <c r="H54" s="223"/>
      <c r="I54" s="223"/>
      <c r="J54" s="223"/>
      <c r="K54" s="223"/>
      <c r="L54" s="68"/>
      <c r="M54" s="68"/>
      <c r="N54" s="68"/>
      <c r="O54" s="68"/>
      <c r="P54" s="68"/>
      <c r="Q54" s="68"/>
      <c r="R54" s="68"/>
      <c r="S54" s="68"/>
      <c r="T54" s="68"/>
      <c r="U54" s="68"/>
      <c r="V54" s="68"/>
      <c r="W54" s="68"/>
      <c r="X54" s="68"/>
      <c r="Y54" s="68"/>
      <c r="Z54" s="68"/>
      <c r="AA54" s="68"/>
      <c r="AB54" s="68"/>
      <c r="AC54" s="68"/>
      <c r="AD54" s="68"/>
      <c r="AE54" s="68"/>
    </row>
    <row r="55" spans="2:31">
      <c r="B55" s="222"/>
      <c r="C55" s="222"/>
      <c r="D55" s="222"/>
      <c r="E55" s="222"/>
      <c r="F55" s="222"/>
      <c r="G55" s="222"/>
      <c r="H55" s="222"/>
      <c r="I55" s="222"/>
      <c r="J55" s="222"/>
      <c r="K55" s="222"/>
      <c r="L55" s="222"/>
      <c r="M55" s="50"/>
      <c r="N55" s="50"/>
      <c r="O55" s="50"/>
      <c r="P55" s="50"/>
      <c r="Q55" s="50"/>
      <c r="R55" s="50"/>
      <c r="S55" s="50"/>
      <c r="T55" s="50"/>
      <c r="U55" s="50"/>
    </row>
    <row r="56" spans="2:31" ht="31.5" customHeight="1">
      <c r="B56" s="224" t="s">
        <v>12</v>
      </c>
      <c r="C56" s="224"/>
      <c r="D56" s="224"/>
      <c r="E56" s="224"/>
      <c r="F56" s="224"/>
      <c r="G56" s="224"/>
      <c r="H56" s="224"/>
      <c r="I56" s="224"/>
      <c r="J56" s="224"/>
      <c r="K56" s="224"/>
      <c r="L56" s="69"/>
      <c r="M56" s="69"/>
      <c r="N56" s="69"/>
      <c r="O56" s="69"/>
      <c r="P56" s="69"/>
      <c r="Q56" s="69"/>
      <c r="R56" s="69"/>
      <c r="S56" s="69"/>
      <c r="T56" s="69"/>
      <c r="U56" s="69"/>
      <c r="V56" s="69"/>
      <c r="W56" s="69"/>
      <c r="X56" s="69"/>
      <c r="Y56" s="69"/>
      <c r="Z56" s="69"/>
      <c r="AA56" s="69"/>
      <c r="AB56" s="69"/>
      <c r="AC56" s="69"/>
      <c r="AD56" s="69"/>
    </row>
    <row r="57" spans="2:31">
      <c r="B57" s="220"/>
      <c r="C57" s="220"/>
      <c r="D57" s="220"/>
      <c r="E57" s="220"/>
      <c r="F57" s="220"/>
      <c r="G57" s="220"/>
      <c r="H57" s="220"/>
      <c r="I57" s="220"/>
      <c r="J57" s="220"/>
      <c r="K57" s="220"/>
      <c r="L57" s="220"/>
      <c r="M57" s="50"/>
      <c r="N57" s="50"/>
      <c r="O57" s="50"/>
      <c r="P57" s="50"/>
      <c r="Q57" s="50"/>
      <c r="R57" s="50"/>
      <c r="S57" s="50"/>
      <c r="T57" s="50"/>
      <c r="U57" s="50"/>
    </row>
  </sheetData>
  <sheetProtection algorithmName="SHA-512" hashValue="c+H+hZBgygLx8kZp5cW4RPPcirAWuPfzYola9P33eriSrBMfjcUQDrVh8zBOXE36YVAEaeMGkqokq5YbGDZ/lw==" saltValue="HFa/cnrn3qLgF6bFBhw5bA==" spinCount="100000" sheet="1" formatCells="0" formatColumns="0" formatRows="0"/>
  <mergeCells count="42">
    <mergeCell ref="B8:K9"/>
    <mergeCell ref="B2:B5"/>
    <mergeCell ref="C2:I2"/>
    <mergeCell ref="J2:K2"/>
    <mergeCell ref="C3:I3"/>
    <mergeCell ref="J3:K3"/>
    <mergeCell ref="C4:I5"/>
    <mergeCell ref="J4:K4"/>
    <mergeCell ref="J5:K5"/>
    <mergeCell ref="B11:D11"/>
    <mergeCell ref="B12:B13"/>
    <mergeCell ref="D12:D13"/>
    <mergeCell ref="F12:K12"/>
    <mergeCell ref="F13:G14"/>
    <mergeCell ref="H13:K13"/>
    <mergeCell ref="B17:B18"/>
    <mergeCell ref="D17:D18"/>
    <mergeCell ref="B20:D20"/>
    <mergeCell ref="F20:K20"/>
    <mergeCell ref="F21:G21"/>
    <mergeCell ref="H21:K21"/>
    <mergeCell ref="F22:G22"/>
    <mergeCell ref="F23:F32"/>
    <mergeCell ref="G23:G24"/>
    <mergeCell ref="G25:G27"/>
    <mergeCell ref="B27:D27"/>
    <mergeCell ref="G28:G29"/>
    <mergeCell ref="G30:G32"/>
    <mergeCell ref="B34:D34"/>
    <mergeCell ref="F34:G34"/>
    <mergeCell ref="C35:C36"/>
    <mergeCell ref="B42:D42"/>
    <mergeCell ref="B44:B45"/>
    <mergeCell ref="C44:C45"/>
    <mergeCell ref="D44:D45"/>
    <mergeCell ref="B57:L57"/>
    <mergeCell ref="B50:E50"/>
    <mergeCell ref="B52:L52"/>
    <mergeCell ref="B53:L53"/>
    <mergeCell ref="B55:L55"/>
    <mergeCell ref="B54:K54"/>
    <mergeCell ref="B56:K56"/>
  </mergeCells>
  <pageMargins left="0.7" right="0.7" top="0.75" bottom="0.75" header="0.3" footer="0.3"/>
  <pageSetup scale="57" orientation="landscape" r:id="rId1"/>
  <rowBreaks count="1" manualBreakCount="1">
    <brk id="32" max="11" man="1"/>
  </rowBreaks>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B1:AE58"/>
  <sheetViews>
    <sheetView showGridLines="0" view="pageBreakPreview" zoomScale="85" zoomScaleNormal="73" zoomScaleSheetLayoutView="85" workbookViewId="0">
      <pane xSplit="3" ySplit="15" topLeftCell="D25" activePane="bottomRight" state="frozen"/>
      <selection pane="topRight" activeCell="H35" sqref="H35"/>
      <selection pane="bottomLeft" activeCell="H35" sqref="H35"/>
      <selection pane="bottomRight" activeCell="D16" sqref="D16:E25"/>
    </sheetView>
  </sheetViews>
  <sheetFormatPr baseColWidth="10" defaultColWidth="11.42578125" defaultRowHeight="15"/>
  <cols>
    <col min="1" max="1" width="10.7109375" customWidth="1"/>
    <col min="2" max="2" width="13.42578125" customWidth="1"/>
    <col min="3" max="3" width="12.5703125" customWidth="1"/>
    <col min="4" max="4" width="67.28515625" customWidth="1"/>
    <col min="5" max="5" width="14" customWidth="1"/>
    <col min="6" max="7" width="14.7109375" customWidth="1"/>
    <col min="8" max="11" width="13.28515625" customWidth="1"/>
    <col min="12" max="12" width="4" customWidth="1"/>
  </cols>
  <sheetData>
    <row r="1" spans="2:13" s="1" customFormat="1">
      <c r="B1" s="2"/>
      <c r="C1" s="2"/>
      <c r="D1" s="2"/>
      <c r="E1" s="2"/>
      <c r="F1" s="2"/>
      <c r="G1" s="2"/>
      <c r="H1" s="2"/>
      <c r="I1" s="2"/>
      <c r="J1" s="2"/>
      <c r="K1" s="2"/>
      <c r="L1" s="2"/>
      <c r="M1" s="2"/>
    </row>
    <row r="2" spans="2:13" s="1" customFormat="1" ht="15" customHeight="1">
      <c r="B2" s="301"/>
      <c r="C2" s="302" t="s">
        <v>0</v>
      </c>
      <c r="D2" s="303"/>
      <c r="E2" s="303"/>
      <c r="F2" s="303"/>
      <c r="G2" s="303"/>
      <c r="H2" s="304"/>
      <c r="I2" s="302" t="s">
        <v>1</v>
      </c>
      <c r="J2" s="303"/>
      <c r="K2" s="304"/>
      <c r="L2" s="2"/>
      <c r="M2" s="2"/>
    </row>
    <row r="3" spans="2:13" s="1" customFormat="1" ht="15" customHeight="1">
      <c r="B3" s="301"/>
      <c r="C3" s="302" t="s">
        <v>2</v>
      </c>
      <c r="D3" s="303"/>
      <c r="E3" s="303"/>
      <c r="F3" s="303"/>
      <c r="G3" s="303"/>
      <c r="H3" s="304"/>
      <c r="I3" s="302" t="s">
        <v>3</v>
      </c>
      <c r="J3" s="303"/>
      <c r="K3" s="304"/>
      <c r="L3" s="2"/>
      <c r="M3" s="2"/>
    </row>
    <row r="4" spans="2:13" s="1" customFormat="1" ht="15" customHeight="1">
      <c r="B4" s="301"/>
      <c r="C4" s="305" t="s">
        <v>4</v>
      </c>
      <c r="D4" s="306"/>
      <c r="E4" s="306"/>
      <c r="F4" s="306"/>
      <c r="G4" s="306"/>
      <c r="H4" s="307"/>
      <c r="I4" s="302" t="s">
        <v>703</v>
      </c>
      <c r="J4" s="303"/>
      <c r="K4" s="304"/>
      <c r="L4" s="2"/>
      <c r="M4" s="2"/>
    </row>
    <row r="5" spans="2:13" s="1" customFormat="1" ht="15" customHeight="1">
      <c r="B5" s="301"/>
      <c r="C5" s="308"/>
      <c r="D5" s="309"/>
      <c r="E5" s="309"/>
      <c r="F5" s="309"/>
      <c r="G5" s="309"/>
      <c r="H5" s="310"/>
      <c r="I5" s="302" t="s">
        <v>704</v>
      </c>
      <c r="J5" s="303"/>
      <c r="K5" s="304"/>
      <c r="L5" s="2"/>
      <c r="M5" s="2"/>
    </row>
    <row r="7" spans="2:13">
      <c r="B7" s="116">
        <v>33</v>
      </c>
    </row>
    <row r="9" spans="2:13" ht="15" customHeight="1">
      <c r="B9" s="263" t="s">
        <v>705</v>
      </c>
      <c r="C9" s="263"/>
      <c r="D9" s="263"/>
      <c r="E9" s="263"/>
      <c r="F9" s="263"/>
      <c r="G9" s="263"/>
      <c r="H9" s="263"/>
      <c r="I9" s="263"/>
      <c r="J9" s="263"/>
      <c r="K9" s="263"/>
    </row>
    <row r="10" spans="2:13">
      <c r="B10" s="263"/>
      <c r="C10" s="263"/>
      <c r="D10" s="263"/>
      <c r="E10" s="263"/>
      <c r="F10" s="263"/>
      <c r="G10" s="263"/>
      <c r="H10" s="263"/>
      <c r="I10" s="263"/>
      <c r="J10" s="263"/>
      <c r="K10" s="263"/>
    </row>
    <row r="11" spans="2:13">
      <c r="D11" s="108"/>
      <c r="E11" s="108"/>
      <c r="F11" s="108"/>
      <c r="G11" s="108"/>
      <c r="H11" s="108"/>
      <c r="I11" s="108"/>
      <c r="J11" s="108"/>
    </row>
    <row r="12" spans="2:13">
      <c r="D12" s="108"/>
      <c r="E12" s="108"/>
      <c r="F12" s="108"/>
      <c r="G12" s="108"/>
      <c r="H12" s="108"/>
      <c r="I12" s="108"/>
      <c r="J12" s="108"/>
    </row>
    <row r="15" spans="2:13" ht="25.5" customHeight="1" thickBot="1"/>
    <row r="16" spans="2:13" ht="66.75" customHeight="1" thickBot="1">
      <c r="D16" s="343" t="s">
        <v>105</v>
      </c>
      <c r="E16" s="344"/>
    </row>
    <row r="17" spans="4:11" ht="51.75" customHeight="1" thickBot="1">
      <c r="D17" s="79" t="s">
        <v>61</v>
      </c>
      <c r="E17" s="88" t="s">
        <v>30</v>
      </c>
    </row>
    <row r="18" spans="4:11" ht="69.75" customHeight="1" thickBot="1">
      <c r="D18" s="93" t="s">
        <v>70</v>
      </c>
      <c r="E18" s="22" t="s">
        <v>110</v>
      </c>
    </row>
    <row r="19" spans="4:11" ht="43.5" thickBot="1">
      <c r="D19" s="93" t="s">
        <v>71</v>
      </c>
      <c r="E19" s="23" t="s">
        <v>113</v>
      </c>
    </row>
    <row r="20" spans="4:11" ht="47.25" customHeight="1" thickBot="1">
      <c r="D20" s="93" t="s">
        <v>87</v>
      </c>
      <c r="E20" s="24" t="s">
        <v>116</v>
      </c>
    </row>
    <row r="21" spans="4:11" ht="15.75" thickBot="1">
      <c r="D21" s="94" t="s">
        <v>119</v>
      </c>
      <c r="E21" s="25" t="s">
        <v>120</v>
      </c>
    </row>
    <row r="22" spans="4:11">
      <c r="D22" s="345"/>
      <c r="E22" s="345"/>
    </row>
    <row r="23" spans="4:11">
      <c r="D23" s="345"/>
      <c r="E23" s="345"/>
    </row>
    <row r="24" spans="4:11">
      <c r="D24" s="345"/>
      <c r="E24" s="345"/>
    </row>
    <row r="25" spans="4:11">
      <c r="D25" s="345"/>
      <c r="E25" s="345"/>
    </row>
    <row r="26" spans="4:11">
      <c r="D26" s="311" t="s">
        <v>706</v>
      </c>
      <c r="E26" s="311"/>
    </row>
    <row r="27" spans="4:11">
      <c r="D27" s="117" t="s">
        <v>707</v>
      </c>
      <c r="E27" s="112">
        <f>COUNTIF(MATRIZ!J$11:$AU725,'Valoracion de eficacia '!D27)</f>
        <v>0</v>
      </c>
    </row>
    <row r="28" spans="4:11">
      <c r="D28" s="118" t="s">
        <v>708</v>
      </c>
      <c r="E28" s="112">
        <f>COUNTIF(MATRIZ!J$11:$AU726,'Valoracion de eficacia '!D28)</f>
        <v>0</v>
      </c>
      <c r="G28" s="312"/>
      <c r="H28" s="312"/>
      <c r="I28" s="312"/>
      <c r="J28" s="312"/>
      <c r="K28" s="312"/>
    </row>
    <row r="29" spans="4:11">
      <c r="D29" s="119" t="s">
        <v>709</v>
      </c>
      <c r="E29" s="112">
        <f>COUNTIF(MATRIZ!J$11:$AU727,'Valoracion de eficacia '!D29)</f>
        <v>295</v>
      </c>
      <c r="G29" s="313"/>
      <c r="H29" s="313"/>
      <c r="I29" s="313"/>
      <c r="J29" s="313"/>
      <c r="K29" s="313"/>
    </row>
    <row r="51" spans="2:31" ht="20.25" customHeight="1">
      <c r="B51" s="221" t="s">
        <v>133</v>
      </c>
      <c r="C51" s="221"/>
      <c r="D51" s="221"/>
      <c r="E51" s="221"/>
    </row>
    <row r="53" spans="2:31">
      <c r="B53" s="222"/>
      <c r="C53" s="222"/>
      <c r="D53" s="222"/>
      <c r="E53" s="222"/>
      <c r="F53" s="222"/>
      <c r="G53" s="222"/>
      <c r="H53" s="222"/>
      <c r="I53" s="222"/>
      <c r="J53" s="222"/>
      <c r="K53" s="222"/>
      <c r="L53" s="222"/>
      <c r="M53" s="50"/>
      <c r="N53" s="50"/>
      <c r="O53" s="50"/>
      <c r="P53" s="50"/>
      <c r="Q53" s="50"/>
      <c r="R53" s="50"/>
      <c r="S53" s="50"/>
      <c r="T53" s="50"/>
      <c r="U53" s="50"/>
    </row>
    <row r="54" spans="2:31">
      <c r="B54" s="222"/>
      <c r="C54" s="222"/>
      <c r="D54" s="222"/>
      <c r="E54" s="222"/>
      <c r="F54" s="222"/>
      <c r="G54" s="222"/>
      <c r="H54" s="222"/>
      <c r="I54" s="222"/>
      <c r="J54" s="222"/>
      <c r="K54" s="222"/>
      <c r="L54" s="222"/>
      <c r="M54" s="50"/>
      <c r="N54" s="50"/>
      <c r="O54" s="50"/>
      <c r="P54" s="50"/>
      <c r="Q54" s="50"/>
      <c r="R54" s="50"/>
      <c r="S54" s="50"/>
      <c r="T54" s="50"/>
      <c r="U54" s="50"/>
    </row>
    <row r="55" spans="2:31" ht="52.5" customHeight="1">
      <c r="B55" s="223" t="s">
        <v>11</v>
      </c>
      <c r="C55" s="223"/>
      <c r="D55" s="223"/>
      <c r="E55" s="223"/>
      <c r="F55" s="223"/>
      <c r="G55" s="223"/>
      <c r="H55" s="223"/>
      <c r="I55" s="223"/>
      <c r="J55" s="223"/>
      <c r="K55" s="223"/>
      <c r="L55" s="68"/>
      <c r="M55" s="68"/>
      <c r="N55" s="68"/>
      <c r="O55" s="68"/>
      <c r="P55" s="68"/>
      <c r="Q55" s="68"/>
      <c r="R55" s="68"/>
      <c r="S55" s="68"/>
      <c r="T55" s="68"/>
      <c r="U55" s="68"/>
      <c r="V55" s="68"/>
      <c r="W55" s="68"/>
      <c r="X55" s="68"/>
      <c r="Y55" s="68"/>
      <c r="Z55" s="68"/>
      <c r="AA55" s="68"/>
      <c r="AB55" s="68"/>
      <c r="AC55" s="68"/>
      <c r="AD55" s="68"/>
      <c r="AE55" s="68"/>
    </row>
    <row r="56" spans="2:31">
      <c r="B56" s="222"/>
      <c r="C56" s="222"/>
      <c r="D56" s="222"/>
      <c r="E56" s="222"/>
      <c r="F56" s="222"/>
      <c r="G56" s="222"/>
      <c r="H56" s="222"/>
      <c r="I56" s="222"/>
      <c r="J56" s="222"/>
      <c r="K56" s="222"/>
      <c r="L56" s="222"/>
      <c r="M56" s="50"/>
      <c r="N56" s="50"/>
      <c r="O56" s="50"/>
      <c r="P56" s="50"/>
      <c r="Q56" s="50"/>
      <c r="R56" s="50"/>
      <c r="S56" s="50"/>
      <c r="T56" s="50"/>
      <c r="U56" s="50"/>
    </row>
    <row r="57" spans="2:31" ht="31.5" customHeight="1">
      <c r="B57" s="224" t="s">
        <v>12</v>
      </c>
      <c r="C57" s="224"/>
      <c r="D57" s="224"/>
      <c r="E57" s="224"/>
      <c r="F57" s="224"/>
      <c r="G57" s="224"/>
      <c r="H57" s="224"/>
      <c r="I57" s="224"/>
      <c r="J57" s="224"/>
      <c r="K57" s="224"/>
      <c r="L57" s="69"/>
      <c r="M57" s="69"/>
      <c r="N57" s="69"/>
      <c r="O57" s="69"/>
      <c r="P57" s="69"/>
      <c r="Q57" s="69"/>
      <c r="R57" s="69"/>
      <c r="S57" s="69"/>
      <c r="T57" s="69"/>
      <c r="U57" s="69"/>
      <c r="V57" s="69"/>
      <c r="W57" s="69"/>
      <c r="X57" s="69"/>
      <c r="Y57" s="69"/>
      <c r="Z57" s="69"/>
      <c r="AA57" s="69"/>
      <c r="AB57" s="69"/>
      <c r="AC57" s="69"/>
      <c r="AD57" s="69"/>
    </row>
    <row r="58" spans="2:31">
      <c r="B58" s="220"/>
      <c r="C58" s="220"/>
      <c r="D58" s="220"/>
      <c r="E58" s="220"/>
      <c r="F58" s="220"/>
      <c r="G58" s="220"/>
      <c r="H58" s="220"/>
      <c r="I58" s="220"/>
      <c r="J58" s="220"/>
      <c r="K58" s="220"/>
      <c r="L58" s="220"/>
      <c r="M58" s="50"/>
      <c r="N58" s="50"/>
      <c r="O58" s="50"/>
      <c r="P58" s="50"/>
      <c r="Q58" s="50"/>
      <c r="R58" s="50"/>
      <c r="S58" s="50"/>
      <c r="T58" s="50"/>
      <c r="U58" s="50"/>
    </row>
  </sheetData>
  <sheetProtection algorithmName="SHA-512" hashValue="u73xZqEwc3D70+C2sGIPK/xGnFXupbpt0hYTGwPpd5s4cLMspgAjI2OHXdyadY27oC6OZfg7tlTZGrmqunm0cg==" saltValue="6oWpq7h2FNSlQQD3Lm6mCw==" spinCount="100000" sheet="1" objects="1" scenarios="1"/>
  <mergeCells count="20">
    <mergeCell ref="B58:L58"/>
    <mergeCell ref="B9:K10"/>
    <mergeCell ref="D16:E16"/>
    <mergeCell ref="D26:E26"/>
    <mergeCell ref="G28:K28"/>
    <mergeCell ref="G29:K29"/>
    <mergeCell ref="B51:E51"/>
    <mergeCell ref="B53:L53"/>
    <mergeCell ref="B54:L54"/>
    <mergeCell ref="B55:K55"/>
    <mergeCell ref="B56:L56"/>
    <mergeCell ref="B57:K57"/>
    <mergeCell ref="B2:B5"/>
    <mergeCell ref="C2:H2"/>
    <mergeCell ref="I2:K2"/>
    <mergeCell ref="C3:H3"/>
    <mergeCell ref="I3:K3"/>
    <mergeCell ref="C4:H5"/>
    <mergeCell ref="I4:K4"/>
    <mergeCell ref="I5:K5"/>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45"/>
  <sheetViews>
    <sheetView showGridLines="0" view="pageBreakPreview" zoomScale="98" zoomScaleNormal="100" zoomScaleSheetLayoutView="98" workbookViewId="0">
      <pane xSplit="2" ySplit="13" topLeftCell="C14" activePane="bottomRight" state="frozen"/>
      <selection pane="topRight" activeCell="C1" sqref="C1"/>
      <selection pane="bottomLeft" activeCell="A11" sqref="A11"/>
      <selection pane="bottomRight"/>
    </sheetView>
  </sheetViews>
  <sheetFormatPr baseColWidth="10" defaultColWidth="11.42578125" defaultRowHeight="15"/>
  <cols>
    <col min="1" max="1" width="11.7109375" customWidth="1"/>
    <col min="2" max="2" width="9.5703125" customWidth="1"/>
    <col min="3" max="3" width="21.7109375" customWidth="1"/>
    <col min="4" max="4" width="34.42578125" customWidth="1"/>
    <col min="5" max="5" width="21.7109375" customWidth="1"/>
    <col min="6" max="6" width="37.7109375" customWidth="1"/>
    <col min="7" max="7" width="21.7109375" customWidth="1"/>
    <col min="8" max="8" width="27.28515625" customWidth="1"/>
    <col min="9" max="9" width="21.7109375" customWidth="1"/>
    <col min="10" max="10" width="5.28515625" customWidth="1"/>
  </cols>
  <sheetData>
    <row r="2" spans="2:11" s="1" customFormat="1" ht="15" customHeight="1">
      <c r="B2" s="264"/>
      <c r="C2" s="332" t="s">
        <v>0</v>
      </c>
      <c r="D2" s="332"/>
      <c r="E2" s="332"/>
      <c r="F2" s="332"/>
      <c r="G2" s="332"/>
      <c r="H2" s="265" t="s">
        <v>1</v>
      </c>
      <c r="I2" s="267"/>
      <c r="J2" s="2"/>
      <c r="K2" s="2"/>
    </row>
    <row r="3" spans="2:11" s="1" customFormat="1" ht="15" customHeight="1">
      <c r="B3" s="264"/>
      <c r="C3" s="332" t="s">
        <v>2</v>
      </c>
      <c r="D3" s="332"/>
      <c r="E3" s="332"/>
      <c r="F3" s="332"/>
      <c r="G3" s="332"/>
      <c r="H3" s="265" t="s">
        <v>3</v>
      </c>
      <c r="I3" s="267"/>
      <c r="J3" s="2"/>
      <c r="K3" s="2"/>
    </row>
    <row r="4" spans="2:11" s="1" customFormat="1" ht="15" customHeight="1">
      <c r="B4" s="264"/>
      <c r="C4" s="332" t="s">
        <v>4</v>
      </c>
      <c r="D4" s="332"/>
      <c r="E4" s="332"/>
      <c r="F4" s="332"/>
      <c r="G4" s="332"/>
      <c r="H4" s="265" t="s">
        <v>5</v>
      </c>
      <c r="I4" s="267"/>
      <c r="J4" s="2"/>
      <c r="K4" s="2"/>
    </row>
    <row r="5" spans="2:11" s="1" customFormat="1">
      <c r="B5" s="264"/>
      <c r="C5" s="332"/>
      <c r="D5" s="332"/>
      <c r="E5" s="332"/>
      <c r="F5" s="332"/>
      <c r="G5" s="332"/>
      <c r="H5" s="332" t="s">
        <v>710</v>
      </c>
      <c r="I5" s="332"/>
      <c r="J5" s="2"/>
      <c r="K5" s="2"/>
    </row>
    <row r="6" spans="2:11">
      <c r="B6">
        <v>33</v>
      </c>
    </row>
    <row r="8" spans="2:11">
      <c r="B8" s="263" t="s">
        <v>898</v>
      </c>
      <c r="C8" s="263"/>
      <c r="D8" s="263"/>
      <c r="E8" s="263"/>
      <c r="F8" s="263"/>
      <c r="G8" s="263"/>
      <c r="H8" s="263"/>
      <c r="I8" s="263"/>
    </row>
    <row r="9" spans="2:11">
      <c r="B9" s="263"/>
      <c r="C9" s="263"/>
      <c r="D9" s="263"/>
      <c r="E9" s="263"/>
      <c r="F9" s="263"/>
      <c r="G9" s="263"/>
      <c r="H9" s="263"/>
      <c r="I9" s="263"/>
    </row>
    <row r="10" spans="2:11" ht="15.75" thickBot="1">
      <c r="B10" s="331"/>
      <c r="C10" s="331"/>
      <c r="D10" s="331"/>
      <c r="E10" s="331"/>
      <c r="F10" s="331"/>
      <c r="G10" s="331"/>
      <c r="H10" s="331"/>
      <c r="I10" s="331"/>
    </row>
    <row r="11" spans="2:11" ht="18.75" customHeight="1" thickBot="1">
      <c r="B11" s="322" t="s">
        <v>153</v>
      </c>
      <c r="C11" s="325" t="s">
        <v>711</v>
      </c>
      <c r="D11" s="326"/>
      <c r="E11" s="326"/>
      <c r="F11" s="326"/>
      <c r="G11" s="326"/>
      <c r="H11" s="326"/>
      <c r="I11" s="327"/>
    </row>
    <row r="12" spans="2:11" ht="15.75" customHeight="1">
      <c r="B12" s="323"/>
      <c r="C12" s="328" t="s">
        <v>712</v>
      </c>
      <c r="D12" s="328" t="s">
        <v>713</v>
      </c>
      <c r="E12" s="328" t="s">
        <v>714</v>
      </c>
      <c r="F12" s="328" t="s">
        <v>715</v>
      </c>
      <c r="G12" s="328" t="s">
        <v>716</v>
      </c>
      <c r="H12" s="328" t="s">
        <v>717</v>
      </c>
      <c r="I12" s="100" t="s">
        <v>718</v>
      </c>
    </row>
    <row r="13" spans="2:11" ht="16.5" customHeight="1" thickBot="1">
      <c r="B13" s="323"/>
      <c r="C13" s="329"/>
      <c r="D13" s="329"/>
      <c r="E13" s="329"/>
      <c r="F13" s="329"/>
      <c r="G13" s="329"/>
      <c r="H13" s="329"/>
      <c r="I13" s="101" t="s">
        <v>719</v>
      </c>
    </row>
    <row r="14" spans="2:11" ht="71.25">
      <c r="B14" s="323"/>
      <c r="C14" s="102"/>
      <c r="D14" s="102" t="s">
        <v>720</v>
      </c>
      <c r="E14" s="102" t="s">
        <v>721</v>
      </c>
      <c r="F14" s="102" t="s">
        <v>722</v>
      </c>
      <c r="G14" s="102" t="s">
        <v>723</v>
      </c>
      <c r="H14" s="102" t="s">
        <v>724</v>
      </c>
      <c r="I14" s="320" t="s">
        <v>725</v>
      </c>
    </row>
    <row r="15" spans="2:11" ht="57">
      <c r="B15" s="323"/>
      <c r="C15" s="102" t="s">
        <v>726</v>
      </c>
      <c r="D15" s="102" t="s">
        <v>727</v>
      </c>
      <c r="E15" s="102" t="s">
        <v>728</v>
      </c>
      <c r="F15" s="102" t="s">
        <v>729</v>
      </c>
      <c r="G15" s="102" t="s">
        <v>730</v>
      </c>
      <c r="H15" s="102" t="s">
        <v>731</v>
      </c>
      <c r="I15" s="330"/>
    </row>
    <row r="16" spans="2:11" ht="15.75" thickBot="1">
      <c r="B16" s="323"/>
      <c r="C16" s="96"/>
      <c r="D16" s="96" t="s">
        <v>732</v>
      </c>
      <c r="E16" s="96"/>
      <c r="F16" s="96"/>
      <c r="G16" s="96"/>
      <c r="H16" s="96"/>
      <c r="I16" s="321"/>
    </row>
    <row r="17" spans="2:9" ht="30" customHeight="1">
      <c r="B17" s="323"/>
      <c r="C17" s="102"/>
      <c r="D17" s="102" t="s">
        <v>733</v>
      </c>
      <c r="E17" s="320" t="s">
        <v>734</v>
      </c>
      <c r="F17" s="320" t="s">
        <v>735</v>
      </c>
      <c r="G17" s="320" t="s">
        <v>736</v>
      </c>
      <c r="H17" s="102" t="s">
        <v>737</v>
      </c>
      <c r="I17" s="320" t="s">
        <v>738</v>
      </c>
    </row>
    <row r="18" spans="2:9" ht="71.25" customHeight="1" thickBot="1">
      <c r="B18" s="323"/>
      <c r="C18" s="96" t="s">
        <v>739</v>
      </c>
      <c r="D18" s="96" t="s">
        <v>740</v>
      </c>
      <c r="E18" s="321"/>
      <c r="F18" s="321"/>
      <c r="G18" s="321"/>
      <c r="H18" s="96" t="s">
        <v>741</v>
      </c>
      <c r="I18" s="321"/>
    </row>
    <row r="19" spans="2:9" ht="28.5">
      <c r="B19" s="323"/>
      <c r="C19" s="102"/>
      <c r="D19" s="102" t="s">
        <v>742</v>
      </c>
      <c r="E19" s="320" t="s">
        <v>743</v>
      </c>
      <c r="F19" s="102" t="s">
        <v>744</v>
      </c>
      <c r="G19" s="102" t="s">
        <v>745</v>
      </c>
      <c r="H19" s="102" t="s">
        <v>746</v>
      </c>
      <c r="I19" s="320" t="s">
        <v>747</v>
      </c>
    </row>
    <row r="20" spans="2:9" ht="42.75">
      <c r="B20" s="323"/>
      <c r="C20" s="102"/>
      <c r="D20" s="102" t="s">
        <v>748</v>
      </c>
      <c r="E20" s="330"/>
      <c r="F20" s="102" t="s">
        <v>749</v>
      </c>
      <c r="G20" s="102" t="s">
        <v>750</v>
      </c>
      <c r="H20" s="102" t="s">
        <v>751</v>
      </c>
      <c r="I20" s="330"/>
    </row>
    <row r="21" spans="2:9" ht="43.5" thickBot="1">
      <c r="B21" s="323"/>
      <c r="C21" s="96" t="s">
        <v>752</v>
      </c>
      <c r="D21" s="96"/>
      <c r="E21" s="321"/>
      <c r="F21" s="96"/>
      <c r="G21" s="96"/>
      <c r="H21" s="96" t="s">
        <v>753</v>
      </c>
      <c r="I21" s="321"/>
    </row>
    <row r="22" spans="2:9" ht="28.5">
      <c r="B22" s="323"/>
      <c r="C22" s="102"/>
      <c r="D22" s="102" t="s">
        <v>754</v>
      </c>
      <c r="E22" s="320" t="s">
        <v>755</v>
      </c>
      <c r="F22" s="102" t="s">
        <v>756</v>
      </c>
      <c r="G22" s="102" t="s">
        <v>757</v>
      </c>
      <c r="H22" s="102" t="s">
        <v>758</v>
      </c>
      <c r="I22" s="320" t="s">
        <v>759</v>
      </c>
    </row>
    <row r="23" spans="2:9" ht="28.5">
      <c r="B23" s="323"/>
      <c r="C23" s="103" t="s">
        <v>760</v>
      </c>
      <c r="D23" s="102" t="s">
        <v>761</v>
      </c>
      <c r="E23" s="330"/>
      <c r="F23" s="102" t="s">
        <v>762</v>
      </c>
      <c r="G23" s="102" t="s">
        <v>763</v>
      </c>
      <c r="H23" s="102" t="s">
        <v>764</v>
      </c>
      <c r="I23" s="330"/>
    </row>
    <row r="24" spans="2:9" ht="30.75" customHeight="1" thickBot="1">
      <c r="B24" s="323"/>
      <c r="C24" s="96"/>
      <c r="D24" s="96"/>
      <c r="E24" s="321"/>
      <c r="F24" s="96" t="s">
        <v>765</v>
      </c>
      <c r="G24" s="96"/>
      <c r="H24" s="96"/>
      <c r="I24" s="321"/>
    </row>
    <row r="25" spans="2:9" ht="28.5">
      <c r="B25" s="323"/>
      <c r="C25" s="102"/>
      <c r="D25" s="102" t="s">
        <v>766</v>
      </c>
      <c r="E25" s="102" t="s">
        <v>767</v>
      </c>
      <c r="F25" s="102" t="s">
        <v>768</v>
      </c>
      <c r="G25" s="320"/>
      <c r="H25" s="320" t="s">
        <v>769</v>
      </c>
      <c r="I25" s="320" t="s">
        <v>770</v>
      </c>
    </row>
    <row r="26" spans="2:9" ht="42.75">
      <c r="B26" s="323"/>
      <c r="C26" s="102"/>
      <c r="D26" s="102" t="s">
        <v>771</v>
      </c>
      <c r="E26" s="102" t="s">
        <v>772</v>
      </c>
      <c r="F26" s="102" t="s">
        <v>773</v>
      </c>
      <c r="G26" s="330"/>
      <c r="H26" s="330"/>
      <c r="I26" s="330"/>
    </row>
    <row r="27" spans="2:9" ht="29.25" thickBot="1">
      <c r="B27" s="323"/>
      <c r="C27" s="96" t="s">
        <v>774</v>
      </c>
      <c r="D27" s="96" t="s">
        <v>775</v>
      </c>
      <c r="E27" s="96"/>
      <c r="F27" s="96" t="s">
        <v>776</v>
      </c>
      <c r="G27" s="321"/>
      <c r="H27" s="321"/>
      <c r="I27" s="321"/>
    </row>
    <row r="28" spans="2:9" ht="28.5">
      <c r="B28" s="323"/>
      <c r="C28" s="102"/>
      <c r="D28" s="102" t="s">
        <v>777</v>
      </c>
      <c r="E28" s="320" t="s">
        <v>778</v>
      </c>
      <c r="F28" s="102" t="s">
        <v>779</v>
      </c>
      <c r="G28" s="320"/>
      <c r="H28" s="102" t="s">
        <v>780</v>
      </c>
      <c r="I28" s="102" t="s">
        <v>781</v>
      </c>
    </row>
    <row r="29" spans="2:9" ht="29.25" thickBot="1">
      <c r="B29" s="323"/>
      <c r="C29" s="96" t="s">
        <v>782</v>
      </c>
      <c r="D29" s="96" t="s">
        <v>783</v>
      </c>
      <c r="E29" s="321"/>
      <c r="F29" s="96" t="s">
        <v>784</v>
      </c>
      <c r="G29" s="321"/>
      <c r="H29" s="96" t="s">
        <v>785</v>
      </c>
      <c r="I29" s="96" t="s">
        <v>786</v>
      </c>
    </row>
    <row r="30" spans="2:9">
      <c r="B30" s="323"/>
      <c r="C30" s="102"/>
      <c r="D30" s="102" t="s">
        <v>787</v>
      </c>
      <c r="E30" s="320"/>
      <c r="F30" s="320"/>
      <c r="G30" s="320"/>
      <c r="H30" s="320" t="s">
        <v>788</v>
      </c>
      <c r="I30" s="320"/>
    </row>
    <row r="31" spans="2:9" ht="42.75">
      <c r="B31" s="323"/>
      <c r="C31" s="102"/>
      <c r="D31" s="102" t="s">
        <v>789</v>
      </c>
      <c r="E31" s="330"/>
      <c r="F31" s="330"/>
      <c r="G31" s="330"/>
      <c r="H31" s="330"/>
      <c r="I31" s="330"/>
    </row>
    <row r="32" spans="2:9" ht="15.75" thickBot="1">
      <c r="B32" s="323"/>
      <c r="C32" s="96" t="s">
        <v>790</v>
      </c>
      <c r="D32" s="96"/>
      <c r="E32" s="321"/>
      <c r="F32" s="321"/>
      <c r="G32" s="321"/>
      <c r="H32" s="321"/>
      <c r="I32" s="321"/>
    </row>
    <row r="33" spans="2:12">
      <c r="B33" s="323"/>
      <c r="C33" s="102" t="s">
        <v>791</v>
      </c>
      <c r="D33" s="320"/>
      <c r="E33" s="320"/>
      <c r="F33" s="320"/>
      <c r="G33" s="320"/>
      <c r="H33" s="320" t="s">
        <v>792</v>
      </c>
      <c r="I33" s="320"/>
    </row>
    <row r="34" spans="2:12" ht="15.75" thickBot="1">
      <c r="B34" s="324"/>
      <c r="C34" s="96" t="s">
        <v>793</v>
      </c>
      <c r="D34" s="321"/>
      <c r="E34" s="321"/>
      <c r="F34" s="321"/>
      <c r="G34" s="321"/>
      <c r="H34" s="321"/>
      <c r="I34" s="321"/>
    </row>
    <row r="35" spans="2:12" ht="15" customHeight="1">
      <c r="B35" s="314" t="s">
        <v>794</v>
      </c>
      <c r="C35" s="315"/>
      <c r="D35" s="315"/>
      <c r="E35" s="315"/>
      <c r="F35" s="315"/>
      <c r="G35" s="315"/>
      <c r="H35" s="315"/>
      <c r="I35" s="316"/>
    </row>
    <row r="36" spans="2:12" ht="15.75" customHeight="1" thickBot="1">
      <c r="B36" s="317" t="s">
        <v>795</v>
      </c>
      <c r="C36" s="318"/>
      <c r="D36" s="318"/>
      <c r="E36" s="318"/>
      <c r="F36" s="318"/>
      <c r="G36" s="318"/>
      <c r="H36" s="318"/>
      <c r="I36" s="319"/>
    </row>
    <row r="38" spans="2:12">
      <c r="B38" t="s">
        <v>133</v>
      </c>
    </row>
    <row r="40" spans="2:12" ht="55.5" customHeight="1">
      <c r="B40" s="223" t="s">
        <v>662</v>
      </c>
      <c r="C40" s="223"/>
      <c r="D40" s="223"/>
      <c r="E40" s="223"/>
      <c r="F40" s="223"/>
      <c r="G40" s="223"/>
      <c r="H40" s="223"/>
      <c r="I40" s="223"/>
      <c r="J40" s="68"/>
      <c r="K40" s="68"/>
      <c r="L40" s="50"/>
    </row>
    <row r="41" spans="2:12">
      <c r="B41" s="222"/>
      <c r="C41" s="222"/>
      <c r="D41" s="222"/>
      <c r="E41" s="222"/>
      <c r="F41" s="222"/>
      <c r="G41" s="222"/>
      <c r="H41" s="222"/>
      <c r="I41" s="222"/>
      <c r="J41" s="50"/>
      <c r="K41" s="50"/>
      <c r="L41" s="50"/>
    </row>
    <row r="42" spans="2:12">
      <c r="B42" s="222"/>
      <c r="C42" s="222"/>
      <c r="D42" s="222"/>
      <c r="E42" s="222"/>
      <c r="F42" s="222"/>
      <c r="G42" s="222"/>
      <c r="H42" s="222"/>
      <c r="I42" s="222"/>
      <c r="J42" s="50"/>
      <c r="K42" s="50"/>
      <c r="L42" s="50"/>
    </row>
    <row r="43" spans="2:12" ht="27.75" customHeight="1">
      <c r="B43" s="224" t="s">
        <v>12</v>
      </c>
      <c r="C43" s="224"/>
      <c r="D43" s="224"/>
      <c r="E43" s="224"/>
      <c r="F43" s="224"/>
      <c r="G43" s="224"/>
      <c r="H43" s="224"/>
      <c r="I43" s="224"/>
      <c r="J43" s="69"/>
      <c r="K43" s="69"/>
      <c r="L43" s="50"/>
    </row>
    <row r="44" spans="2:12">
      <c r="B44" s="220"/>
      <c r="C44" s="220"/>
      <c r="D44" s="220"/>
      <c r="E44" s="220"/>
      <c r="F44" s="220"/>
      <c r="G44" s="220"/>
      <c r="H44" s="220"/>
      <c r="I44" s="220"/>
      <c r="J44" s="50"/>
      <c r="K44" s="50"/>
      <c r="L44" s="50"/>
    </row>
    <row r="45" spans="2:12">
      <c r="B45" s="220"/>
      <c r="C45" s="220"/>
      <c r="D45" s="220"/>
      <c r="E45" s="220"/>
      <c r="F45" s="220"/>
      <c r="G45" s="220"/>
      <c r="H45" s="220"/>
      <c r="I45" s="220"/>
      <c r="J45" s="50"/>
      <c r="K45" s="50"/>
      <c r="L45" s="50"/>
    </row>
  </sheetData>
  <sheetProtection algorithmName="SHA-512" hashValue="X1KxpEcpWXmmj/o3qunAHzpXtAoDYUykeJozeWV7lKUtN/IopWvyd0OgPrgdMSbP14vs7NA6qpN9NZOWhfnv3Q==" saltValue="Xx+kpJSbcQLpFvWqeHkWNQ==" spinCount="100000" sheet="1" formatCells="0" formatColumns="0" formatRows="0"/>
  <mergeCells count="51">
    <mergeCell ref="B10:I10"/>
    <mergeCell ref="B2:B5"/>
    <mergeCell ref="C2:G2"/>
    <mergeCell ref="H2:I2"/>
    <mergeCell ref="C3:G3"/>
    <mergeCell ref="H3:I3"/>
    <mergeCell ref="C4:G5"/>
    <mergeCell ref="H4:I4"/>
    <mergeCell ref="H5:I5"/>
    <mergeCell ref="B8:I9"/>
    <mergeCell ref="I14:I16"/>
    <mergeCell ref="E17:E18"/>
    <mergeCell ref="F17:F18"/>
    <mergeCell ref="G17:G18"/>
    <mergeCell ref="I17:I18"/>
    <mergeCell ref="I19:I21"/>
    <mergeCell ref="E30:E32"/>
    <mergeCell ref="F30:F32"/>
    <mergeCell ref="G30:G32"/>
    <mergeCell ref="H30:H32"/>
    <mergeCell ref="I30:I32"/>
    <mergeCell ref="G25:G27"/>
    <mergeCell ref="H25:H27"/>
    <mergeCell ref="I25:I27"/>
    <mergeCell ref="E28:E29"/>
    <mergeCell ref="G28:G29"/>
    <mergeCell ref="E22:E24"/>
    <mergeCell ref="I22:I24"/>
    <mergeCell ref="E19:E21"/>
    <mergeCell ref="B35:I35"/>
    <mergeCell ref="B36:I36"/>
    <mergeCell ref="D33:D34"/>
    <mergeCell ref="E33:E34"/>
    <mergeCell ref="F33:F34"/>
    <mergeCell ref="G33:G34"/>
    <mergeCell ref="H33:H34"/>
    <mergeCell ref="I33:I34"/>
    <mergeCell ref="B11:B34"/>
    <mergeCell ref="C11:I11"/>
    <mergeCell ref="C12:C13"/>
    <mergeCell ref="D12:D13"/>
    <mergeCell ref="E12:E13"/>
    <mergeCell ref="F12:F13"/>
    <mergeCell ref="G12:G13"/>
    <mergeCell ref="H12:H13"/>
    <mergeCell ref="B45:I45"/>
    <mergeCell ref="B40:I40"/>
    <mergeCell ref="B41:I41"/>
    <mergeCell ref="B42:I42"/>
    <mergeCell ref="B43:I43"/>
    <mergeCell ref="B44:I44"/>
  </mergeCells>
  <pageMargins left="0.70866141732283472" right="0.70866141732283472" top="0.74803149606299213" bottom="0.74803149606299213" header="0.31496062992125984" footer="0.31496062992125984"/>
  <pageSetup scale="4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86"/>
  <sheetViews>
    <sheetView showGridLines="0" view="pageBreakPreview" zoomScale="66" zoomScaleNormal="66" zoomScaleSheetLayoutView="66" workbookViewId="0">
      <pane xSplit="2" ySplit="18" topLeftCell="C19" activePane="bottomRight" state="frozen"/>
      <selection pane="topRight" activeCell="C1" sqref="C1"/>
      <selection pane="bottomLeft" activeCell="A14" sqref="A14"/>
      <selection pane="bottomRight" activeCell="C4" sqref="C4:C5"/>
    </sheetView>
  </sheetViews>
  <sheetFormatPr baseColWidth="10" defaultColWidth="11.42578125" defaultRowHeight="15"/>
  <cols>
    <col min="1" max="1" width="11" customWidth="1"/>
    <col min="2" max="2" width="28.28515625" bestFit="1" customWidth="1"/>
    <col min="3" max="3" width="69.7109375" customWidth="1"/>
    <col min="4" max="4" width="78.5703125" customWidth="1"/>
    <col min="5" max="5" width="58" customWidth="1"/>
    <col min="6" max="6" width="10.5703125" customWidth="1"/>
  </cols>
  <sheetData>
    <row r="2" spans="2:6" s="1" customFormat="1">
      <c r="B2" s="264"/>
      <c r="C2" s="60" t="s">
        <v>0</v>
      </c>
      <c r="D2" s="60" t="s">
        <v>1</v>
      </c>
      <c r="E2" s="2"/>
      <c r="F2" s="2"/>
    </row>
    <row r="3" spans="2:6" s="1" customFormat="1" ht="25.5" customHeight="1">
      <c r="B3" s="264"/>
      <c r="C3" s="67" t="s">
        <v>2</v>
      </c>
      <c r="D3" s="60" t="s">
        <v>3</v>
      </c>
      <c r="E3" s="2"/>
      <c r="F3" s="2"/>
    </row>
    <row r="4" spans="2:6" s="1" customFormat="1">
      <c r="B4" s="264"/>
      <c r="C4" s="332" t="s">
        <v>4</v>
      </c>
      <c r="D4" s="60" t="s">
        <v>5</v>
      </c>
      <c r="E4" s="2"/>
      <c r="F4" s="2"/>
    </row>
    <row r="5" spans="2:6" s="1" customFormat="1">
      <c r="B5" s="264"/>
      <c r="C5" s="332"/>
      <c r="D5" s="60" t="s">
        <v>796</v>
      </c>
      <c r="E5" s="2"/>
      <c r="F5" s="2"/>
    </row>
    <row r="6" spans="2:6" s="1" customFormat="1">
      <c r="B6" s="71"/>
      <c r="C6" s="72"/>
      <c r="D6" s="72"/>
      <c r="E6" s="2"/>
      <c r="F6" s="2"/>
    </row>
    <row r="7" spans="2:6" s="1" customFormat="1">
      <c r="B7" s="71">
        <v>33</v>
      </c>
      <c r="C7" s="72"/>
      <c r="D7" s="72"/>
      <c r="E7" s="2"/>
      <c r="F7" s="2"/>
    </row>
    <row r="8" spans="2:6" s="1" customFormat="1">
      <c r="B8" s="71"/>
      <c r="C8" s="72"/>
      <c r="D8" s="72"/>
      <c r="E8" s="2"/>
      <c r="F8" s="2"/>
    </row>
    <row r="9" spans="2:6" s="1" customFormat="1">
      <c r="B9" s="293" t="s">
        <v>899</v>
      </c>
      <c r="C9" s="293"/>
      <c r="D9" s="293"/>
      <c r="E9" s="2"/>
      <c r="F9" s="2"/>
    </row>
    <row r="10" spans="2:6" s="1" customFormat="1">
      <c r="B10" s="293"/>
      <c r="C10" s="293"/>
      <c r="D10" s="293"/>
      <c r="E10" s="2"/>
      <c r="F10" s="2"/>
    </row>
    <row r="11" spans="2:6">
      <c r="B11" s="39"/>
    </row>
    <row r="12" spans="2:6" ht="15.75" customHeight="1">
      <c r="B12" s="335" t="s">
        <v>797</v>
      </c>
      <c r="C12" s="335"/>
      <c r="D12" s="335"/>
    </row>
    <row r="13" spans="2:6">
      <c r="B13" s="336" t="s">
        <v>158</v>
      </c>
      <c r="C13" s="336"/>
      <c r="D13" s="70" t="s">
        <v>32</v>
      </c>
    </row>
    <row r="14" spans="2:6">
      <c r="B14" s="337" t="s">
        <v>35</v>
      </c>
      <c r="C14" s="337"/>
      <c r="D14" s="28">
        <v>10</v>
      </c>
    </row>
    <row r="15" spans="2:6">
      <c r="B15" s="337" t="s">
        <v>37</v>
      </c>
      <c r="C15" s="337"/>
      <c r="D15" s="29">
        <v>6</v>
      </c>
    </row>
    <row r="16" spans="2:6">
      <c r="B16" s="337" t="s">
        <v>43</v>
      </c>
      <c r="C16" s="337"/>
      <c r="D16" s="30">
        <v>2</v>
      </c>
    </row>
    <row r="17" spans="2:4">
      <c r="B17" s="337" t="s">
        <v>50</v>
      </c>
      <c r="C17" s="337"/>
      <c r="D17" s="31" t="s">
        <v>798</v>
      </c>
    </row>
    <row r="18" spans="2:4">
      <c r="B18" s="33" t="s">
        <v>154</v>
      </c>
      <c r="C18" s="33" t="s">
        <v>158</v>
      </c>
      <c r="D18" s="33" t="s">
        <v>153</v>
      </c>
    </row>
    <row r="19" spans="2:4">
      <c r="B19" s="334" t="s">
        <v>799</v>
      </c>
      <c r="C19" s="55" t="s">
        <v>800</v>
      </c>
      <c r="D19" s="32" t="s">
        <v>801</v>
      </c>
    </row>
    <row r="20" spans="2:4">
      <c r="B20" s="334"/>
      <c r="C20" s="55" t="s">
        <v>802</v>
      </c>
      <c r="D20" s="32" t="s">
        <v>803</v>
      </c>
    </row>
    <row r="21" spans="2:4">
      <c r="B21" s="334"/>
      <c r="C21" s="55" t="s">
        <v>804</v>
      </c>
      <c r="D21" s="32" t="s">
        <v>805</v>
      </c>
    </row>
    <row r="22" spans="2:4">
      <c r="B22" s="334"/>
      <c r="C22" s="55" t="s">
        <v>806</v>
      </c>
      <c r="D22" s="32" t="s">
        <v>807</v>
      </c>
    </row>
    <row r="23" spans="2:4">
      <c r="B23" s="334" t="s">
        <v>808</v>
      </c>
      <c r="C23" s="55" t="s">
        <v>800</v>
      </c>
      <c r="D23" s="32" t="s">
        <v>809</v>
      </c>
    </row>
    <row r="24" spans="2:4">
      <c r="B24" s="334"/>
      <c r="C24" s="55" t="s">
        <v>802</v>
      </c>
      <c r="D24" s="32" t="s">
        <v>810</v>
      </c>
    </row>
    <row r="25" spans="2:4">
      <c r="B25" s="334"/>
      <c r="C25" s="55" t="s">
        <v>804</v>
      </c>
      <c r="D25" s="32" t="s">
        <v>811</v>
      </c>
    </row>
    <row r="26" spans="2:4">
      <c r="B26" s="334"/>
      <c r="C26" s="55" t="s">
        <v>806</v>
      </c>
      <c r="D26" s="32" t="s">
        <v>812</v>
      </c>
    </row>
    <row r="27" spans="2:4">
      <c r="B27" s="334" t="s">
        <v>813</v>
      </c>
      <c r="C27" s="55" t="s">
        <v>800</v>
      </c>
      <c r="D27" s="32" t="s">
        <v>814</v>
      </c>
    </row>
    <row r="28" spans="2:4">
      <c r="B28" s="334"/>
      <c r="C28" s="55" t="s">
        <v>802</v>
      </c>
      <c r="D28" s="32" t="s">
        <v>815</v>
      </c>
    </row>
    <row r="29" spans="2:4">
      <c r="B29" s="334"/>
      <c r="C29" s="55" t="s">
        <v>804</v>
      </c>
      <c r="D29" s="32" t="s">
        <v>816</v>
      </c>
    </row>
    <row r="30" spans="2:4">
      <c r="B30" s="334"/>
      <c r="C30" s="55" t="s">
        <v>806</v>
      </c>
      <c r="D30" s="32" t="s">
        <v>817</v>
      </c>
    </row>
    <row r="31" spans="2:4">
      <c r="B31" s="334" t="s">
        <v>818</v>
      </c>
      <c r="C31" s="55" t="s">
        <v>800</v>
      </c>
      <c r="D31" s="32" t="s">
        <v>819</v>
      </c>
    </row>
    <row r="32" spans="2:4">
      <c r="B32" s="334"/>
      <c r="C32" s="55" t="s">
        <v>802</v>
      </c>
      <c r="D32" s="32" t="s">
        <v>820</v>
      </c>
    </row>
    <row r="33" spans="2:4">
      <c r="B33" s="334"/>
      <c r="C33" s="55" t="s">
        <v>804</v>
      </c>
      <c r="D33" s="32" t="s">
        <v>821</v>
      </c>
    </row>
    <row r="34" spans="2:4">
      <c r="B34" s="334"/>
      <c r="C34" s="55" t="s">
        <v>806</v>
      </c>
      <c r="D34" s="32" t="s">
        <v>822</v>
      </c>
    </row>
    <row r="35" spans="2:4">
      <c r="B35" s="334" t="s">
        <v>823</v>
      </c>
      <c r="C35" s="55" t="s">
        <v>800</v>
      </c>
      <c r="D35" s="32" t="s">
        <v>824</v>
      </c>
    </row>
    <row r="36" spans="2:4">
      <c r="B36" s="334"/>
      <c r="C36" s="55" t="s">
        <v>802</v>
      </c>
      <c r="D36" s="32" t="s">
        <v>825</v>
      </c>
    </row>
    <row r="37" spans="2:4" ht="28.5">
      <c r="B37" s="334"/>
      <c r="C37" s="55" t="s">
        <v>804</v>
      </c>
      <c r="D37" s="32" t="s">
        <v>826</v>
      </c>
    </row>
    <row r="38" spans="2:4">
      <c r="B38" s="334"/>
      <c r="C38" s="55" t="s">
        <v>806</v>
      </c>
      <c r="D38" s="32" t="s">
        <v>827</v>
      </c>
    </row>
    <row r="39" spans="2:4">
      <c r="B39" s="334" t="s">
        <v>828</v>
      </c>
      <c r="C39" s="55" t="s">
        <v>800</v>
      </c>
      <c r="D39" s="32" t="s">
        <v>829</v>
      </c>
    </row>
    <row r="40" spans="2:4">
      <c r="B40" s="334"/>
      <c r="C40" s="55" t="s">
        <v>802</v>
      </c>
      <c r="D40" s="32" t="s">
        <v>830</v>
      </c>
    </row>
    <row r="41" spans="2:4">
      <c r="B41" s="334"/>
      <c r="C41" s="55" t="s">
        <v>804</v>
      </c>
      <c r="D41" s="32" t="s">
        <v>831</v>
      </c>
    </row>
    <row r="42" spans="2:4">
      <c r="B42" s="334"/>
      <c r="C42" s="55" t="s">
        <v>806</v>
      </c>
      <c r="D42" s="32" t="s">
        <v>832</v>
      </c>
    </row>
    <row r="43" spans="2:4" ht="42.75">
      <c r="B43" s="334" t="s">
        <v>833</v>
      </c>
      <c r="C43" s="55" t="s">
        <v>800</v>
      </c>
      <c r="D43" s="32" t="s">
        <v>834</v>
      </c>
    </row>
    <row r="44" spans="2:4" ht="42.75">
      <c r="B44" s="334"/>
      <c r="C44" s="55" t="s">
        <v>802</v>
      </c>
      <c r="D44" s="32" t="s">
        <v>835</v>
      </c>
    </row>
    <row r="45" spans="2:4" ht="28.5">
      <c r="B45" s="334"/>
      <c r="C45" s="55" t="s">
        <v>804</v>
      </c>
      <c r="D45" s="32" t="s">
        <v>836</v>
      </c>
    </row>
    <row r="46" spans="2:4" ht="28.5">
      <c r="B46" s="334"/>
      <c r="C46" s="55" t="s">
        <v>806</v>
      </c>
      <c r="D46" s="32" t="s">
        <v>837</v>
      </c>
    </row>
    <row r="47" spans="2:4" ht="28.5">
      <c r="B47" s="334" t="s">
        <v>838</v>
      </c>
      <c r="C47" s="55" t="s">
        <v>800</v>
      </c>
      <c r="D47" s="32" t="s">
        <v>839</v>
      </c>
    </row>
    <row r="48" spans="2:4" ht="28.5">
      <c r="B48" s="334"/>
      <c r="C48" s="55" t="s">
        <v>802</v>
      </c>
      <c r="D48" s="32" t="s">
        <v>840</v>
      </c>
    </row>
    <row r="49" spans="2:4" ht="39" customHeight="1">
      <c r="B49" s="334"/>
      <c r="C49" s="55" t="s">
        <v>804</v>
      </c>
      <c r="D49" s="32" t="s">
        <v>841</v>
      </c>
    </row>
    <row r="50" spans="2:4" ht="44.25" customHeight="1">
      <c r="B50" s="334"/>
      <c r="C50" s="55" t="s">
        <v>806</v>
      </c>
      <c r="D50" s="32" t="s">
        <v>842</v>
      </c>
    </row>
    <row r="51" spans="2:4" ht="74.25" customHeight="1">
      <c r="B51" s="334" t="s">
        <v>843</v>
      </c>
      <c r="C51" s="55" t="s">
        <v>800</v>
      </c>
      <c r="D51" s="32" t="s">
        <v>844</v>
      </c>
    </row>
    <row r="52" spans="2:4" ht="57.75">
      <c r="B52" s="334"/>
      <c r="C52" s="55" t="s">
        <v>802</v>
      </c>
      <c r="D52" s="32" t="s">
        <v>845</v>
      </c>
    </row>
    <row r="53" spans="2:4" ht="28.5">
      <c r="B53" s="334"/>
      <c r="C53" s="55" t="s">
        <v>804</v>
      </c>
      <c r="D53" s="32" t="s">
        <v>846</v>
      </c>
    </row>
    <row r="54" spans="2:4" ht="28.5">
      <c r="B54" s="334"/>
      <c r="C54" s="55" t="s">
        <v>806</v>
      </c>
      <c r="D54" s="32" t="s">
        <v>847</v>
      </c>
    </row>
    <row r="55" spans="2:4" ht="28.5">
      <c r="B55" s="334" t="s">
        <v>848</v>
      </c>
      <c r="C55" s="55" t="s">
        <v>800</v>
      </c>
      <c r="D55" s="32" t="s">
        <v>849</v>
      </c>
    </row>
    <row r="56" spans="2:4">
      <c r="B56" s="334"/>
      <c r="C56" s="55" t="s">
        <v>802</v>
      </c>
      <c r="D56" s="32" t="s">
        <v>850</v>
      </c>
    </row>
    <row r="57" spans="2:4">
      <c r="B57" s="334"/>
      <c r="C57" s="55" t="s">
        <v>804</v>
      </c>
      <c r="D57" s="32" t="s">
        <v>851</v>
      </c>
    </row>
    <row r="58" spans="2:4">
      <c r="B58" s="334"/>
      <c r="C58" s="55" t="s">
        <v>806</v>
      </c>
      <c r="D58" s="32" t="s">
        <v>852</v>
      </c>
    </row>
    <row r="59" spans="2:4" ht="28.5">
      <c r="B59" s="334" t="s">
        <v>853</v>
      </c>
      <c r="C59" s="55" t="s">
        <v>800</v>
      </c>
      <c r="D59" s="32" t="s">
        <v>854</v>
      </c>
    </row>
    <row r="60" spans="2:4" ht="28.5">
      <c r="B60" s="334"/>
      <c r="C60" s="55" t="s">
        <v>802</v>
      </c>
      <c r="D60" s="32" t="s">
        <v>855</v>
      </c>
    </row>
    <row r="61" spans="2:4" ht="28.5">
      <c r="B61" s="334"/>
      <c r="C61" s="55" t="s">
        <v>804</v>
      </c>
      <c r="D61" s="32" t="s">
        <v>856</v>
      </c>
    </row>
    <row r="62" spans="2:4" ht="28.5">
      <c r="B62" s="334"/>
      <c r="C62" s="55" t="s">
        <v>806</v>
      </c>
      <c r="D62" s="32" t="s">
        <v>857</v>
      </c>
    </row>
    <row r="63" spans="2:4" ht="78.75" customHeight="1">
      <c r="B63" s="334" t="s">
        <v>858</v>
      </c>
      <c r="C63" s="55" t="s">
        <v>800</v>
      </c>
      <c r="D63" s="32" t="s">
        <v>859</v>
      </c>
    </row>
    <row r="64" spans="2:4" ht="57">
      <c r="B64" s="334"/>
      <c r="C64" s="55" t="s">
        <v>802</v>
      </c>
      <c r="D64" s="32" t="s">
        <v>860</v>
      </c>
    </row>
    <row r="65" spans="2:12" ht="57">
      <c r="B65" s="334"/>
      <c r="C65" s="55" t="s">
        <v>804</v>
      </c>
      <c r="D65" s="32" t="s">
        <v>861</v>
      </c>
    </row>
    <row r="66" spans="2:12" ht="96" customHeight="1">
      <c r="B66" s="334"/>
      <c r="C66" s="55" t="s">
        <v>806</v>
      </c>
      <c r="D66" s="32" t="s">
        <v>862</v>
      </c>
    </row>
    <row r="67" spans="2:12" ht="28.5">
      <c r="B67" s="334" t="s">
        <v>863</v>
      </c>
      <c r="C67" s="55" t="s">
        <v>800</v>
      </c>
      <c r="D67" s="32" t="s">
        <v>864</v>
      </c>
    </row>
    <row r="68" spans="2:12" ht="28.5">
      <c r="B68" s="334"/>
      <c r="C68" s="55" t="s">
        <v>802</v>
      </c>
      <c r="D68" s="32" t="s">
        <v>865</v>
      </c>
    </row>
    <row r="69" spans="2:12" ht="28.5">
      <c r="B69" s="334"/>
      <c r="C69" s="55" t="s">
        <v>804</v>
      </c>
      <c r="D69" s="32" t="s">
        <v>866</v>
      </c>
    </row>
    <row r="70" spans="2:12">
      <c r="B70" s="334"/>
      <c r="C70" s="55" t="s">
        <v>806</v>
      </c>
      <c r="D70" s="32" t="s">
        <v>867</v>
      </c>
    </row>
    <row r="71" spans="2:12" ht="28.5">
      <c r="B71" s="334" t="s">
        <v>868</v>
      </c>
      <c r="C71" s="55" t="s">
        <v>800</v>
      </c>
      <c r="D71" s="32" t="s">
        <v>869</v>
      </c>
    </row>
    <row r="72" spans="2:12" ht="28.5">
      <c r="B72" s="334"/>
      <c r="C72" s="55" t="s">
        <v>802</v>
      </c>
      <c r="D72" s="32" t="s">
        <v>870</v>
      </c>
    </row>
    <row r="73" spans="2:12" ht="28.5">
      <c r="B73" s="334"/>
      <c r="C73" s="55" t="s">
        <v>804</v>
      </c>
      <c r="D73" s="32" t="s">
        <v>871</v>
      </c>
    </row>
    <row r="74" spans="2:12">
      <c r="B74" s="334"/>
      <c r="C74" s="55" t="s">
        <v>806</v>
      </c>
      <c r="D74" s="32" t="s">
        <v>872</v>
      </c>
    </row>
    <row r="75" spans="2:12" ht="28.5">
      <c r="B75" s="334" t="s">
        <v>873</v>
      </c>
      <c r="C75" s="55" t="s">
        <v>800</v>
      </c>
      <c r="D75" s="32" t="s">
        <v>874</v>
      </c>
    </row>
    <row r="76" spans="2:12" ht="28.5">
      <c r="B76" s="334"/>
      <c r="C76" s="55" t="s">
        <v>802</v>
      </c>
      <c r="D76" s="32" t="s">
        <v>875</v>
      </c>
    </row>
    <row r="77" spans="2:12" ht="28.5">
      <c r="B77" s="334"/>
      <c r="C77" s="55" t="s">
        <v>804</v>
      </c>
      <c r="D77" s="32" t="s">
        <v>876</v>
      </c>
    </row>
    <row r="78" spans="2:12" ht="28.5">
      <c r="B78" s="334"/>
      <c r="C78" s="55" t="s">
        <v>806</v>
      </c>
      <c r="D78" s="32" t="s">
        <v>877</v>
      </c>
    </row>
    <row r="80" spans="2:12">
      <c r="B80" s="164" t="s">
        <v>133</v>
      </c>
      <c r="C80" s="165"/>
      <c r="D80" s="51"/>
      <c r="E80" s="51"/>
      <c r="F80" s="51"/>
      <c r="G80" s="51"/>
      <c r="H80" s="51"/>
      <c r="I80" s="51"/>
      <c r="J80" s="51"/>
      <c r="K80" s="51"/>
      <c r="L80" s="51"/>
    </row>
    <row r="81" spans="2:12">
      <c r="B81" s="222"/>
      <c r="C81" s="222"/>
      <c r="D81" s="222"/>
      <c r="E81" s="50"/>
      <c r="F81" s="50"/>
      <c r="G81" s="50"/>
      <c r="H81" s="50"/>
      <c r="I81" s="50"/>
      <c r="J81" s="50"/>
      <c r="K81" s="50"/>
      <c r="L81" s="50"/>
    </row>
    <row r="82" spans="2:12">
      <c r="B82" s="222"/>
      <c r="C82" s="222"/>
      <c r="D82" s="222"/>
      <c r="E82" s="50"/>
      <c r="F82" s="50"/>
      <c r="G82" s="50"/>
      <c r="H82" s="50"/>
      <c r="I82" s="50"/>
      <c r="J82" s="50"/>
      <c r="K82" s="50"/>
      <c r="L82" s="50"/>
    </row>
    <row r="83" spans="2:12" ht="54.75" customHeight="1">
      <c r="B83" s="223" t="s">
        <v>11</v>
      </c>
      <c r="C83" s="223"/>
      <c r="D83" s="223"/>
      <c r="E83" s="68"/>
      <c r="F83" s="68"/>
      <c r="G83" s="68"/>
      <c r="H83" s="68"/>
      <c r="I83" s="68"/>
      <c r="J83" s="50"/>
      <c r="K83" s="50"/>
      <c r="L83" s="50"/>
    </row>
    <row r="84" spans="2:12">
      <c r="B84" s="222"/>
      <c r="C84" s="222"/>
      <c r="D84" s="222"/>
      <c r="E84" s="50"/>
      <c r="F84" s="50"/>
      <c r="G84" s="50"/>
      <c r="H84" s="50"/>
      <c r="I84" s="50"/>
      <c r="J84" s="50"/>
      <c r="K84" s="50"/>
      <c r="L84" s="50"/>
    </row>
    <row r="85" spans="2:12" ht="32.25" customHeight="1">
      <c r="B85" s="224" t="s">
        <v>12</v>
      </c>
      <c r="C85" s="224"/>
      <c r="D85" s="224"/>
      <c r="E85" s="69"/>
      <c r="F85" s="69"/>
      <c r="G85" s="69"/>
      <c r="H85" s="69"/>
      <c r="I85" s="69"/>
      <c r="J85" s="50"/>
      <c r="K85" s="50"/>
      <c r="L85" s="50"/>
    </row>
    <row r="86" spans="2:12">
      <c r="B86" s="333"/>
      <c r="C86" s="333"/>
      <c r="D86" s="333"/>
      <c r="E86" s="50"/>
      <c r="F86" s="50"/>
      <c r="G86" s="50"/>
      <c r="H86" s="50"/>
      <c r="I86" s="50"/>
      <c r="J86" s="50"/>
      <c r="K86" s="50"/>
      <c r="L86" s="50"/>
    </row>
  </sheetData>
  <sheetProtection algorithmName="SHA-512" hashValue="qEnL95sNwpKi8pUQj9fyeTYjHHxuwiQIQNexEq6KkaLLEVI7CRYIGRgjwQX/v7PAhZqybf1F+nGYabRK44THAg==" saltValue="2WzSY9wmFjHTva+4ZrULFQ==" spinCount="100000" sheet="1" formatCells="0" formatColumns="0" formatRows="0"/>
  <mergeCells count="30">
    <mergeCell ref="B2:B5"/>
    <mergeCell ref="C4:C5"/>
    <mergeCell ref="B39:B42"/>
    <mergeCell ref="B12:D12"/>
    <mergeCell ref="B13:C13"/>
    <mergeCell ref="B14:C14"/>
    <mergeCell ref="B15:C15"/>
    <mergeCell ref="B16:C16"/>
    <mergeCell ref="B17:C17"/>
    <mergeCell ref="B19:B22"/>
    <mergeCell ref="B23:B26"/>
    <mergeCell ref="B27:B30"/>
    <mergeCell ref="B31:B34"/>
    <mergeCell ref="B35:B38"/>
    <mergeCell ref="B9:D10"/>
    <mergeCell ref="B67:B70"/>
    <mergeCell ref="B71:B74"/>
    <mergeCell ref="B75:B78"/>
    <mergeCell ref="B43:B46"/>
    <mergeCell ref="B47:B50"/>
    <mergeCell ref="B51:B54"/>
    <mergeCell ref="B55:B58"/>
    <mergeCell ref="B59:B62"/>
    <mergeCell ref="B63:B66"/>
    <mergeCell ref="B86:D86"/>
    <mergeCell ref="B81:D81"/>
    <mergeCell ref="B82:D82"/>
    <mergeCell ref="B83:D83"/>
    <mergeCell ref="B84:D84"/>
    <mergeCell ref="B85:D85"/>
  </mergeCells>
  <pageMargins left="0.70866141732283472" right="0.70866141732283472" top="0.74803149606299213" bottom="0.74803149606299213" header="0.31496062992125984" footer="0.31496062992125984"/>
  <pageSetup scale="24" orientation="landscape"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32"/>
  <sheetViews>
    <sheetView view="pageBreakPreview" zoomScale="115" zoomScaleNormal="70" zoomScaleSheetLayoutView="115" workbookViewId="0">
      <pane xSplit="1" ySplit="7" topLeftCell="B8" activePane="bottomRight" state="frozen"/>
      <selection pane="topRight" activeCell="B1" sqref="B1"/>
      <selection pane="bottomLeft" activeCell="A8" sqref="A8"/>
      <selection pane="bottomRight" activeCell="C14" sqref="C14"/>
    </sheetView>
  </sheetViews>
  <sheetFormatPr baseColWidth="10" defaultColWidth="11.42578125" defaultRowHeight="15"/>
  <cols>
    <col min="1" max="1" width="11.42578125" style="105" customWidth="1"/>
    <col min="2" max="2" width="13.5703125" style="107" customWidth="1"/>
    <col min="3" max="3" width="78.28515625" style="107" customWidth="1"/>
    <col min="4" max="4" width="17.42578125" style="107" customWidth="1"/>
    <col min="5" max="5" width="15.42578125" style="107" customWidth="1"/>
    <col min="6" max="16384" width="11.42578125" style="105"/>
  </cols>
  <sheetData>
    <row r="2" spans="2:6" ht="15" customHeight="1">
      <c r="B2" s="338"/>
      <c r="C2" s="61" t="s">
        <v>0</v>
      </c>
      <c r="D2" s="339" t="s">
        <v>1</v>
      </c>
      <c r="E2" s="339"/>
      <c r="F2" s="104"/>
    </row>
    <row r="3" spans="2:6" ht="15" customHeight="1">
      <c r="B3" s="338"/>
      <c r="C3" s="61" t="s">
        <v>2</v>
      </c>
      <c r="D3" s="339" t="s">
        <v>3</v>
      </c>
      <c r="E3" s="339"/>
      <c r="F3" s="104"/>
    </row>
    <row r="4" spans="2:6" ht="15" customHeight="1">
      <c r="B4" s="338"/>
      <c r="C4" s="339" t="s">
        <v>4</v>
      </c>
      <c r="D4" s="339" t="s">
        <v>5</v>
      </c>
      <c r="E4" s="339"/>
      <c r="F4" s="104"/>
    </row>
    <row r="5" spans="2:6" ht="15" customHeight="1">
      <c r="B5" s="338"/>
      <c r="C5" s="339"/>
      <c r="D5" s="339" t="s">
        <v>878</v>
      </c>
      <c r="E5" s="339"/>
      <c r="F5" s="104"/>
    </row>
    <row r="6" spans="2:6" ht="15" customHeight="1">
      <c r="B6" s="106">
        <v>33</v>
      </c>
      <c r="C6" s="108"/>
      <c r="D6" s="108"/>
      <c r="E6" s="108"/>
      <c r="F6" s="104"/>
    </row>
    <row r="7" spans="2:6">
      <c r="B7" s="44" t="s">
        <v>879</v>
      </c>
      <c r="C7" s="45" t="s">
        <v>880</v>
      </c>
      <c r="D7" s="45" t="s">
        <v>881</v>
      </c>
      <c r="E7" s="45" t="s">
        <v>882</v>
      </c>
    </row>
    <row r="8" spans="2:6" ht="42.75">
      <c r="B8" s="122">
        <v>44250</v>
      </c>
      <c r="C8" s="123" t="s">
        <v>883</v>
      </c>
      <c r="D8" s="124" t="s">
        <v>884</v>
      </c>
      <c r="E8" s="124" t="s">
        <v>885</v>
      </c>
    </row>
    <row r="9" spans="2:6" ht="42.75">
      <c r="B9" s="125">
        <v>44816</v>
      </c>
      <c r="C9" s="126" t="s">
        <v>886</v>
      </c>
      <c r="D9" s="127" t="s">
        <v>884</v>
      </c>
      <c r="E9" s="127" t="s">
        <v>885</v>
      </c>
    </row>
    <row r="10" spans="2:6" ht="42.75">
      <c r="B10" s="125">
        <v>44971</v>
      </c>
      <c r="C10" s="126" t="s">
        <v>887</v>
      </c>
      <c r="D10" s="127" t="s">
        <v>884</v>
      </c>
      <c r="E10" s="127" t="s">
        <v>885</v>
      </c>
    </row>
    <row r="11" spans="2:6" ht="21" customHeight="1">
      <c r="B11" s="128">
        <v>45146</v>
      </c>
      <c r="C11" s="129" t="s">
        <v>888</v>
      </c>
      <c r="D11" s="127" t="s">
        <v>889</v>
      </c>
      <c r="E11" s="127" t="s">
        <v>890</v>
      </c>
    </row>
    <row r="12" spans="2:6" ht="21" customHeight="1">
      <c r="B12" s="128">
        <v>45237</v>
      </c>
      <c r="C12" s="129" t="s">
        <v>891</v>
      </c>
      <c r="D12" s="127" t="s">
        <v>889</v>
      </c>
      <c r="E12" s="127" t="s">
        <v>890</v>
      </c>
    </row>
    <row r="13" spans="2:6" ht="28.5">
      <c r="B13" s="128">
        <v>45392</v>
      </c>
      <c r="C13" s="129" t="s">
        <v>892</v>
      </c>
      <c r="D13" s="130" t="s">
        <v>893</v>
      </c>
      <c r="E13" s="130" t="s">
        <v>894</v>
      </c>
    </row>
    <row r="14" spans="2:6" ht="41.25" customHeight="1">
      <c r="B14" s="168">
        <v>45869</v>
      </c>
      <c r="C14" s="205" t="s">
        <v>895</v>
      </c>
      <c r="D14" s="130" t="s">
        <v>893</v>
      </c>
      <c r="E14" s="130" t="s">
        <v>894</v>
      </c>
    </row>
    <row r="15" spans="2:6" ht="30">
      <c r="B15" s="168">
        <v>45910</v>
      </c>
      <c r="C15" s="204" t="s">
        <v>896</v>
      </c>
      <c r="D15" s="131" t="s">
        <v>897</v>
      </c>
      <c r="E15" s="127" t="s">
        <v>890</v>
      </c>
    </row>
    <row r="16" spans="2:6">
      <c r="B16" s="131"/>
      <c r="C16" s="131"/>
      <c r="D16" s="131"/>
      <c r="E16" s="131"/>
    </row>
    <row r="17" spans="1:11">
      <c r="B17" s="131"/>
      <c r="C17" s="132"/>
      <c r="D17" s="131"/>
      <c r="E17" s="131"/>
    </row>
    <row r="18" spans="1:11">
      <c r="B18" s="131"/>
      <c r="C18" s="132"/>
      <c r="D18" s="131"/>
      <c r="E18" s="131"/>
    </row>
    <row r="19" spans="1:11">
      <c r="B19" s="131"/>
      <c r="C19" s="132"/>
      <c r="D19" s="131"/>
      <c r="E19" s="131"/>
    </row>
    <row r="20" spans="1:11">
      <c r="B20" s="131"/>
      <c r="C20" s="132"/>
      <c r="D20" s="131"/>
      <c r="E20" s="131"/>
    </row>
    <row r="21" spans="1:11">
      <c r="B21" s="131"/>
      <c r="C21" s="132"/>
      <c r="D21" s="131"/>
      <c r="E21" s="131"/>
    </row>
    <row r="22" spans="1:11">
      <c r="B22" s="131"/>
      <c r="C22" s="132"/>
      <c r="D22" s="131"/>
      <c r="E22" s="131"/>
    </row>
    <row r="23" spans="1:11">
      <c r="B23" s="131"/>
      <c r="C23" s="132"/>
      <c r="D23" s="131"/>
      <c r="E23" s="131"/>
    </row>
    <row r="24" spans="1:11">
      <c r="B24" s="131"/>
      <c r="C24" s="132"/>
      <c r="D24" s="131"/>
      <c r="E24" s="131"/>
    </row>
    <row r="25" spans="1:11" s="120" customFormat="1">
      <c r="B25" s="1"/>
      <c r="C25" s="1"/>
      <c r="D25" s="1"/>
      <c r="E25" s="1"/>
    </row>
    <row r="26" spans="1:11" customFormat="1">
      <c r="A26" s="1"/>
      <c r="B26" s="36" t="s">
        <v>133</v>
      </c>
      <c r="C26" s="37"/>
      <c r="D26" s="1"/>
      <c r="E26" s="1"/>
      <c r="F26" s="1"/>
      <c r="G26" s="1"/>
      <c r="H26" s="1"/>
      <c r="I26" s="1"/>
      <c r="J26" s="1"/>
      <c r="K26" s="1"/>
    </row>
    <row r="27" spans="1:11" s="1" customFormat="1"/>
    <row r="28" spans="1:11" s="1" customFormat="1">
      <c r="A28" s="166"/>
      <c r="B28" s="300"/>
      <c r="C28" s="300"/>
      <c r="D28" s="300"/>
      <c r="E28" s="300"/>
      <c r="F28" s="166"/>
      <c r="G28" s="166"/>
      <c r="H28" s="166"/>
      <c r="I28" s="166"/>
      <c r="J28" s="166"/>
      <c r="K28" s="166"/>
    </row>
    <row r="29" spans="1:11" s="1" customFormat="1">
      <c r="A29" s="166"/>
      <c r="B29" s="300"/>
      <c r="C29" s="300"/>
      <c r="D29" s="300"/>
      <c r="E29" s="300"/>
      <c r="F29" s="166"/>
      <c r="G29" s="166"/>
      <c r="H29" s="166"/>
      <c r="I29" s="166"/>
      <c r="J29" s="166"/>
      <c r="K29" s="166"/>
    </row>
    <row r="30" spans="1:11" s="1" customFormat="1" ht="51.75" customHeight="1">
      <c r="A30" s="166"/>
      <c r="B30" s="340" t="s">
        <v>11</v>
      </c>
      <c r="C30" s="300"/>
      <c r="D30" s="300"/>
      <c r="E30" s="300"/>
      <c r="F30" s="166"/>
      <c r="G30" s="166"/>
      <c r="H30" s="166"/>
      <c r="I30" s="166"/>
      <c r="J30" s="166"/>
      <c r="K30" s="166"/>
    </row>
    <row r="31" spans="1:11" s="1" customFormat="1">
      <c r="A31" s="166"/>
      <c r="B31" s="300"/>
      <c r="C31" s="300"/>
      <c r="D31" s="300"/>
      <c r="E31" s="300"/>
      <c r="F31" s="166"/>
      <c r="G31" s="166"/>
      <c r="H31" s="166"/>
      <c r="I31" s="166"/>
      <c r="J31" s="166"/>
      <c r="K31" s="166"/>
    </row>
    <row r="32" spans="1:11" s="1" customFormat="1" ht="28.5" customHeight="1">
      <c r="A32" s="166"/>
      <c r="B32" s="341" t="s">
        <v>12</v>
      </c>
      <c r="C32" s="342"/>
      <c r="D32" s="342"/>
      <c r="E32" s="342"/>
      <c r="F32" s="166"/>
      <c r="G32" s="166"/>
      <c r="H32" s="166"/>
      <c r="I32" s="166"/>
      <c r="J32" s="166"/>
      <c r="K32" s="166"/>
    </row>
  </sheetData>
  <sheetProtection algorithmName="SHA-512" hashValue="UmypOkxw3RajlEEmFV4MJV/kq6AgKjnJqXOindyLfU31/S9BhvSOkCIc469Z2LjQrqbK9JWhvv2wNqgF4db8PQ==" saltValue="pOklDSFKjRCk8MYOiYoI5g==" spinCount="100000" sheet="1" formatCells="0" formatColumns="0" formatRows="0"/>
  <mergeCells count="11">
    <mergeCell ref="B28:E28"/>
    <mergeCell ref="B29:E29"/>
    <mergeCell ref="B30:E30"/>
    <mergeCell ref="B31:E31"/>
    <mergeCell ref="B32:E32"/>
    <mergeCell ref="B2:B5"/>
    <mergeCell ref="D2:E2"/>
    <mergeCell ref="D3:E3"/>
    <mergeCell ref="D4:E4"/>
    <mergeCell ref="D5:E5"/>
    <mergeCell ref="C4:C5"/>
  </mergeCells>
  <pageMargins left="0.7" right="0.7" top="0.75" bottom="0.75" header="0.3" footer="0.3"/>
  <pageSetup paperSize="9" scale="5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95CE77E4A1767429B294E720D86AD14" ma:contentTypeVersion="12" ma:contentTypeDescription="Crear nuevo documento." ma:contentTypeScope="" ma:versionID="33f3b2709d820625ee1b11cb368fcfdd">
  <xsd:schema xmlns:xsd="http://www.w3.org/2001/XMLSchema" xmlns:xs="http://www.w3.org/2001/XMLSchema" xmlns:p="http://schemas.microsoft.com/office/2006/metadata/properties" xmlns:ns2="fdc3a502-ad60-4b34-87fc-e95dc488c747" xmlns:ns3="c2659b6a-c695-4580-a071-22d13ab4c1fb" targetNamespace="http://schemas.microsoft.com/office/2006/metadata/properties" ma:root="true" ma:fieldsID="40b7c3f0143cb38e930d21d960eace4b" ns2:_="" ns3:_="">
    <xsd:import namespace="fdc3a502-ad60-4b34-87fc-e95dc488c747"/>
    <xsd:import namespace="c2659b6a-c695-4580-a071-22d13ab4c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c3a502-ad60-4b34-87fc-e95dc488c7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38380da-2275-46ed-84c2-d5695e8e09c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59b6a-c695-4580-a071-22d13ab4c1f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784282d7-4c9d-4287-8e4d-e50e98002b9b}" ma:internalName="TaxCatchAll" ma:showField="CatchAllData" ma:web="c2659b6a-c695-4580-a071-22d13ab4c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5A4737-8118-4CEC-9CC7-06C72B6BFA31}">
  <ds:schemaRefs>
    <ds:schemaRef ds:uri="http://schemas.microsoft.com/sharepoint/v3/contenttype/forms"/>
  </ds:schemaRefs>
</ds:datastoreItem>
</file>

<file path=customXml/itemProps2.xml><?xml version="1.0" encoding="utf-8"?>
<ds:datastoreItem xmlns:ds="http://schemas.openxmlformats.org/officeDocument/2006/customXml" ds:itemID="{5AE0C189-B387-40F0-9F2F-A38915101D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c3a502-ad60-4b34-87fc-e95dc488c747"/>
    <ds:schemaRef ds:uri="c2659b6a-c695-4580-a071-22d13ab4c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MENÚ</vt:lpstr>
      <vt:lpstr>MATRIZ</vt:lpstr>
      <vt:lpstr>Valoracion del riesgo</vt:lpstr>
      <vt:lpstr>Valoracion de eficacia </vt:lpstr>
      <vt:lpstr>Tabla de peligros</vt:lpstr>
      <vt:lpstr>PELIGROS HIGIENICOS</vt:lpstr>
      <vt:lpstr>Control Cambios Registro </vt:lpstr>
      <vt:lpstr>'Control Cambios Registro '!Área_de_impresión</vt:lpstr>
      <vt:lpstr>MATRIZ!Área_de_impresión</vt:lpstr>
      <vt:lpstr>MENÚ!Área_de_impresión</vt:lpstr>
      <vt:lpstr>'PELIGROS HIGIENICOS'!Área_de_impresión</vt:lpstr>
      <vt:lpstr>'Tabla de peligros'!Área_de_impresión</vt:lpstr>
      <vt:lpstr>'Valoracion de eficacia '!Área_de_impresión</vt:lpstr>
      <vt:lpstr>'Valoracion del riesgo'!Área_de_impresión</vt:lpstr>
      <vt:lpstr>MATRIZ!Títulos_a_imprimir</vt:lpstr>
      <vt:lpstr>'PELIGROS HIGIENICOS'!Títulos_a_imprimir</vt:lpstr>
      <vt:lpstr>'Tabla de peligros'!Títulos_a_imprimir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2017-04-28T13:22:52Z</dcterms:created>
  <dcterms:modified xsi:type="dcterms:W3CDTF">2025-11-10T20:04:59Z</dcterms:modified>
  <cp:category/>
  <cp:contentStatus/>
</cp:coreProperties>
</file>