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mailunicundiedu-my.sharepoint.com/personal/doris_ucundinamarca_edu_co/Documents/CALIDAD DORIS 2025/FICHAS DE PELIGROS 2025/OCTUBRE/"/>
    </mc:Choice>
  </mc:AlternateContent>
  <xr:revisionPtr revIDLastSave="7" documentId="8_{F15DB5EC-58D5-436D-9F57-ECFD5652C16A}" xr6:coauthVersionLast="47" xr6:coauthVersionMax="47" xr10:uidLastSave="{80D020EF-190C-4AC6-BCF6-F1A4BDF5DB6D}"/>
  <bookViews>
    <workbookView showSheetTabs="0" xWindow="-120" yWindow="-120" windowWidth="29040" windowHeight="15720" tabRatio="873" xr2:uid="{00000000-000D-0000-FFFF-FFFF00000000}"/>
  </bookViews>
  <sheets>
    <sheet name="MENÚ " sheetId="11" r:id="rId1"/>
    <sheet name="Valoracion del riesgo " sheetId="10" r:id="rId2"/>
    <sheet name="MATRIZ" sheetId="1" r:id="rId3"/>
    <sheet name="Valoracion de eficacia " sheetId="12" r:id="rId4"/>
    <sheet name="Tabla de peligros" sheetId="3" r:id="rId5"/>
    <sheet name="PELIGROS HIGIENICOS" sheetId="4" r:id="rId6"/>
    <sheet name="Control Cambios Registro " sheetId="7" r:id="rId7"/>
  </sheets>
  <externalReferences>
    <externalReference r:id="rId8"/>
  </externalReferences>
  <definedNames>
    <definedName name="_xlnm._FilterDatabase" localSheetId="2" hidden="1">MATRIZ!$A$9:$AU$96</definedName>
    <definedName name="_xlnm.Print_Area" localSheetId="6">'Control Cambios Registro '!$A$1:$F$33</definedName>
    <definedName name="_xlnm.Print_Area" localSheetId="2">MATRIZ!$A$1:$AV$103</definedName>
    <definedName name="_xlnm.Print_Area" localSheetId="0">'MENÚ '!$A$1:$R$46</definedName>
    <definedName name="_xlnm.Print_Area" localSheetId="5">'PELIGROS HIGIENICOS'!$A$1:$D$84</definedName>
    <definedName name="_xlnm.Print_Area" localSheetId="4">'Tabla de peligros'!$A$1:$J$41</definedName>
    <definedName name="_xlnm.Print_Area" localSheetId="3">'Valoracion de eficacia '!$A$1:$L$58</definedName>
    <definedName name="_xlnm.Print_Area" localSheetId="1">'Valoracion del riesgo '!$A$1:$L$59</definedName>
    <definedName name="Naturales">[1]Parametros!$A$2:$A$8</definedName>
    <definedName name="Sociales">[1]Parametros!$C$2:$C$8</definedName>
    <definedName name="Tecnologicos">[1]Parametros!$B$2:$B$13</definedName>
    <definedName name="_xlnm.Print_Titles" localSheetId="2">MATRIZ!$2:$5</definedName>
    <definedName name="_xlnm.Print_Titles" localSheetId="5">'PELIGROS HIGIENICOS'!$2:$5</definedName>
    <definedName name="_xlnm.Print_Titles" localSheetId="4">'Tabla de peligros'!$2:$5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89" i="1" l="1"/>
  <c r="V89" i="1" s="1"/>
  <c r="AU28" i="1" l="1"/>
  <c r="AH96" i="1"/>
  <c r="AK96" i="1" s="1"/>
  <c r="AL96" i="1" s="1"/>
  <c r="AM96" i="1" s="1"/>
  <c r="AH95" i="1"/>
  <c r="AK95" i="1" s="1"/>
  <c r="AL95" i="1" s="1"/>
  <c r="AM95" i="1" s="1"/>
  <c r="AH94" i="1"/>
  <c r="AK94" i="1" s="1"/>
  <c r="AL94" i="1" s="1"/>
  <c r="AM94" i="1" s="1"/>
  <c r="AH93" i="1"/>
  <c r="AK93" i="1" s="1"/>
  <c r="AL93" i="1" s="1"/>
  <c r="AM93" i="1" s="1"/>
  <c r="AH92" i="1"/>
  <c r="AI92" i="1" s="1"/>
  <c r="AH91" i="1"/>
  <c r="AH90" i="1"/>
  <c r="AI90" i="1"/>
  <c r="AH88" i="1"/>
  <c r="AK88" i="1"/>
  <c r="AL88" i="1" s="1"/>
  <c r="AM88" i="1" s="1"/>
  <c r="AL87" i="1"/>
  <c r="AM87" i="1" s="1"/>
  <c r="AL86" i="1"/>
  <c r="AM86" i="1" s="1"/>
  <c r="AL85" i="1"/>
  <c r="AM85" i="1" s="1"/>
  <c r="AH84" i="1"/>
  <c r="AK84" i="1"/>
  <c r="AL84" i="1" s="1"/>
  <c r="AM84" i="1" s="1"/>
  <c r="AH83" i="1"/>
  <c r="AK83" i="1" s="1"/>
  <c r="AL83" i="1" s="1"/>
  <c r="AM83" i="1" s="1"/>
  <c r="AH82" i="1"/>
  <c r="AI82" i="1" s="1"/>
  <c r="AH81" i="1"/>
  <c r="AK81" i="1" s="1"/>
  <c r="AL81" i="1" s="1"/>
  <c r="AM81" i="1" s="1"/>
  <c r="AH80" i="1"/>
  <c r="AK80" i="1" s="1"/>
  <c r="AL80" i="1"/>
  <c r="AM80" i="1" s="1"/>
  <c r="AH79" i="1"/>
  <c r="AK79" i="1"/>
  <c r="AL79" i="1" s="1"/>
  <c r="AM79" i="1" s="1"/>
  <c r="AH78" i="1"/>
  <c r="AK78" i="1" s="1"/>
  <c r="AL78" i="1" s="1"/>
  <c r="AM78" i="1" s="1"/>
  <c r="AH77" i="1"/>
  <c r="AK77" i="1" s="1"/>
  <c r="AL77" i="1" s="1"/>
  <c r="AM77" i="1" s="1"/>
  <c r="AM76" i="1"/>
  <c r="AH75" i="1"/>
  <c r="AK75" i="1" s="1"/>
  <c r="AL75" i="1" s="1"/>
  <c r="AM75" i="1" s="1"/>
  <c r="AH74" i="1"/>
  <c r="AH73" i="1"/>
  <c r="AK73" i="1"/>
  <c r="AL73" i="1"/>
  <c r="AM73" i="1" s="1"/>
  <c r="AH72" i="1"/>
  <c r="AH71" i="1"/>
  <c r="AK71" i="1" s="1"/>
  <c r="AL71" i="1" s="1"/>
  <c r="AM71" i="1" s="1"/>
  <c r="AI71" i="1"/>
  <c r="AH70" i="1"/>
  <c r="AK70" i="1" s="1"/>
  <c r="AL70" i="1" s="1"/>
  <c r="AM70" i="1" s="1"/>
  <c r="AH69" i="1"/>
  <c r="AK69" i="1" s="1"/>
  <c r="AL69" i="1" s="1"/>
  <c r="AM69" i="1" s="1"/>
  <c r="AH68" i="1"/>
  <c r="AI68" i="1" s="1"/>
  <c r="AH67" i="1"/>
  <c r="AI67" i="1" s="1"/>
  <c r="AK67" i="1"/>
  <c r="AL67" i="1" s="1"/>
  <c r="AM67" i="1" s="1"/>
  <c r="AH66" i="1"/>
  <c r="AK66" i="1"/>
  <c r="AL66" i="1"/>
  <c r="AM66" i="1" s="1"/>
  <c r="AH65" i="1"/>
  <c r="AK65" i="1" s="1"/>
  <c r="AL65" i="1"/>
  <c r="AM65" i="1" s="1"/>
  <c r="AM64" i="1"/>
  <c r="AH63" i="1"/>
  <c r="AI63" i="1" s="1"/>
  <c r="AH62" i="1"/>
  <c r="AK62" i="1" s="1"/>
  <c r="AL62" i="1" s="1"/>
  <c r="AM62" i="1" s="1"/>
  <c r="AH61" i="1"/>
  <c r="AK61" i="1"/>
  <c r="AL61" i="1" s="1"/>
  <c r="AM61" i="1"/>
  <c r="AH60" i="1"/>
  <c r="AI60" i="1"/>
  <c r="AH59" i="1"/>
  <c r="AH58" i="1"/>
  <c r="AI58" i="1" s="1"/>
  <c r="AK58" i="1"/>
  <c r="AL58" i="1" s="1"/>
  <c r="AM58" i="1"/>
  <c r="AH57" i="1"/>
  <c r="AK57" i="1"/>
  <c r="AL57" i="1" s="1"/>
  <c r="AM57" i="1" s="1"/>
  <c r="AH56" i="1"/>
  <c r="AK56" i="1" s="1"/>
  <c r="AL56" i="1" s="1"/>
  <c r="AM56" i="1" s="1"/>
  <c r="AH55" i="1"/>
  <c r="AK55" i="1"/>
  <c r="AL55" i="1" s="1"/>
  <c r="AM55" i="1"/>
  <c r="AH54" i="1"/>
  <c r="AI54" i="1"/>
  <c r="AH53" i="1"/>
  <c r="AK53" i="1"/>
  <c r="AL53" i="1"/>
  <c r="AM53" i="1" s="1"/>
  <c r="AH52" i="1"/>
  <c r="AK52" i="1" s="1"/>
  <c r="AL52" i="1" s="1"/>
  <c r="AM52" i="1" s="1"/>
  <c r="AH51" i="1"/>
  <c r="AI51" i="1"/>
  <c r="AH50" i="1"/>
  <c r="AK50" i="1"/>
  <c r="AL50" i="1" s="1"/>
  <c r="AM50" i="1" s="1"/>
  <c r="AM49" i="1"/>
  <c r="AH48" i="1"/>
  <c r="AK48" i="1" s="1"/>
  <c r="AL48" i="1" s="1"/>
  <c r="AM48" i="1" s="1"/>
  <c r="AH47" i="1"/>
  <c r="AI47" i="1" s="1"/>
  <c r="AH46" i="1"/>
  <c r="AK46" i="1" s="1"/>
  <c r="AL46" i="1" s="1"/>
  <c r="AH45" i="1"/>
  <c r="AK45" i="1"/>
  <c r="AL45" i="1"/>
  <c r="AM45" i="1" s="1"/>
  <c r="AH44" i="1"/>
  <c r="AK44" i="1" s="1"/>
  <c r="AL44" i="1" s="1"/>
  <c r="AM44" i="1" s="1"/>
  <c r="AH43" i="1"/>
  <c r="AI43" i="1"/>
  <c r="AH42" i="1"/>
  <c r="AK42" i="1"/>
  <c r="AL42" i="1" s="1"/>
  <c r="AM42" i="1" s="1"/>
  <c r="AH41" i="1"/>
  <c r="AH40" i="1"/>
  <c r="AI40" i="1"/>
  <c r="AH39" i="1"/>
  <c r="AK39" i="1"/>
  <c r="AL39" i="1" s="1"/>
  <c r="AM39" i="1" s="1"/>
  <c r="AH38" i="1"/>
  <c r="AK38" i="1"/>
  <c r="AL38" i="1"/>
  <c r="AM38" i="1" s="1"/>
  <c r="AH37" i="1"/>
  <c r="AK37" i="1" s="1"/>
  <c r="AL37" i="1" s="1"/>
  <c r="AM37" i="1" s="1"/>
  <c r="AH36" i="1"/>
  <c r="AK36" i="1"/>
  <c r="AL36" i="1" s="1"/>
  <c r="AM36" i="1"/>
  <c r="AH35" i="1"/>
  <c r="AI35" i="1" s="1"/>
  <c r="AK35" i="1"/>
  <c r="AL35" i="1"/>
  <c r="AM35" i="1" s="1"/>
  <c r="AH34" i="1"/>
  <c r="AI34" i="1" s="1"/>
  <c r="AH33" i="1"/>
  <c r="AK33" i="1"/>
  <c r="AL33" i="1" s="1"/>
  <c r="AM33" i="1" s="1"/>
  <c r="AH32" i="1"/>
  <c r="AK32" i="1"/>
  <c r="AL32" i="1" s="1"/>
  <c r="AM32" i="1" s="1"/>
  <c r="AH31" i="1"/>
  <c r="AI31" i="1" s="1"/>
  <c r="AH30" i="1"/>
  <c r="AK30" i="1" s="1"/>
  <c r="AL30" i="1" s="1"/>
  <c r="AM30" i="1" s="1"/>
  <c r="AM29" i="1"/>
  <c r="AH27" i="1"/>
  <c r="AK27" i="1" s="1"/>
  <c r="AL27" i="1"/>
  <c r="AM27" i="1" s="1"/>
  <c r="AH26" i="1"/>
  <c r="AI26" i="1" s="1"/>
  <c r="AK26" i="1"/>
  <c r="AL26" i="1" s="1"/>
  <c r="AM26" i="1" s="1"/>
  <c r="AH25" i="1"/>
  <c r="AH24" i="1"/>
  <c r="AK24" i="1"/>
  <c r="AL24" i="1"/>
  <c r="AM24" i="1"/>
  <c r="AH23" i="1"/>
  <c r="AK23" i="1"/>
  <c r="AL23" i="1" s="1"/>
  <c r="AM23" i="1" s="1"/>
  <c r="AH22" i="1"/>
  <c r="AH21" i="1"/>
  <c r="AK21" i="1" s="1"/>
  <c r="AL21" i="1" s="1"/>
  <c r="AM21" i="1" s="1"/>
  <c r="AH20" i="1"/>
  <c r="AI20" i="1" s="1"/>
  <c r="AK20" i="1"/>
  <c r="AL20" i="1" s="1"/>
  <c r="AM20" i="1"/>
  <c r="AH19" i="1"/>
  <c r="AK19" i="1" s="1"/>
  <c r="AI19" i="1"/>
  <c r="AH18" i="1"/>
  <c r="AK18" i="1" s="1"/>
  <c r="AL18" i="1" s="1"/>
  <c r="AM18" i="1" s="1"/>
  <c r="AH17" i="1"/>
  <c r="AK17" i="1"/>
  <c r="AL17" i="1"/>
  <c r="AM17" i="1"/>
  <c r="AH16" i="1"/>
  <c r="AK16" i="1"/>
  <c r="AL16" i="1" s="1"/>
  <c r="AM16" i="1" s="1"/>
  <c r="AH15" i="1"/>
  <c r="AH14" i="1"/>
  <c r="AK14" i="1"/>
  <c r="AL14" i="1"/>
  <c r="AM14" i="1" s="1"/>
  <c r="AH13" i="1"/>
  <c r="AK13" i="1" s="1"/>
  <c r="AL13" i="1" s="1"/>
  <c r="AM13" i="1" s="1"/>
  <c r="AI13" i="1"/>
  <c r="AK12" i="1"/>
  <c r="AL12" i="1"/>
  <c r="AM12" i="1"/>
  <c r="AI12" i="1"/>
  <c r="AH11" i="1"/>
  <c r="AK11" i="1" s="1"/>
  <c r="AL11" i="1" s="1"/>
  <c r="AM11" i="1" s="1"/>
  <c r="AK90" i="1"/>
  <c r="AL90" i="1"/>
  <c r="AM90" i="1" s="1"/>
  <c r="AI46" i="1"/>
  <c r="AM46" i="1"/>
  <c r="AI25" i="1"/>
  <c r="AK25" i="1"/>
  <c r="AL25" i="1" s="1"/>
  <c r="AM25" i="1" s="1"/>
  <c r="AI74" i="1"/>
  <c r="AK74" i="1"/>
  <c r="AL74" i="1"/>
  <c r="AM74" i="1"/>
  <c r="AK91" i="1"/>
  <c r="AL91" i="1" s="1"/>
  <c r="AM91" i="1" s="1"/>
  <c r="AI91" i="1"/>
  <c r="AI18" i="1"/>
  <c r="AI39" i="1"/>
  <c r="AK92" i="1"/>
  <c r="AL92" i="1" s="1"/>
  <c r="AM92" i="1" s="1"/>
  <c r="AI93" i="1"/>
  <c r="AI80" i="1"/>
  <c r="AK34" i="1"/>
  <c r="AL34" i="1"/>
  <c r="AM34" i="1" s="1"/>
  <c r="AK54" i="1"/>
  <c r="AL54" i="1" s="1"/>
  <c r="AM54" i="1" s="1"/>
  <c r="AI79" i="1"/>
  <c r="AI88" i="1"/>
  <c r="AI27" i="1"/>
  <c r="AK31" i="1"/>
  <c r="AL31" i="1" s="1"/>
  <c r="AM31" i="1"/>
  <c r="AI36" i="1"/>
  <c r="AK43" i="1"/>
  <c r="AL43" i="1"/>
  <c r="AM43" i="1" s="1"/>
  <c r="AK51" i="1"/>
  <c r="AL51" i="1"/>
  <c r="AM51" i="1"/>
  <c r="AI84" i="1"/>
  <c r="AI94" i="1"/>
  <c r="AI61" i="1"/>
  <c r="AI69" i="1"/>
  <c r="AI77" i="1"/>
  <c r="AI23" i="1"/>
  <c r="AI52" i="1"/>
  <c r="AI32" i="1"/>
  <c r="AI44" i="1"/>
  <c r="AI95" i="1"/>
  <c r="AI11" i="1"/>
  <c r="AI16" i="1"/>
  <c r="AI57" i="1"/>
  <c r="AI65" i="1"/>
  <c r="AI21" i="1"/>
  <c r="AI30" i="1"/>
  <c r="AI42" i="1"/>
  <c r="AI50" i="1"/>
  <c r="AI62" i="1"/>
  <c r="AI70" i="1"/>
  <c r="AI78" i="1"/>
  <c r="AI14" i="1"/>
  <c r="AI55" i="1"/>
  <c r="AI75" i="1"/>
  <c r="AI83" i="1"/>
  <c r="AL19" i="1"/>
  <c r="AM19" i="1" s="1"/>
  <c r="AI24" i="1"/>
  <c r="AI33" i="1"/>
  <c r="AK40" i="1"/>
  <c r="AL40" i="1" s="1"/>
  <c r="AM40" i="1" s="1"/>
  <c r="AI45" i="1"/>
  <c r="AI53" i="1"/>
  <c r="AK60" i="1"/>
  <c r="AL60" i="1" s="1"/>
  <c r="AM60" i="1" s="1"/>
  <c r="AK68" i="1"/>
  <c r="AL68" i="1" s="1"/>
  <c r="AM68" i="1" s="1"/>
  <c r="AI73" i="1"/>
  <c r="AI81" i="1"/>
  <c r="AI38" i="1"/>
  <c r="AI66" i="1"/>
  <c r="AI96" i="1"/>
  <c r="AI17" i="1"/>
  <c r="U87" i="1"/>
  <c r="V87" i="1" s="1"/>
  <c r="AU87" i="1" s="1"/>
  <c r="U86" i="1"/>
  <c r="V86" i="1" s="1"/>
  <c r="AU86" i="1" s="1"/>
  <c r="U85" i="1"/>
  <c r="V85" i="1"/>
  <c r="Q96" i="1"/>
  <c r="T96" i="1" s="1"/>
  <c r="U96" i="1" s="1"/>
  <c r="V96" i="1" s="1"/>
  <c r="Q95" i="1"/>
  <c r="R95" i="1" s="1"/>
  <c r="T95" i="1"/>
  <c r="U95" i="1"/>
  <c r="V95" i="1" s="1"/>
  <c r="AU95" i="1" s="1"/>
  <c r="Q94" i="1"/>
  <c r="Q93" i="1"/>
  <c r="R93" i="1" s="1"/>
  <c r="Q92" i="1"/>
  <c r="T92" i="1"/>
  <c r="U92" i="1"/>
  <c r="V92" i="1" s="1"/>
  <c r="AU92" i="1" s="1"/>
  <c r="Q91" i="1"/>
  <c r="Q90" i="1"/>
  <c r="T90" i="1"/>
  <c r="U90" i="1" s="1"/>
  <c r="V90" i="1" s="1"/>
  <c r="Q88" i="1"/>
  <c r="T88" i="1"/>
  <c r="U88" i="1"/>
  <c r="V88" i="1"/>
  <c r="AU88" i="1" s="1"/>
  <c r="Q67" i="1"/>
  <c r="Q66" i="1"/>
  <c r="T66" i="1" s="1"/>
  <c r="U66" i="1" s="1"/>
  <c r="V66" i="1" s="1"/>
  <c r="AU66" i="1" s="1"/>
  <c r="Q65" i="1"/>
  <c r="R65" i="1" s="1"/>
  <c r="V64" i="1"/>
  <c r="AU64" i="1" s="1"/>
  <c r="Q63" i="1"/>
  <c r="T63" i="1" s="1"/>
  <c r="U63" i="1" s="1"/>
  <c r="R63" i="1"/>
  <c r="Q62" i="1"/>
  <c r="T62" i="1"/>
  <c r="U62" i="1" s="1"/>
  <c r="V62" i="1"/>
  <c r="AU62" i="1" s="1"/>
  <c r="Q61" i="1"/>
  <c r="T61" i="1"/>
  <c r="U61" i="1"/>
  <c r="V61" i="1" s="1"/>
  <c r="AU61" i="1" s="1"/>
  <c r="Q60" i="1"/>
  <c r="T60" i="1"/>
  <c r="U60" i="1"/>
  <c r="V60" i="1"/>
  <c r="Q59" i="1"/>
  <c r="R59" i="1"/>
  <c r="Q58" i="1"/>
  <c r="T58" i="1"/>
  <c r="U58" i="1" s="1"/>
  <c r="V58" i="1" s="1"/>
  <c r="Q57" i="1"/>
  <c r="T57" i="1" s="1"/>
  <c r="U57" i="1" s="1"/>
  <c r="V57" i="1" s="1"/>
  <c r="AU57" i="1" s="1"/>
  <c r="Q56" i="1"/>
  <c r="R56" i="1" s="1"/>
  <c r="T56" i="1"/>
  <c r="U56" i="1"/>
  <c r="V56" i="1" s="1"/>
  <c r="AU56" i="1" s="1"/>
  <c r="Q55" i="1"/>
  <c r="T55" i="1"/>
  <c r="U55" i="1" s="1"/>
  <c r="V55" i="1" s="1"/>
  <c r="Q54" i="1"/>
  <c r="Q53" i="1"/>
  <c r="R53" i="1"/>
  <c r="Q68" i="1"/>
  <c r="R68" i="1"/>
  <c r="Q69" i="1"/>
  <c r="R69" i="1"/>
  <c r="Q70" i="1"/>
  <c r="R70" i="1"/>
  <c r="Q71" i="1"/>
  <c r="R71" i="1"/>
  <c r="Q72" i="1"/>
  <c r="R72" i="1" s="1"/>
  <c r="Q73" i="1"/>
  <c r="T73" i="1"/>
  <c r="U73" i="1"/>
  <c r="V73" i="1"/>
  <c r="Q74" i="1"/>
  <c r="T74" i="1" s="1"/>
  <c r="U74" i="1" s="1"/>
  <c r="V74" i="1" s="1"/>
  <c r="AU74" i="1" s="1"/>
  <c r="R74" i="1"/>
  <c r="Q75" i="1"/>
  <c r="R75" i="1"/>
  <c r="Q84" i="1"/>
  <c r="R84" i="1"/>
  <c r="Q83" i="1"/>
  <c r="T83" i="1" s="1"/>
  <c r="U83" i="1" s="1"/>
  <c r="V83" i="1" s="1"/>
  <c r="AU83" i="1" s="1"/>
  <c r="Q82" i="1"/>
  <c r="R82" i="1"/>
  <c r="Q81" i="1"/>
  <c r="T81" i="1"/>
  <c r="U81" i="1" s="1"/>
  <c r="V81" i="1"/>
  <c r="Q80" i="1"/>
  <c r="T80" i="1"/>
  <c r="U80" i="1"/>
  <c r="V80" i="1" s="1"/>
  <c r="AU80" i="1" s="1"/>
  <c r="Q79" i="1"/>
  <c r="R79" i="1"/>
  <c r="Q78" i="1"/>
  <c r="R78" i="1" s="1"/>
  <c r="T78" i="1"/>
  <c r="U78" i="1" s="1"/>
  <c r="V78" i="1" s="1"/>
  <c r="AU78" i="1" s="1"/>
  <c r="Q77" i="1"/>
  <c r="T77" i="1"/>
  <c r="U77" i="1" s="1"/>
  <c r="V77" i="1" s="1"/>
  <c r="V76" i="1"/>
  <c r="AU76" i="1" s="1"/>
  <c r="Q52" i="1"/>
  <c r="T52" i="1" s="1"/>
  <c r="U52" i="1" s="1"/>
  <c r="V52" i="1"/>
  <c r="Q51" i="1"/>
  <c r="R51" i="1" s="1"/>
  <c r="T51" i="1"/>
  <c r="U51" i="1"/>
  <c r="V51" i="1" s="1"/>
  <c r="AU51" i="1" s="1"/>
  <c r="Q50" i="1"/>
  <c r="T50" i="1" s="1"/>
  <c r="U50" i="1" s="1"/>
  <c r="V50" i="1"/>
  <c r="AU50" i="1" s="1"/>
  <c r="V49" i="1"/>
  <c r="AU49" i="1" s="1"/>
  <c r="Q48" i="1"/>
  <c r="T48" i="1"/>
  <c r="U48" i="1"/>
  <c r="V48" i="1"/>
  <c r="AU48" i="1" s="1"/>
  <c r="Q47" i="1"/>
  <c r="T47" i="1"/>
  <c r="U47" i="1" s="1"/>
  <c r="V47" i="1"/>
  <c r="Q46" i="1"/>
  <c r="T46" i="1"/>
  <c r="U46" i="1"/>
  <c r="V46" i="1"/>
  <c r="Q45" i="1"/>
  <c r="R45" i="1"/>
  <c r="Q44" i="1"/>
  <c r="T44" i="1" s="1"/>
  <c r="U44" i="1" s="1"/>
  <c r="R44" i="1"/>
  <c r="Q43" i="1"/>
  <c r="R43" i="1"/>
  <c r="Q42" i="1"/>
  <c r="R42" i="1"/>
  <c r="Q41" i="1"/>
  <c r="R41" i="1" s="1"/>
  <c r="T41" i="1"/>
  <c r="U41" i="1"/>
  <c r="V41" i="1" s="1"/>
  <c r="Q40" i="1"/>
  <c r="R40" i="1"/>
  <c r="Q39" i="1"/>
  <c r="R39" i="1" s="1"/>
  <c r="T39" i="1"/>
  <c r="U39" i="1"/>
  <c r="V39" i="1"/>
  <c r="Q38" i="1"/>
  <c r="R38" i="1"/>
  <c r="Q37" i="1"/>
  <c r="R37" i="1"/>
  <c r="Q36" i="1"/>
  <c r="R36" i="1" s="1"/>
  <c r="Q35" i="1"/>
  <c r="T35" i="1"/>
  <c r="U35" i="1"/>
  <c r="V35" i="1"/>
  <c r="Q34" i="1"/>
  <c r="R34" i="1" s="1"/>
  <c r="T34" i="1"/>
  <c r="U34" i="1" s="1"/>
  <c r="V34" i="1"/>
  <c r="AU34" i="1" s="1"/>
  <c r="Q33" i="1"/>
  <c r="R33" i="1"/>
  <c r="Q32" i="1"/>
  <c r="R32" i="1" s="1"/>
  <c r="T32" i="1"/>
  <c r="U32" i="1" s="1"/>
  <c r="V32" i="1" s="1"/>
  <c r="AU32" i="1" s="1"/>
  <c r="Q31" i="1"/>
  <c r="T31" i="1" s="1"/>
  <c r="U31" i="1" s="1"/>
  <c r="V31" i="1" s="1"/>
  <c r="AU31" i="1" s="1"/>
  <c r="Q30" i="1"/>
  <c r="R30" i="1" s="1"/>
  <c r="V29" i="1"/>
  <c r="AU29" i="1" s="1"/>
  <c r="Q27" i="1"/>
  <c r="Q26" i="1"/>
  <c r="T26" i="1" s="1"/>
  <c r="U26" i="1" s="1"/>
  <c r="V26" i="1"/>
  <c r="Q25" i="1"/>
  <c r="R25" i="1"/>
  <c r="Q24" i="1"/>
  <c r="T24" i="1" s="1"/>
  <c r="U24" i="1" s="1"/>
  <c r="V24" i="1" s="1"/>
  <c r="AU24" i="1" s="1"/>
  <c r="Q23" i="1"/>
  <c r="R23" i="1" s="1"/>
  <c r="Q22" i="1"/>
  <c r="T22" i="1"/>
  <c r="U22" i="1"/>
  <c r="V22" i="1" s="1"/>
  <c r="Q21" i="1"/>
  <c r="R21" i="1"/>
  <c r="Q20" i="1"/>
  <c r="R20" i="1" s="1"/>
  <c r="T20" i="1"/>
  <c r="U20" i="1"/>
  <c r="V20" i="1"/>
  <c r="AU20" i="1" s="1"/>
  <c r="Q19" i="1"/>
  <c r="Q18" i="1"/>
  <c r="T18" i="1" s="1"/>
  <c r="U18" i="1" s="1"/>
  <c r="V18" i="1"/>
  <c r="Q17" i="1"/>
  <c r="T17" i="1"/>
  <c r="U17" i="1"/>
  <c r="V17" i="1"/>
  <c r="AU17" i="1" s="1"/>
  <c r="Q16" i="1"/>
  <c r="R16" i="1" s="1"/>
  <c r="Q15" i="1"/>
  <c r="R15" i="1"/>
  <c r="Q14" i="1"/>
  <c r="Q13" i="1"/>
  <c r="T13" i="1" s="1"/>
  <c r="U13" i="1" s="1"/>
  <c r="V13" i="1" s="1"/>
  <c r="AU13" i="1" s="1"/>
  <c r="T12" i="1"/>
  <c r="U12" i="1" s="1"/>
  <c r="V12" i="1" s="1"/>
  <c r="AU12" i="1" s="1"/>
  <c r="R12" i="1"/>
  <c r="Q11" i="1"/>
  <c r="R11" i="1" s="1"/>
  <c r="V44" i="1"/>
  <c r="R22" i="1"/>
  <c r="T15" i="1"/>
  <c r="U15" i="1"/>
  <c r="V15" i="1"/>
  <c r="T82" i="1"/>
  <c r="U82" i="1" s="1"/>
  <c r="V82" i="1" s="1"/>
  <c r="R46" i="1"/>
  <c r="R81" i="1"/>
  <c r="R80" i="1"/>
  <c r="T30" i="1"/>
  <c r="U30" i="1"/>
  <c r="V30" i="1"/>
  <c r="AU30" i="1" s="1"/>
  <c r="R17" i="1"/>
  <c r="R83" i="1"/>
  <c r="T11" i="1"/>
  <c r="U11" i="1" s="1"/>
  <c r="V11" i="1" s="1"/>
  <c r="AU11" i="1" s="1"/>
  <c r="T84" i="1"/>
  <c r="U84" i="1" s="1"/>
  <c r="V84" i="1" s="1"/>
  <c r="T43" i="1"/>
  <c r="U43" i="1"/>
  <c r="V43" i="1" s="1"/>
  <c r="T21" i="1"/>
  <c r="U21" i="1"/>
  <c r="V21" i="1"/>
  <c r="AU21" i="1" s="1"/>
  <c r="R77" i="1"/>
  <c r="T37" i="1"/>
  <c r="U37" i="1" s="1"/>
  <c r="V37" i="1" s="1"/>
  <c r="AU37" i="1" s="1"/>
  <c r="T53" i="1"/>
  <c r="U53" i="1"/>
  <c r="V53" i="1"/>
  <c r="AU53" i="1" s="1"/>
  <c r="R92" i="1"/>
  <c r="R52" i="1"/>
  <c r="T25" i="1"/>
  <c r="U25" i="1"/>
  <c r="V25" i="1" s="1"/>
  <c r="T33" i="1"/>
  <c r="U33" i="1"/>
  <c r="V33" i="1" s="1"/>
  <c r="AU33" i="1" s="1"/>
  <c r="V63" i="1"/>
  <c r="R55" i="1"/>
  <c r="R48" i="1"/>
  <c r="T65" i="1"/>
  <c r="U65" i="1"/>
  <c r="V65" i="1" s="1"/>
  <c r="AU65" i="1" s="1"/>
  <c r="T69" i="1"/>
  <c r="U69" i="1"/>
  <c r="V69" i="1" s="1"/>
  <c r="T16" i="1"/>
  <c r="U16" i="1"/>
  <c r="V16" i="1" s="1"/>
  <c r="AU16" i="1" s="1"/>
  <c r="T38" i="1"/>
  <c r="U38" i="1"/>
  <c r="V38" i="1" s="1"/>
  <c r="AU38" i="1" s="1"/>
  <c r="T75" i="1"/>
  <c r="U75" i="1"/>
  <c r="V75" i="1"/>
  <c r="T68" i="1"/>
  <c r="U68" i="1"/>
  <c r="V68" i="1"/>
  <c r="AU68" i="1" s="1"/>
  <c r="R47" i="1"/>
  <c r="T40" i="1"/>
  <c r="U40" i="1"/>
  <c r="V40" i="1"/>
  <c r="R35" i="1"/>
  <c r="R62" i="1"/>
  <c r="T79" i="1"/>
  <c r="U79" i="1"/>
  <c r="V79" i="1"/>
  <c r="AU79" i="1" s="1"/>
  <c r="T42" i="1"/>
  <c r="U42" i="1"/>
  <c r="V42" i="1"/>
  <c r="AU42" i="1" s="1"/>
  <c r="R73" i="1"/>
  <c r="T59" i="1"/>
  <c r="U59" i="1"/>
  <c r="V59" i="1" s="1"/>
  <c r="R96" i="1"/>
  <c r="T70" i="1"/>
  <c r="U70" i="1" s="1"/>
  <c r="V70" i="1" s="1"/>
  <c r="AU70" i="1" s="1"/>
  <c r="R60" i="1"/>
  <c r="R88" i="1"/>
  <c r="T45" i="1"/>
  <c r="U45" i="1"/>
  <c r="V45" i="1" s="1"/>
  <c r="AU45" i="1" s="1"/>
  <c r="T72" i="1"/>
  <c r="U72" i="1"/>
  <c r="V72" i="1"/>
  <c r="R58" i="1"/>
  <c r="R61" i="1"/>
  <c r="R90" i="1"/>
  <c r="T71" i="1"/>
  <c r="U71" i="1"/>
  <c r="V71" i="1"/>
  <c r="AU75" i="1" l="1"/>
  <c r="T19" i="1"/>
  <c r="U19" i="1" s="1"/>
  <c r="V19" i="1" s="1"/>
  <c r="AU19" i="1" s="1"/>
  <c r="R19" i="1"/>
  <c r="AU25" i="1"/>
  <c r="R67" i="1"/>
  <c r="T67" i="1"/>
  <c r="U67" i="1" s="1"/>
  <c r="V67" i="1" s="1"/>
  <c r="AU67" i="1" s="1"/>
  <c r="AK72" i="1"/>
  <c r="AL72" i="1" s="1"/>
  <c r="AM72" i="1" s="1"/>
  <c r="AU72" i="1" s="1"/>
  <c r="AI72" i="1"/>
  <c r="AU26" i="1"/>
  <c r="AI59" i="1"/>
  <c r="AK59" i="1"/>
  <c r="AL59" i="1" s="1"/>
  <c r="AM59" i="1" s="1"/>
  <c r="AU52" i="1"/>
  <c r="AU73" i="1"/>
  <c r="AI22" i="1"/>
  <c r="AK22" i="1"/>
  <c r="AL22" i="1" s="1"/>
  <c r="AM22" i="1" s="1"/>
  <c r="AU22" i="1" s="1"/>
  <c r="AK41" i="1"/>
  <c r="AL41" i="1" s="1"/>
  <c r="AM41" i="1" s="1"/>
  <c r="AU41" i="1" s="1"/>
  <c r="AI41" i="1"/>
  <c r="AU40" i="1"/>
  <c r="AU84" i="1"/>
  <c r="AU35" i="1"/>
  <c r="AU77" i="1"/>
  <c r="AK63" i="1"/>
  <c r="AL63" i="1" s="1"/>
  <c r="AM63" i="1" s="1"/>
  <c r="T23" i="1"/>
  <c r="U23" i="1" s="1"/>
  <c r="V23" i="1" s="1"/>
  <c r="AU23" i="1" s="1"/>
  <c r="R18" i="1"/>
  <c r="AU96" i="1"/>
  <c r="AI56" i="1"/>
  <c r="AU71" i="1"/>
  <c r="R57" i="1"/>
  <c r="AU43" i="1"/>
  <c r="R50" i="1"/>
  <c r="T27" i="1"/>
  <c r="U27" i="1" s="1"/>
  <c r="V27" i="1" s="1"/>
  <c r="AU27" i="1" s="1"/>
  <c r="R27" i="1"/>
  <c r="T54" i="1"/>
  <c r="U54" i="1" s="1"/>
  <c r="V54" i="1" s="1"/>
  <c r="AU54" i="1" s="1"/>
  <c r="R54" i="1"/>
  <c r="T91" i="1"/>
  <c r="U91" i="1" s="1"/>
  <c r="V91" i="1" s="1"/>
  <c r="AU91" i="1" s="1"/>
  <c r="R91" i="1"/>
  <c r="AU85" i="1"/>
  <c r="AU59" i="1"/>
  <c r="AU69" i="1"/>
  <c r="R13" i="1"/>
  <c r="E29" i="12" s="1"/>
  <c r="AU44" i="1"/>
  <c r="T94" i="1"/>
  <c r="U94" i="1" s="1"/>
  <c r="V94" i="1" s="1"/>
  <c r="AU94" i="1" s="1"/>
  <c r="R94" i="1"/>
  <c r="AK15" i="1"/>
  <c r="AL15" i="1" s="1"/>
  <c r="AM15" i="1" s="1"/>
  <c r="AU15" i="1" s="1"/>
  <c r="AI15" i="1"/>
  <c r="AU39" i="1"/>
  <c r="AU58" i="1"/>
  <c r="AU81" i="1"/>
  <c r="AU90" i="1"/>
  <c r="T36" i="1"/>
  <c r="U36" i="1" s="1"/>
  <c r="V36" i="1" s="1"/>
  <c r="AU36" i="1" s="1"/>
  <c r="AU63" i="1"/>
  <c r="AU18" i="1"/>
  <c r="AU60" i="1"/>
  <c r="R66" i="1"/>
  <c r="R26" i="1"/>
  <c r="R31" i="1"/>
  <c r="AU55" i="1"/>
  <c r="T14" i="1"/>
  <c r="U14" i="1" s="1"/>
  <c r="V14" i="1" s="1"/>
  <c r="AU14" i="1" s="1"/>
  <c r="R14" i="1"/>
  <c r="R24" i="1"/>
  <c r="AU46" i="1"/>
  <c r="AK47" i="1"/>
  <c r="AL47" i="1" s="1"/>
  <c r="AM47" i="1" s="1"/>
  <c r="AU47" i="1" s="1"/>
  <c r="AI37" i="1"/>
  <c r="T93" i="1"/>
  <c r="U93" i="1" s="1"/>
  <c r="V93" i="1" s="1"/>
  <c r="AU93" i="1" s="1"/>
  <c r="AI48" i="1"/>
  <c r="AK82" i="1"/>
  <c r="AL82" i="1" s="1"/>
  <c r="AM82" i="1" s="1"/>
  <c r="AU82" i="1" s="1"/>
  <c r="E28" i="12" l="1"/>
  <c r="E27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Edwin Julian Garzon Angarita</author>
    <author>Paolita y John</author>
    <author>katherine sanchez</author>
  </authors>
  <commentList>
    <comment ref="B9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ADMINISTRATIVO
OPERATIVO
ASISTENCIAL</t>
        </r>
      </text>
    </comment>
    <comment ref="L9" authorId="1" shapeId="0" xr:uid="{00000000-0006-0000-0200-000002000000}">
      <text>
        <r>
          <rPr>
            <b/>
            <sz val="9"/>
            <color indexed="81"/>
            <rFont val="Tahoma"/>
            <family val="2"/>
          </rPr>
          <t>Describa los métodos de control actuales con los que cuenta la empresa para mitigar el riesgo evaluado.  Ejemplo
Riesgo: Ruido
Fuente:  Sistemas de amortiguación.
Medio:    Mediciones ambiental de ruido.
Persona: Elementos de protección personal. Protección auditiva.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U9" authorId="2" shapeId="0" xr:uid="{00000000-0006-0000-0200-000003000000}">
      <text>
        <r>
          <rPr>
            <b/>
            <sz val="9"/>
            <color indexed="81"/>
            <rFont val="Tahoma"/>
            <family val="2"/>
          </rPr>
          <t>katherine sanchez:</t>
        </r>
        <r>
          <rPr>
            <sz val="9"/>
            <color indexed="81"/>
            <rFont val="Tahoma"/>
            <family val="2"/>
          </rPr>
          <t xml:space="preserve">
Se mantienen los controles 
Disminucion del riesgo
Aumento el riesgo</t>
        </r>
      </text>
    </comment>
    <comment ref="O10" authorId="1" shapeId="0" xr:uid="{00000000-0006-0000-0200-000004000000}">
      <text>
        <r>
          <rPr>
            <b/>
            <sz val="12"/>
            <color indexed="81"/>
            <rFont val="Arial"/>
            <family val="2"/>
          </rPr>
          <t>10 - Muy Alto (MA): Se ha(n) detectado peligro(s) que determina(n) como posible la generación de incidentes o consecuencias muy significativas o la eficiencia del conjunto de medidas preventivas es nula o no existe.
6 - Alto (A):   Se ha(n) detectado algún(os) peligro(s) que pueden dar lugar a consecuencias significativa(s), o la eficacia del conjunto de medidas preventivas existentes es baja
2 - Medio (M): Se han detectado peligros que pueden dar lugar a consecuencias poco significativas o de menor importancia, o la eficacia del conjunto de medidas preventivas existentes es moderada.
No se ha detectado consecuencia alguna, o la eficacia del conjunto de medidas preventivas existentes es alta, o ambos. El riesgo está controlado.
No se asigna valor - Bajo(B): No se ha detectado consecuencia alguna, o la eficacia del conjunto de medidas preventivas existentes es alta, o ambos. El riesgo está controlado.</t>
        </r>
      </text>
    </comment>
    <comment ref="P10" authorId="1" shapeId="0" xr:uid="{00000000-0006-0000-0200-000005000000}">
      <text>
        <r>
          <rPr>
            <b/>
            <sz val="12"/>
            <color indexed="81"/>
            <rFont val="Arial"/>
            <family val="2"/>
          </rPr>
          <t>NIVEL DE EXPOSICIÓN
4 - Continua (EC): La situación de exposición se presenta sin interrupción o varias veces con tiempo prolongado durante la jornada laboral.
3 - Frecuente (EF): La situación de exposición se presenta varias veces durante la jornada laboral por tiempos cortos.
2 - Ocasional (EO): La situación de exposición se presenta alguna vez durante la jornada laboral y por un periodo de tiempo corto.
1 - Esporádica (EE): La situación de exposición se presenta de manera eventual.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0" authorId="1" shapeId="0" xr:uid="{00000000-0006-0000-0200-000006000000}">
      <text>
        <r>
          <rPr>
            <sz val="12"/>
            <color indexed="81"/>
            <rFont val="Arial"/>
            <family val="2"/>
          </rPr>
          <t xml:space="preserve">NIVELES DE DEFICIENCIA ( ND)
NIVEL DE EXPOSICIÓN (NE)
ND 10 - NE  4 = MA-40
ND  6 -  NE  3 = MA-30
ND  2 -  NE  2 = A-20
ND 10-  NE  1 = A-10
ND  6 -  NE  4 = MA-24
ND  6-   NE  3= A-18
ND  6-   NE  2=A-12
ND  6-   NE  1=M-6
ND  2-   NE  4=M-8
ND  2 -  NE  3 = M-6
ND  2 -  NE  2 =B-4
ND  2 -   NE 1 = B-2 </t>
        </r>
      </text>
    </comment>
    <comment ref="R10" authorId="1" shapeId="0" xr:uid="{00000000-0006-0000-0200-000007000000}">
      <text>
        <r>
          <rPr>
            <sz val="12"/>
            <color indexed="81"/>
            <rFont val="Arial"/>
            <family val="2"/>
          </rPr>
          <t>Muy Alto (MA) Entre 40 y 24: Situación deficiente con exposición continua, o muy deficiente con exposición frecuente. Normalmente la materialización del riesgo ocurre con frecuencia.
Alto (A) Entre 20 y 10: Situación deficiente con exposición frecuente u ocasional, o bien situación muy deficiente con exposición ocasional o esporádica.  La materialización del Riesgo es posible que suceda varias veces en la vida laboral.
Medio (M) Entre 8 y 6: Situación deficiente con exposición esporádica, o bien situación mejorable con exposición continuada o frecuente.  Es posible que suceda el daño alguna vez.
Bajo (B) Entre 4 y 2:  Situación mejorable con exposición ocasional o esporádica, o situación sin anomalía destacable con cualquier nivel de exposición. No es esperable que se materialice el riesgo, aunque puede ser concebibl</t>
        </r>
        <r>
          <rPr>
            <sz val="12"/>
            <color indexed="81"/>
            <rFont val="Tahoma"/>
            <family val="2"/>
          </rPr>
          <t>e.</t>
        </r>
      </text>
    </comment>
    <comment ref="S10" authorId="1" shapeId="0" xr:uid="{00000000-0006-0000-0200-000008000000}">
      <text>
        <r>
          <rPr>
            <sz val="12"/>
            <color indexed="81"/>
            <rFont val="Arial"/>
            <family val="2"/>
          </rPr>
          <t>100 -  Mortal o Catastrófico (M)  Muerte (s)
60 - Muy grave (MG): Lesiones o enfermedades graves irreparables (Incapacidad permanente parcial o invalidez).
25 - Grave (G): Lesiones o enfermedades con incapacidad laboral temporal (ILT).
10 - Leve (L): Lesiones o enfermedades que no requieren incapacidad.</t>
        </r>
      </text>
    </comment>
    <comment ref="T10" authorId="1" shapeId="0" xr:uid="{00000000-0006-0000-0200-000009000000}">
      <text>
        <r>
          <rPr>
            <b/>
            <sz val="12"/>
            <color indexed="81"/>
            <rFont val="Arial"/>
            <family val="2"/>
          </rPr>
          <t>NIVEL DEL RIESGO:
I   4000-600: Situación crítica, Suspender actividades hasta que el riesgo esté bajo control. Intervención urgente.
II   500 – 150: Corregir y adoptar medidas de control de inmediato. Sin embargo, suspenda actividades si el nivel de riesgo está por encima o igual de 360.
III  120 – 40:  Mejorar si es posible. Sería conveniente justificar la intervención y su rentabilidad.
IV 20:  Mantener las medidas de control existentes, pero se deberían considerar soluciones o mejoras y se deben hacer comprobaciones periódicas para asegurar que el riesgo aún es aceptable.</t>
        </r>
        <r>
          <rPr>
            <sz val="20"/>
            <color indexed="81"/>
            <rFont val="Tahoma"/>
            <family val="2"/>
          </rPr>
          <t xml:space="preserve">
</t>
        </r>
      </text>
    </comment>
    <comment ref="U10" authorId="1" shapeId="0" xr:uid="{00000000-0006-0000-0200-00000A000000}">
      <text>
        <r>
          <rPr>
            <sz val="12"/>
            <color indexed="81"/>
            <rFont val="Arial"/>
            <family val="2"/>
          </rPr>
          <t>I No aceptable
II No aceptable
III Aceptable
IV Aceptable</t>
        </r>
      </text>
    </comment>
    <comment ref="V10" authorId="1" shapeId="0" xr:uid="{00000000-0006-0000-0200-00000B000000}">
      <text>
        <r>
          <rPr>
            <sz val="12"/>
            <color indexed="81"/>
            <rFont val="Arial"/>
            <family val="2"/>
          </rPr>
          <t>I No aceptable
II No aceptable
III Aceptable
IV Aceptable</t>
        </r>
      </text>
    </comment>
    <comment ref="Y10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Eliminar total y definitivamente  un proceso, sustancia, procedimiento, instalación con lo cual el peligro desaparece. Por ejemplo: introducir dispositivos mecánicos de levantamiento para eliminar el peligro de manipulación manual.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Z10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Sustituir o modificar parcialmente un proceso, sustancia, procedimiento o instalación, con lo cual el peligro se minimiza o se cambia por uno de menor impacto reduciendo el potencial de daño. Por ejemplo: reducir la fuerza, el amperaje, la presión, la temperatura, sustituir un material por otro menos peligroso.</t>
        </r>
      </text>
    </comment>
    <comment ref="AA10" authorId="0" shapeId="0" xr:uid="{00000000-0006-0000-0200-00000E000000}">
      <text>
        <r>
          <rPr>
            <b/>
            <sz val="9"/>
            <color indexed="81"/>
            <rFont val="Tahoma"/>
            <family val="2"/>
          </rPr>
          <t>Implican el uso de tecnologías para limitar el contacto con la fuente del peligro o  la propagación del mismo, funcionan independientemente de las decisiones humanas. Por ejemplo: Instalar sistemas de ventilación, protección para las máquinas, enclavamiento, cerramiento acústico, etc.</t>
        </r>
      </text>
    </comment>
    <comment ref="AB10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Incluye la identificación y comunicación efectiva de los peligros, así como las advertencias necesarias para mejorar el nivel de alerta  y así evitar la materialización de los mismos, también se incluyen las iniciativas de la compañía mediante programas o medidas específicas para el seguimiento y/o administración de los controles necesarios. Por ejemplo: Señales de seguridad, instalación de alarmas, procedimientos de seguridad, inspecciones de los equipos, controles de acceso, capacitación del personal, permisos de trabajo y etiquetado.</t>
        </r>
      </text>
    </comment>
    <comment ref="AC10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Protección puntual en las personas. Por ejemplo: Gafas de seguridad, protección auditiva, máscaras faciales, arneses y eslingas de seguridad, respiradores, guantes, etc.</t>
        </r>
      </text>
    </comment>
    <comment ref="AF10" authorId="1" shapeId="0" xr:uid="{00000000-0006-0000-0200-000011000000}">
      <text>
        <r>
          <rPr>
            <b/>
            <sz val="12"/>
            <color indexed="81"/>
            <rFont val="Arial"/>
            <family val="2"/>
          </rPr>
          <t>10 - Muy Alto (MA): Se ha(n) detectado peligro(s) que determina(n) como posible la generación de incidentes o consecuencias muy significativas o la eficiencia del conjunto de medidas preventivas es nula o no existe.
6 - Alto (A):   Se ha(n) detectado algún(os) peligro(s) que pueden dar lugar a consecuencias significativa(s), o la eficacia del conjunto de medidas preventivas existentes es baja
2 - Medio (M): Se han detectado peligros que pueden dar lugar a consecuencias poco significativas o de menor importancia, o la eficacia del conjunto de medidas preventivas existentes es moderada.
No se ha detectado consecuencia alguna, o la eficacia del conjunto de medidas preventivas existentes es alta, o ambos. El riesgo está controlado.
No se asigna valor - Bajo(B): No se ha detectado consecuencia alguna, o la eficacia del conjunto de medidas preventivas existentes es alta, o ambos. El riesgo está controlado.</t>
        </r>
      </text>
    </comment>
    <comment ref="AG10" authorId="1" shapeId="0" xr:uid="{00000000-0006-0000-0200-000012000000}">
      <text>
        <r>
          <rPr>
            <b/>
            <sz val="12"/>
            <color indexed="81"/>
            <rFont val="Arial"/>
            <family val="2"/>
          </rPr>
          <t>NIVEL DE EXPOSICIÓN
4 - Continua (EC): La situación de exposición se presenta sin interrupción o varias veces con tiempo prolongado durante la jornada laboral.
3 - Frecuente (EF): La situación de exposición se presenta varias veces durante la jornada laboral por tiempos cortos.
2 - Ocasional (EO): La situación de exposición se presenta alguna vez durante la jornada laboral y por un periodo de tiempo corto.
1 - Esporádica (EE): La situación de exposición se presenta de manera eventual.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H10" authorId="1" shapeId="0" xr:uid="{00000000-0006-0000-0200-000013000000}">
      <text>
        <r>
          <rPr>
            <sz val="12"/>
            <color indexed="81"/>
            <rFont val="Arial"/>
            <family val="2"/>
          </rPr>
          <t xml:space="preserve">NIVELES DE DEFICIENCIA ( ND)
NIVEL DE EXPOSICIÓN (NE)
ND 10 - NE  4 = MA-40
ND  6 -  NE  3 = MA-30
ND  2 -  NE  2 = A-20
ND 10-  NE  1 = A-10
ND  6 -  NE  4 = MA-24
ND  6-   NE  3= A-18
ND  6-   NE  2=A-12
ND  6-   NE  1=M-6
ND  2-   NE  4=M-8
ND  2 -  NE  3 = M-6
ND  2 -  NE  2 =B-4
ND  2 -   NE 1 = B-2 </t>
        </r>
      </text>
    </comment>
    <comment ref="AI10" authorId="1" shapeId="0" xr:uid="{00000000-0006-0000-0200-000014000000}">
      <text>
        <r>
          <rPr>
            <sz val="12"/>
            <color indexed="81"/>
            <rFont val="Arial"/>
            <family val="2"/>
          </rPr>
          <t>Muy Alto (MA) Entre 40 y 24: Situación deficiente con exposición continua, o muy deficiente con exposición frecuente. Normalmente la materialización del riesgo ocurre con frecuencia.
Alto (A) Entre 20 y 10: Situación deficiente con exposición frecuente u ocasional, o bien situación muy deficiente con exposición ocasional o esporádica.  La materialización del Riesgo es posible que suceda varias veces en la vida laboral.
Medio (M) Entre 8 y 6: Situación deficiente con exposición esporádica, o bien situación mejorable con exposición continuada o frecuente.  Es posible que suceda el daño alguna vez.
Bajo (B) Entre 4 y 2:  Situación mejorable con exposición ocasional o esporádica, o situación sin anomalía destacable con cualquier nivel de exposición. No es esperable que se materialice el riesgo, aunque puede ser concebibl</t>
        </r>
        <r>
          <rPr>
            <sz val="12"/>
            <color indexed="81"/>
            <rFont val="Tahoma"/>
            <family val="2"/>
          </rPr>
          <t>e.</t>
        </r>
      </text>
    </comment>
    <comment ref="AJ10" authorId="1" shapeId="0" xr:uid="{00000000-0006-0000-0200-000015000000}">
      <text>
        <r>
          <rPr>
            <sz val="12"/>
            <color indexed="81"/>
            <rFont val="Arial"/>
            <family val="2"/>
          </rPr>
          <t>100 -  Mortal o Catastrófico (M)  Muerte (s)
60 - Muy grave (MG): Lesiones o enfermedades graves irreparables (Incapacidad permanente parcial o invalidez).
25 - Grave (G): Lesiones o enfermedades con incapacidad laboral temporal (ILT).
10 - Leve (L): Lesiones o enfermedades que no requieren incapacidad.</t>
        </r>
      </text>
    </comment>
    <comment ref="AK10" authorId="1" shapeId="0" xr:uid="{00000000-0006-0000-0200-000016000000}">
      <text>
        <r>
          <rPr>
            <b/>
            <sz val="12"/>
            <color indexed="81"/>
            <rFont val="Arial"/>
            <family val="2"/>
          </rPr>
          <t>NIVEL DEL RIESGO:
I   4000-600: Situación crítica, Suspender actividades hasta que el riesgo esté bajo control. Intervención urgente.
II   500 – 150: Corregir y adoptar medidas de control de inmediato. Sin embargo, suspenda actividades si el nivel de riesgo está por encima o igual de 360.
III  120 – 40:  Mejorar si es posible. Sería conveniente justificar la intervención y su rentabilidad.
IV 20:  Mantener las medidas de control existentes, pero se deberían considerar soluciones o mejoras y se deben hacer comprobaciones periódicas para asegurar que el riesgo aún es aceptable.</t>
        </r>
        <r>
          <rPr>
            <sz val="20"/>
            <color indexed="81"/>
            <rFont val="Tahoma"/>
            <family val="2"/>
          </rPr>
          <t xml:space="preserve">
</t>
        </r>
      </text>
    </comment>
    <comment ref="AL10" authorId="1" shapeId="0" xr:uid="{00000000-0006-0000-0200-000017000000}">
      <text>
        <r>
          <rPr>
            <sz val="12"/>
            <color indexed="81"/>
            <rFont val="Arial"/>
            <family val="2"/>
          </rPr>
          <t>I No aceptable
II No aceptable
III Aceptable
IV Aceptable</t>
        </r>
      </text>
    </comment>
    <comment ref="AM10" authorId="1" shapeId="0" xr:uid="{00000000-0006-0000-0200-000018000000}">
      <text>
        <r>
          <rPr>
            <sz val="12"/>
            <color indexed="81"/>
            <rFont val="Arial"/>
            <family val="2"/>
          </rPr>
          <t>I No aceptable
II No aceptable
III Aceptable
IV Aceptable</t>
        </r>
      </text>
    </comment>
    <comment ref="AP10" authorId="1" shapeId="0" xr:uid="{00000000-0006-0000-0200-000019000000}">
      <text>
        <r>
          <rPr>
            <b/>
            <sz val="9"/>
            <color indexed="81"/>
            <rFont val="Tahoma"/>
            <family val="2"/>
          </rPr>
          <t>Eliminar total y definitivamente  un proceso, sustancia, procedimiento, instalación con lo cual el peligro desaparece. Por ejemplo: introducir dispositivos mecánicos de levantamiento para eliminar el peligro de manipulación manual.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Q10" authorId="1" shapeId="0" xr:uid="{00000000-0006-0000-0200-00001A000000}">
      <text>
        <r>
          <rPr>
            <b/>
            <sz val="9"/>
            <color indexed="81"/>
            <rFont val="Tahoma"/>
            <family val="2"/>
          </rPr>
          <t>Sustituir o modificar parcialmente un proceso, sustancia, procedimiento o instalación, con lo cual el peligro se minimiza o se cambia por uno de menor impacto reduciendo el potencial de daño. Por ejemplo: reducir la fuerza, el amperaje, la presión, la temperatura, sustituir un material por otro menos peligroso.</t>
        </r>
      </text>
    </comment>
    <comment ref="AR10" authorId="0" shapeId="0" xr:uid="{00000000-0006-0000-0200-00001B000000}">
      <text>
        <r>
          <rPr>
            <b/>
            <sz val="9"/>
            <color indexed="81"/>
            <rFont val="Tahoma"/>
            <family val="2"/>
          </rPr>
          <t>Implican el uso de tecnologías para limitar el contacto con la fuente del peligro o  la propagación del mismo, funcionan independientemente de las decisiones humanas. Por ejemplo: Instalar sistemas de ventilación, protección para las máquinas, enclavamiento, cerramiento acústico, etc.</t>
        </r>
      </text>
    </comment>
    <comment ref="AS10" authorId="1" shapeId="0" xr:uid="{00000000-0006-0000-0200-00001C000000}">
      <text>
        <r>
          <rPr>
            <b/>
            <sz val="9"/>
            <color indexed="81"/>
            <rFont val="Tahoma"/>
            <family val="2"/>
          </rPr>
          <t>Incluye la identificación y comunicación efectiva de los peligros, así como las advertencias necesarias para mejorar el nivel de alerta  y así evitar la materialización de los mismos, también se incluyen las iniciativas de la compañía mediante programas o medidas específicas para el seguimiento y/o administración de los controles necesarios. Por ejemplo: Señales de seguridad, instalación de alarmas, procedimientos de seguridad, inspecciones de los equipos, controles de acceso, capacitación del personal, permisos de trabajo y etiquetado.</t>
        </r>
      </text>
    </comment>
    <comment ref="AT10" authorId="1" shapeId="0" xr:uid="{00000000-0006-0000-0200-00001D000000}">
      <text>
        <r>
          <rPr>
            <b/>
            <sz val="9"/>
            <color indexed="81"/>
            <rFont val="Tahoma"/>
            <family val="2"/>
          </rPr>
          <t>Protección puntual en las personas. Por ejemplo: Gafas de seguridad, protección auditiva, máscaras faciales, arneses y eslingas de seguridad, respiradores, guantes, etc.</t>
        </r>
      </text>
    </comment>
  </commentList>
</comments>
</file>

<file path=xl/sharedStrings.xml><?xml version="1.0" encoding="utf-8"?>
<sst xmlns="http://schemas.openxmlformats.org/spreadsheetml/2006/main" count="2982" uniqueCount="597">
  <si>
    <t>MACROPROCESO ESTRATÉGICO</t>
  </si>
  <si>
    <t>CÓDIGO: ESG-SST-r008</t>
  </si>
  <si>
    <t>PROCESO GESTIÓN SISTEMAS INTEGRADOS - SEGURIDAD Y SALUD EN EL TRABAJO</t>
  </si>
  <si>
    <t>VERSIÓN: 6</t>
  </si>
  <si>
    <t>MATRIZ DE IDENTIFICACIÓN Y CONTROL DE PELIGROS</t>
  </si>
  <si>
    <t>VIGENCIA: 2025-07-23</t>
  </si>
  <si>
    <t>PÁGINA: 1 de 7</t>
  </si>
  <si>
    <t>MENÚ DE NAVEGACIÓN</t>
  </si>
  <si>
    <t>GESTIÓN DE PELIGROS EN LA UNIVERSIDAD DE CUNDINAMARCA</t>
  </si>
  <si>
    <t>Centro de trabajo:</t>
  </si>
  <si>
    <t>Unidad Agroambiental El Tíbar</t>
  </si>
  <si>
    <t>Diagonal 18 No. 20-29 Fusagasugá – Cundinamarca 
Teléfono (601) 8281483 Línea Gratuita 018000180414
 www.ucundinamarca.edu.co   E-mail: info@ucundinamarca.edu.co
 NIT: 890.680.062-2</t>
  </si>
  <si>
    <t>Documento controlado por el Sistema de Gestión de la Calidad
Asegúrese que corresponde a la última versión consultando el Portal Institucional</t>
  </si>
  <si>
    <t>Sede Fusagasugá</t>
  </si>
  <si>
    <t>Seccional Ubaté</t>
  </si>
  <si>
    <t>Seccional Girardot</t>
  </si>
  <si>
    <t>Extensión Soacha</t>
  </si>
  <si>
    <t>Extensión Chía</t>
  </si>
  <si>
    <t>Extensión Facatativá</t>
  </si>
  <si>
    <t>Extensión Zipaquirá</t>
  </si>
  <si>
    <t>Unidad Agroambiental La Esperanza</t>
  </si>
  <si>
    <t>Unidad Agroambiental El Vergel</t>
  </si>
  <si>
    <t>Oficina Bogotá</t>
  </si>
  <si>
    <t>CAD</t>
  </si>
  <si>
    <t>VIGENCIA:  2025-07-23</t>
  </si>
  <si>
    <t>PÁGINA: 2 DE 7</t>
  </si>
  <si>
    <t>ANEXO 1 VALORACIÓN DEL RIESGO</t>
  </si>
  <si>
    <t>Determinación del nivel de deficiencia</t>
  </si>
  <si>
    <t>Nivel de deficiencia</t>
  </si>
  <si>
    <t>Valor de</t>
  </si>
  <si>
    <t>Significado</t>
  </si>
  <si>
    <t>Nivel de exposicion</t>
  </si>
  <si>
    <t>ND</t>
  </si>
  <si>
    <t>Niveles de probabilidad</t>
  </si>
  <si>
    <t>Nivel de exposición (NE)</t>
  </si>
  <si>
    <t>Muy Alto (MA)</t>
  </si>
  <si>
    <t>Se  ha(n)  detectado  peligro(s)  que  determina(n)  como  posible  la  generación  de incidentes o consecuencias muy significativas, o la eficacia del conjunto de medidas preventivas existentes respecto al riesgo es nula o no existe, o ambos.</t>
  </si>
  <si>
    <t>Alto (A)</t>
  </si>
  <si>
    <t>Se ha(n) detectado algún(os) peligro(s) que pueden dar lugar a consecuencias significativa(s), o la eficacia del conjunto de medidas preventivas existentes es baja, o ambos.</t>
  </si>
  <si>
    <t>MA - 40</t>
  </si>
  <si>
    <t>MA - 30</t>
  </si>
  <si>
    <t>A - 20</t>
  </si>
  <si>
    <t>A - 10</t>
  </si>
  <si>
    <t>Medio (M)</t>
  </si>
  <si>
    <t>Se han detectado peligros que pueden dar lugar a consecuencias poco significativas o  de  menor  importancia,  o  la  eficacia  del  conjunto  de  medidas  preventivas existentes es moderada, o ambos.</t>
  </si>
  <si>
    <t>(ND)</t>
  </si>
  <si>
    <t>MA - 24</t>
  </si>
  <si>
    <t>A - 18</t>
  </si>
  <si>
    <t>A - 12</t>
  </si>
  <si>
    <t>M - 6</t>
  </si>
  <si>
    <t>Bajo (B)</t>
  </si>
  <si>
    <t>No se</t>
  </si>
  <si>
    <t>No se ha detectado consecuencia alguna, o la eficacia del conjunto de medidas preventivas existentes es alta, o ambos. El riesgo está controlado. Estos peligros se clasifican directamente en el nivel de riesgo y de intervención cuatro (IV) Véase la Tabla 8.</t>
  </si>
  <si>
    <t>M - 8</t>
  </si>
  <si>
    <t>B - 4</t>
  </si>
  <si>
    <t>B - 2</t>
  </si>
  <si>
    <t>Asigna Valor</t>
  </si>
  <si>
    <t>Determinación del nivel de exposición</t>
  </si>
  <si>
    <t>Determinación del nivel de riesgo</t>
  </si>
  <si>
    <t>Nivel de Exposición</t>
  </si>
  <si>
    <t>Valor de NE</t>
  </si>
  <si>
    <t>Nivel de Riesgo</t>
  </si>
  <si>
    <t>Nivel de Probabilidad (NP)</t>
  </si>
  <si>
    <t>Continua (EC)</t>
  </si>
  <si>
    <t>La situación de exposición se presenta sin interrupción o varias veces con tiempo prolongado durante la jornada laboral.</t>
  </si>
  <si>
    <t>NR = NP x NC</t>
  </si>
  <si>
    <t>40 - 24</t>
  </si>
  <si>
    <t>Frecuente (EF)</t>
  </si>
  <si>
    <t>La situación de exposición se presenta varias veces durante la jornada laboral por tiempos cortos.</t>
  </si>
  <si>
    <t>Nivel de Consecuencia (NC)</t>
  </si>
  <si>
    <t>I</t>
  </si>
  <si>
    <t>II</t>
  </si>
  <si>
    <t>Ocasional (EO)</t>
  </si>
  <si>
    <t>La situación de exposición se presenta alguna vez durante la jornada laboral y por un periodo de tiempo corto.</t>
  </si>
  <si>
    <t>4000 - 2400</t>
  </si>
  <si>
    <t>2000 - 1200</t>
  </si>
  <si>
    <t>800 - 600</t>
  </si>
  <si>
    <t>400 - 200</t>
  </si>
  <si>
    <t>Esporádica (EE)</t>
  </si>
  <si>
    <t>La situación de exposición se presenta de manera eventual.</t>
  </si>
  <si>
    <t>II        200</t>
  </si>
  <si>
    <t>Nivel de Probabilidad</t>
  </si>
  <si>
    <t>2400 - 1440</t>
  </si>
  <si>
    <t>1200 - 600</t>
  </si>
  <si>
    <t>480 - 360</t>
  </si>
  <si>
    <t>120       III</t>
  </si>
  <si>
    <t>Valor de NP</t>
  </si>
  <si>
    <t>III</t>
  </si>
  <si>
    <t>Entre 40 y 24</t>
  </si>
  <si>
    <t>Situación deficiente con exposición continua, o muy deficiente con exposición frecuente. Normalmente la materialización del riesgo ocurre con frecuencia.</t>
  </si>
  <si>
    <t>1000 - 600</t>
  </si>
  <si>
    <t>500 - 250</t>
  </si>
  <si>
    <t>200 - 150</t>
  </si>
  <si>
    <t>100 - 50</t>
  </si>
  <si>
    <t>Entre 20 y 10</t>
  </si>
  <si>
    <t>Situación deficiente con exposición frecuente u ocasional, o bien situación muy deficiente con exposición ocasional o esporádica. La materialización del riesgo es posible que suceda varias veces en la vida laboral.</t>
  </si>
  <si>
    <t>III        40</t>
  </si>
  <si>
    <t>Entre 8 y 6</t>
  </si>
  <si>
    <t>Situación deficiente con exposición esporádica, o bien situación mejorable con exposición continuada o frecuente. Es posible que suceda el daño alguna vez.</t>
  </si>
  <si>
    <t>Entre 4 y 2</t>
  </si>
  <si>
    <t>Situación mejorable con exposición ocasional o esporádica, o situación sin anomalía destacable con cualquier nivel de exposición. No es esperable que se materialice el riesgo, aunque puede ser concebible.</t>
  </si>
  <si>
    <t>III       100</t>
  </si>
  <si>
    <t>80 - 60</t>
  </si>
  <si>
    <t>IV       20</t>
  </si>
  <si>
    <t>Determinación del nivel de consecuencias</t>
  </si>
  <si>
    <t>Aceptabilidad del riesgo</t>
  </si>
  <si>
    <t>Nivel de</t>
  </si>
  <si>
    <t>NC</t>
  </si>
  <si>
    <t>Consecuencias</t>
  </si>
  <si>
    <t>Daños personales</t>
  </si>
  <si>
    <t>No Aceptable</t>
  </si>
  <si>
    <t>Mortal o Catastrófico (M)</t>
  </si>
  <si>
    <t>Muerte(s).</t>
  </si>
  <si>
    <t>Aceptable con control específico</t>
  </si>
  <si>
    <t>Muy grave (MG)</t>
  </si>
  <si>
    <t>Lesiones o enfermedades graves irreparables (Incapacidad permanente parcial o invalidez).</t>
  </si>
  <si>
    <t>Mejorable</t>
  </si>
  <si>
    <t>Grave (G)</t>
  </si>
  <si>
    <t>Lesiones o enfermedades con incapacidad laboral temporal (ILT).</t>
  </si>
  <si>
    <t>IV</t>
  </si>
  <si>
    <t>Aceptable</t>
  </si>
  <si>
    <t>Leve (L)</t>
  </si>
  <si>
    <t>Lesiones o enfermedades que no requieren incapacidad.</t>
  </si>
  <si>
    <t>significado del nivel de Riesgos</t>
  </si>
  <si>
    <t>Nivel de riesgo</t>
  </si>
  <si>
    <t>Valor de NR</t>
  </si>
  <si>
    <t>4 000 - 600</t>
  </si>
  <si>
    <t>Situación crítica. Suspender actividades hasta que el riesgo esté bajo control. Intervención urgente.</t>
  </si>
  <si>
    <t>500 - 150</t>
  </si>
  <si>
    <t>Corregir y adoptar medidas de control de inmediato. Sin embargo, suspenda actividades si el nivel de riesgo está por encima o igual de 360.</t>
  </si>
  <si>
    <t>120 - 40</t>
  </si>
  <si>
    <t>Mejorar si es posible. Sería conveniente justificar la intervención y su rentabilidad.</t>
  </si>
  <si>
    <t>Mantener las medidas de control existentes, pero se deberían considerar soluciones o mejoras y se deben hacer comprobaciones periódicas para asegurar que el riesgo aún es aceptable.</t>
  </si>
  <si>
    <t>Código Serie Documental (Ver Tabla de Retención Documental)</t>
  </si>
  <si>
    <t xml:space="preserve">  </t>
  </si>
  <si>
    <t>PÁGINA: 3 DE 7</t>
  </si>
  <si>
    <t>MACRO
PROCESO</t>
  </si>
  <si>
    <t>PROCESO</t>
  </si>
  <si>
    <t>ÁREA</t>
  </si>
  <si>
    <t>CARGOS/USUARIOS</t>
  </si>
  <si>
    <t>ACTIVIDADES</t>
  </si>
  <si>
    <t>ACTIVIDADES 
RUTINARIA (SI/NO)</t>
  </si>
  <si>
    <t>TIPO DE ACTIVIDAD (Interna/ Externa)</t>
  </si>
  <si>
    <t>PELIGRO</t>
  </si>
  <si>
    <t>EFECTOS POSIBLES</t>
  </si>
  <si>
    <t>CONTROLES EXISTENTES</t>
  </si>
  <si>
    <t>EVALUACIÓN DEL RIESGO</t>
  </si>
  <si>
    <t>VALORACIÓN DEL RIESGO</t>
  </si>
  <si>
    <t>MEDIDAS DE INTERVENCIÓN</t>
  </si>
  <si>
    <t>EVALUACION DEL RIESGO RESIDUAL</t>
  </si>
  <si>
    <t>CRITERIOS PARA ESTABLECER CONTROLES</t>
  </si>
  <si>
    <t>MEDIDAS DE INTERVENCIÓN DESPUES DE MEDIR LA EFICACIA DE LOS CONTROLES OPERACIONALES</t>
  </si>
  <si>
    <t>ANALISIS DEL RIESGO RESIDUAL</t>
  </si>
  <si>
    <t>DESCRIPCIÓN</t>
  </si>
  <si>
    <t>CLASIFICACIÓN</t>
  </si>
  <si>
    <t xml:space="preserve">FUENTE </t>
  </si>
  <si>
    <t>MEDIO</t>
  </si>
  <si>
    <t>TRABAJADOR</t>
  </si>
  <si>
    <t>NIVEL DE DEFICIENCIA</t>
  </si>
  <si>
    <t>NIVEL DE EXPOSICIÓN</t>
  </si>
  <si>
    <t>NIVEL DE PROBABILIDAD (ND*NE)</t>
  </si>
  <si>
    <t>INTERPRETACIÓN NIVEL DE PROBABILIDAD</t>
  </si>
  <si>
    <t>NIVEL DE CONSECUENCIA</t>
  </si>
  <si>
    <t>NIVEL DE RIESGO (NR) E INTERVENCIÓN</t>
  </si>
  <si>
    <t>INTERPRETACIÓN DEL NR</t>
  </si>
  <si>
    <t>ACEPTABILIDAD DEL RIESGO</t>
  </si>
  <si>
    <t>PEOR CONSECUENCIA</t>
  </si>
  <si>
    <t>EXISTENCIA DE REQUISITO LEGAL</t>
  </si>
  <si>
    <t>ELIMINACIÓN</t>
  </si>
  <si>
    <t>SUSTITUCIÓN</t>
  </si>
  <si>
    <t>CONTROLES DE INGENIERÍA</t>
  </si>
  <si>
    <t>CONTROLES ADMINISTRATIVOS, SEÑALIZACIÓN, ADVERTENCIA</t>
  </si>
  <si>
    <t>EQUIPOS / ELEMENTOS DE PROTECCIÓN PERSONAL</t>
  </si>
  <si>
    <t>FECHA DE EVALUACION DE LA EFICACIA</t>
  </si>
  <si>
    <t>RESPONSABLE DE LA EVALUACION DE LA EFICACIA</t>
  </si>
  <si>
    <t>APOYO</t>
  </si>
  <si>
    <t>APOYO ACADÉMICO</t>
  </si>
  <si>
    <t xml:space="preserve">UNIDAD AGROAMBIENTAL EL TÍBAR </t>
  </si>
  <si>
    <t xml:space="preserve">TÉCNICO                                                                                 ( MANTENIMIENTO) </t>
  </si>
  <si>
    <t xml:space="preserve"> limpieza diaria tanto de corral como de los comedores y bebederos de  la explotación de gallina feliz , ordeño y manejo del hato , del horro y de ovinos administración diaria de concentrados y agua a los bovinos y ovino s, limpieza / lavado de los tanques bebederos de los bovinos , cada 2 o 3 días , según recomendación del administrador de la granja . manejo de bovinos en los  potreros y su consecuente esparcimiento de las heces de  acuerdo a recomendación del administrador de la granja , administración de concentrado y agua según indicaciones del administrador de la granja , pesaje semanal de cerdos , conejos, cuyes y pollos de engorde si los hubiere, limpieza del corral de los ovinos cada ocho días, manejo de la compostera y el lombricultivo, fertilización de potreros de acuerdo a las indicaciones técnicas del comité de granja , siembra de terrenos y mantenimiento de los mismos así como la recolección y clasificación del producto , abonamiento y fumigación de potreros y, mantenimiento  de cercas perimetrales , asistencia a practicas en general que realicen los docentes en la grúa ( ejemplo : descolmille , desole y castración de cerdos , manejo de bovinos y de ovinos, entre otros) , que requiera el apoyo de operarios , realizar labores de acero a para explotaciones pecuarias , incluyendo barres  instalaciones , quitar telarañas , lavar con agua y jabón espacios que lo requieran , arreglo y mantenimiento de cervas vivas , mantenimiento de las huertas de docencia manejo de equipos de uso agropecuarios,apliacion de agroquimicos,control de maleza, manual y mecánico, cargue y descargue de insumos agropecuarios, Reparación y mantenimiento de infraestructura, </t>
  </si>
  <si>
    <t>SI</t>
  </si>
  <si>
    <t xml:space="preserve">INTERNA </t>
  </si>
  <si>
    <t>EXPOSICIÓN A  HONGOS, BACTERIAS   FLUIDOS Y EXCREMENTOS</t>
  </si>
  <si>
    <t>BIOLÓGICO</t>
  </si>
  <si>
    <t xml:space="preserve"> GASTROENTERITIS, DOLOR ABDOMINAL, FIEBRE AMARILLA </t>
  </si>
  <si>
    <t>NO OBSERVADOS</t>
  </si>
  <si>
    <t>LIMPIEZA Y DESINFECCIÓN CONTROL PERIÓDICO DE LOS BAÑOS 
CULTURA DE LAVADO DE MANOS</t>
  </si>
  <si>
    <t xml:space="preserve"> USO DE ELEMENTO DE PROTECCIÓN (EPP) TAPABOCAS, GUANTES (CUANDO LA ACTIVIDAD LO REQUIERA)
SEÑALIZACIÓN DE LAVADO DE MANOS 
SENSIBILIZACIONES DE AUTOCUIDADO Y CAMPAÑAS 
EVALUACIONES MÉDICAS PERIÓDICAS
 PROGRAMAS DE PROMOCIÓN Y DETECCIÓN  
 INSPECCIONES PERIÓDICAS.</t>
  </si>
  <si>
    <t>PARASITOSIS</t>
  </si>
  <si>
    <t>si</t>
  </si>
  <si>
    <t>NINGUNO</t>
  </si>
  <si>
    <t xml:space="preserve">BRINDAR CAPACITACIÓN EN RIESGO BIOLÓGICO,  EN  ESTILOS DE VIDA SALUDABLE    EN FOCADO EN LAVADO DE MANOS E HIGIENE PERSONAL  Y PREVENCIÓN DE ENFERMEDADES VIRALES Y CONTAGIOSAS. </t>
  </si>
  <si>
    <t>GESTOR SST</t>
  </si>
  <si>
    <t>NO</t>
  </si>
  <si>
    <t>EXPOSICIÓN A PICADURAS , MORDEDURAS</t>
  </si>
  <si>
    <t>PRURITO, DOLOR, EDEMA</t>
  </si>
  <si>
    <t xml:space="preserve">FUMIGACIÓN </t>
  </si>
  <si>
    <t>USO DE UNIFORME BOTAS</t>
  </si>
  <si>
    <t>REACCIONES ALÉRGICAS</t>
  </si>
  <si>
    <t>BRINDAR CAPACITACIÓN FRENTE A RIESGO BIOLÓGICO PICADURAS MORDEDURAS Y AUTOCUIDADO</t>
  </si>
  <si>
    <t>EXPOSICIÓN A RUIDO</t>
  </si>
  <si>
    <t>FÍSICO</t>
  </si>
  <si>
    <t xml:space="preserve">DOLOR, TINITUS </t>
  </si>
  <si>
    <t xml:space="preserve">MANTENIMIENTO DE LAS HERRAMIENTAS </t>
  </si>
  <si>
    <t>LABOR EN ESPACIO AL AIRE LIBRE</t>
  </si>
  <si>
    <t>USO DE ELEMENTOS DE PROTECCIÓN (EPP) TAPA OÍDOS,</t>
  </si>
  <si>
    <t>HIPOACUSIA</t>
  </si>
  <si>
    <t xml:space="preserve">EJECUCIÓN DE MEDICIONES AMBIENTALES </t>
  </si>
  <si>
    <t>CAPACITACIÓN  CAPACITACIÓN A LOS FUNCIONARIOS  DE LOS RIESGOS QUE ESTÁN  EXPUESTOS, EFECTOS MEDIDAS DE PREVENCIÓN, IMPORTANCIA  E USO  DE ELEMENTO  DE PROTECCIÓN PERSONAL</t>
  </si>
  <si>
    <t xml:space="preserve">EXPOSICIÓN A  VIBRACIÓN DURANTE LA JORNADA LABORAL  </t>
  </si>
  <si>
    <t>LUMBALGIAS, HERNIAS</t>
  </si>
  <si>
    <t>MANTENIMIENTO DE HERRAMIENTAS</t>
  </si>
  <si>
    <t>CAPACITACIÓN FRENTE AL USO DE HERRAMIENTAS  MANUALES</t>
  </si>
  <si>
    <t>LESIÓN RAQUÍDEA</t>
  </si>
  <si>
    <t xml:space="preserve">SUSTITUIR LAS HERRAMIENTAS QUE GENEREN MAYOR VIBRACIÓN </t>
  </si>
  <si>
    <t>BRIN DAR CAPACITACIÓN A LOS FUNCIONARIOS   FRENTE AL RIESGO FÍSICO</t>
  </si>
  <si>
    <t>EXPOSICIÓN A  RADIACIONES NO IONIZANTES ( SOL)</t>
  </si>
  <si>
    <t>ENROJECIMIENTO, ERITEMA</t>
  </si>
  <si>
    <t>ÁREAS CON POLISOMBRAS</t>
  </si>
  <si>
    <t>USO DE ELEMENTOS DE PROTECCIÓN (EPP) , UNIFORME, GORRO.</t>
  </si>
  <si>
    <t>QUEMADURAS</t>
  </si>
  <si>
    <t xml:space="preserve">CAPACITACIÓN  CAPACITACIÓN A LOS FUNCIONARIOS   FRENTE AL RIESGO FÍSICO  Y LA IMPORTANCIA DEL USO DE ELEMENTOS DE PROTECCIÓN PERSONAL </t>
  </si>
  <si>
    <t>EXPOSICIÓN A POLVOS ORGÁNICOS INORGÁNICOS Y MATERIAL PARTICULADO.</t>
  </si>
  <si>
    <t>QUÍMICO</t>
  </si>
  <si>
    <t xml:space="preserve">RINITIS ALÉRGICA </t>
  </si>
  <si>
    <t>USO DE EPP, MONOGAFAS ,  DELANTAL, GUANTES</t>
  </si>
  <si>
    <t>ENFERMEDAD ALÉRGICA RESPIRATORIA</t>
  </si>
  <si>
    <t xml:space="preserve">
CAPACITACIÓN:  SOBRE RIESGO QUÍMICO, EFECTOS, IMPORTANCIA Y USO DE ELEMENTOS DE PROTECCIÓN PERSONAL , AUTOCUIDADO ELEMENTOS DE PROTECCIÓN PERSONAL.
</t>
  </si>
  <si>
    <t>EXPOSICIÓN A LÍQUIDOS (NIEBLAS Y ROCÍOS), GASES Y VAPORES</t>
  </si>
  <si>
    <t xml:space="preserve">IRRITACIÓN , LESIONES EN LA PIEL, DERMATITIS </t>
  </si>
  <si>
    <t xml:space="preserve">QUEMADURAS </t>
  </si>
  <si>
    <t>CAPACITACIÓN:  FRENTE AL USO  E IMPORTANCIA DE USO DE EPP, CONSECUENCIAS POSIBLES, RECONOCIMIENTO DE FICHAS TÉCNICAS DE LOS QUÍMICOS Y MEZCLAS DE LOS MISMOS, ALMACENAMIENTO, AUTOCUIDADO</t>
  </si>
  <si>
    <t xml:space="preserve">POSTURA (PROLONGADA MANTENIDA, FORZADA, ANTI GRAVITACIONAL, ESFUERZO) </t>
  </si>
  <si>
    <t>BIOMECÁNICO</t>
  </si>
  <si>
    <t>DOLOR LUMBAR, ESPASMOS MUSCULARES, VARICES, DOLOR EN MIEMBROS INFERIORES</t>
  </si>
  <si>
    <t>PAUSAS ACTIVAS, ROTACIÓN DE ACTIVIDADES, CAPACITACIÓN FRENTE A HIGIENE POSTURAL</t>
  </si>
  <si>
    <t xml:space="preserve"> HERNIA DISCAL</t>
  </si>
  <si>
    <t xml:space="preserve">BRINDAR CAPACITACIÓN FRENTE A HIGIENE POSTURAL, EFECTOS  IMPORTANCIA DE  LA EJECUCIÓN DE PAUSA ACTIVAS , INSPECCIONES A PUESTOS  DE TRABAJO </t>
  </si>
  <si>
    <t xml:space="preserve">  MANIPULACIÓN MANUAL  DE CARGAS </t>
  </si>
  <si>
    <t xml:space="preserve">DOLOR LUMBAR, ESPASMOS MUSCULARES,PROTUCIONES DISCALES   </t>
  </si>
  <si>
    <t>PAUSAS ACTIVAS, ROTACIÓN DE ACTIVIDADES, CAPACITACIÓN DE  MANIPULACIÓN MANUAL DE CARGAS</t>
  </si>
  <si>
    <t xml:space="preserve">BRINDAR CAPACITACIÓN FRENTE A  RIESGO BIOMECÁNICO, EFECTOS  SECUNDARIOS, INSPECCIONES A PUESTOS  DE TRABAJO </t>
  </si>
  <si>
    <t>EXPOSICIÓN A MOVIMIENTOS REPETITIVOS</t>
  </si>
  <si>
    <t xml:space="preserve">DOLOR EN MIEMBROS SUPERIORES , ADORMECIMIENTO DE LAS MANOS Y DEDOS, EPICONDILITIS, TENDINITIS, HOMBRO DOLOROSO, MAGUITO ROTADOR </t>
  </si>
  <si>
    <t>PAUSAS ACTIVAS, ROTACIÓN DE ACTIVIDADES</t>
  </si>
  <si>
    <t>SÍNDROME DEL TÚNEL CARPIANO</t>
  </si>
  <si>
    <t>BRINDAR CAPACITACIÓN  A LOS FUNCIONARIOS FRENTE AL RIESGO , EFECTOS POSIBLES, AUTOCUIDADO, IMPORTANCIA DE PAUSAS ACTIVAS</t>
  </si>
  <si>
    <t>MECÁNICO (ELEMENTOS O PARTES DE MÁQUINAS, HERRAMIENTAS, EQUIPOS, PIEZAS A TRABAJAR, MATERIALES PROYECTADOS SÓLIDOS O FLUIDOS)</t>
  </si>
  <si>
    <t>CONDICIONES DE SEGURIDAD</t>
  </si>
  <si>
    <t>GOLPES, HERIDAS, CORTES</t>
  </si>
  <si>
    <t>MANTENIMIENTO HERRAMIENTAS</t>
  </si>
  <si>
    <t>  UTILIZACIÓN  DE EPP, GUANTES, BOTAS  UNIFORME, MONOGAFAS, CARETAS</t>
  </si>
  <si>
    <t>AMPUTACIONES</t>
  </si>
  <si>
    <t>BRINDAR  CAPACITACIÓN FRENTE AL MANEJO DE HERRAMIENTAS MANUALES, AUTOCUIDADO,  RIESGO MECÁNICO, IMPORTANCIA Y USO DE ELEMENTOS DE PROTECCIÓN PERSONAL</t>
  </si>
  <si>
    <t>LOCATIVO (SISTEMAS Y MEDIOS DE ALMACENAMIENTO), SUPERFICIES DE TRABAJO (IRREGULARES, DESLIZANTES, CON DIFERENCIA DEL NIVEL), CONDICIONES DE ORDEN Y ASEO, (CAÍDAS DE OBJETO)</t>
  </si>
  <si>
    <t>CAÍDAS, CONTUSIONES, HERIDAS</t>
  </si>
  <si>
    <t>UTILIZACIÓN DE CALZADO ANTIDESLIZANTE, ESTRATEGIA 9 S</t>
  </si>
  <si>
    <t>FRACTURAS</t>
  </si>
  <si>
    <t xml:space="preserve">INSTALACIÓN DE BARANDALES, PISOS, ESCALERAS,  SEGÚN NECESIDAD, </t>
  </si>
  <si>
    <t xml:space="preserve">BRINDAR CAPACITACIÓN  FRENTE AL RIESGO, AUTOCUIDADO </t>
  </si>
  <si>
    <t>EXTERNA</t>
  </si>
  <si>
    <t>PRECIPITACIONES
(Lluvias fuertes,cambio climático)</t>
  </si>
  <si>
    <t>FENÓMENOS NATURALES</t>
  </si>
  <si>
    <t>CAÍDAS, TRAUMAS TEJIDOS BLANDOS, ESGUINCES, LUXACIONES, TORCEDURAS</t>
  </si>
  <si>
    <t> PLAN DE GESTIÓN DEL RIESGO DE DESASTRES PREPARACIÓN Y RESPUESTA ANTE EMERGENCIAS, CAMILLA DE EMERGENCIA, ENFERMERÍA DOTADA, EXTINTORES DE SEGURIDAD, BOTIQUÍN PARA BRIGADISTAS, CHALECO REFLECTIVO Y DISTINTIVO PARA LOS MISMOS.</t>
  </si>
  <si>
    <t>CONFORMACIÓN BRIGADA DE EMERGENCIAS. PLAN DE EMERGENCIAS CON PROTOCOLOS ESTABLECIDOS PARA ESTAS CONDICIONES CLIMÁTICAS ADVERSAS O FENÓMENOS NATURALES. SEÑALIZACIÓN DE RUTAS DE EVACUACIÓN Y REALIZACIÓN DE SIMULACROS DE EVACUACIÓN.</t>
  </si>
  <si>
    <t xml:space="preserve"> MUERTE</t>
  </si>
  <si>
    <t>REALIZAR SIMULACROS EN DONDE SE INTERVENGA EL CONTROL DE INCENDIOS, ATENCIÓN A PACIENTE, RESCATE EN ESTRUCTURAS COLAPSADAS Y DE EVACUACIÓN. RENTRENAMIENTO DE BRIGADISTAS Y CAPACITACIÓN CONTINUA A TODO EL PERSONAL DIRECTO, CONTRATISTA Y VISITANTES.</t>
  </si>
  <si>
    <t>VENDAVALES  (CAMBIO CLIMÁTICO)</t>
  </si>
  <si>
    <t>TRAUMAS SEVEROS  MUERTE</t>
  </si>
  <si>
    <t>SEGUIMIENTO A LOS  SIMULACROS EN DONDE SE INTERVENGA EL CONTROL DE INCENDIOS, ATENCIÓN A PACIENTE, RESCATE EN ESTRUCTURAS COLAPSADAS Y DE EVACUACIÓN. RENTRENAMIENTO DE BRIGADISTAS Y CAPACITACIÓN CONTINUA A TODO EL PERSONAL DIRECTO, CONTRATISTA Y VISITANTES.</t>
  </si>
  <si>
    <t>SISMOS Y TERREMOTOS  (CAMBIO CLIMÁTICO)</t>
  </si>
  <si>
    <t>ATRAPAMIENTOS, CAÍDAS, TRAUMAS TEJIDOS BLANDOS, ESGUINCES, LUXACIONES, TORCEDURAS, FRACTURAS</t>
  </si>
  <si>
    <t>TRAUMAS SEVEROS Y MUERTE</t>
  </si>
  <si>
    <t xml:space="preserve">INUNDACIÓN </t>
  </si>
  <si>
    <t xml:space="preserve">CONFORMACIÓN BRIGADA DE EMERGENCIAS. PLAN DE EMERGENCIAS CON PROTOCOLOS ESTABLECIDOS PARA ESTAS CONDICIONES CLIMÁTICAS ADVERSAS O FENÓMENOS NATURALES. SEÑALIZACIÓN DE RUTAS DE EVACUACIÓN Y REALIZACIÓN DE SIMULACROS DE EVACUACIÓN. BRIGADA DE EMERGENCIA CAPACITADA. </t>
  </si>
  <si>
    <t>MUERTE</t>
  </si>
  <si>
    <t>BIENES  Y SERVICIOS</t>
  </si>
  <si>
    <t xml:space="preserve">SERVICIOS GENERALES (UNA VEZ POR SEMANA </t>
  </si>
  <si>
    <t xml:space="preserve">limpieza y desinfección de las áreas administrativas, laboratorios, aulas de clase </t>
  </si>
  <si>
    <t>EXPOSICIÓN A  HONGOS, BACTERIAS   PICADURAS MORDEDURAS</t>
  </si>
  <si>
    <t xml:space="preserve">GASTROENTERITIS, DOLOR ABDOMINAL, FIEBRE AMARILLA </t>
  </si>
  <si>
    <t xml:space="preserve">BRINDAR CAPACITACIÓN Y/O SENSIBILIZACIÓN FRENTE A RIESGO BIOLÓGICO,  EN  ESTILOS DE VIDA SALUDABLE    EN FOCADO EN LAVADO DE MANOS E HIGIENE PERSONAL  Y PREVENCIÓN DE ENFERMEDADES VIRALES Y CONTAGIOSAS. </t>
  </si>
  <si>
    <t>LÍQUIDOS (NIEBLAS Y ROCÍOS), GASES Y VAPORES</t>
  </si>
  <si>
    <t>IRRITACIÓN Y LESIONES EN LA PIEL</t>
  </si>
  <si>
    <t xml:space="preserve">ROTULACIÓN DE LAS SUSTANCIAS </t>
  </si>
  <si>
    <t>BODEGA DE ALMACENAMIENTO, MATRIZ DE ALMACENAMIENTO DE SUSTANCIAS</t>
  </si>
  <si>
    <t xml:space="preserve"> ELEMENTOS DE PROTECCIÓN PERSONAL, GUANTES, MONOGAFAS, BOTAS DELANTAL UNIFORME, TAPABOCAS, CAPACITACIÓN FRENTE AL RIESGO</t>
  </si>
  <si>
    <t>aceptable con control especifico</t>
  </si>
  <si>
    <t>LESIÓN CUTÁNEA Y DERMATITIS.</t>
  </si>
  <si>
    <t>CAPACITACIÓN: DE USO DE EPP, CONSECUENCIAS POSIBLES, RECONOCIMIENTO DE FICHAS TÉCNICAS DE LOS QUÍMICOS Y MEZCLAS DE LOS MISMOS</t>
  </si>
  <si>
    <t>limpieza y desinfección de las áreas administrativas, laboratorios, aulas de clase ,manejo de productos químicos de aseo</t>
  </si>
  <si>
    <t>Polvos orgánicos inorgánicos y material particulado.</t>
  </si>
  <si>
    <t>Enfermedad alegórica respiratoria</t>
  </si>
  <si>
    <t>CAPACITACIÓN FRENTE A RIESGO QUÍMICO IMPORTANCIA DE USO DE ELEMENTOS DE PROTECCIÓN PERSONAL</t>
  </si>
  <si>
    <t>No Aplica</t>
  </si>
  <si>
    <t>PRECIPITACIONES
(Lluvias fuertes, cambio climático)</t>
  </si>
  <si>
    <t>PROFESIONAL II</t>
  </si>
  <si>
    <t>Proveer los recursos que requieran los proyectos, en cuanto a suministros, mantenimiento de equipos infraestructura, servicios y personal, Administrar los recursos de la granja y planificar su utilización con base en los requerimientos de los proyectos aprobados. Ofrecer la información oportuna de los valores de venta de productos de la Granja Agropecuaria. Manejar y diligenciar formatos del SIGC,Presentar ante el Comité de Granja informes mensuales sobre la situación administrativa, técnica y de personal de la Granja, Dirigir, evaluar y supervisar el trabajo del personal de la Granja (Técnico u operativo)Entrega oportuna, correcta y soporta de bienes y servicios de la granja Universitaria El Tibar.Dinamizar la cooperación mutua con entidades públicas y privadas que favorezcan el desarrollo de proyectos de interés para la Granja y la Decanatura y tramitar las diligencias previas a la celebración de convenios y contratos a que haya lugar, Responder por la adecuada realización de las compras y ventas de la granja, generando las respectivas actas de alta, baja, traslados debidamente justificadas en el momento de ocurrencia de los hechos, Realizar fumigaciones de plaguicidas e insecticidas</t>
  </si>
  <si>
    <t>Picaduras, Mordeduras ( ABEJAS)</t>
  </si>
  <si>
    <t>DOLOR,  ERITEMA</t>
  </si>
  <si>
    <t xml:space="preserve"> señalizado, encerrado alambre de púa, lona verde, uso ahumadores, verificación de equipos </t>
  </si>
  <si>
    <t>   Equipo protector para apicultura, capacitación  a los funcionarios  y  visitantes para el ingreso</t>
  </si>
  <si>
    <t>Anafilaxia</t>
  </si>
  <si>
    <t>PRUEBA DE APITOSINA ,  CAPACITACIÓN FRENTE AL RIESGO</t>
  </si>
  <si>
    <t>ILUMINACIÓN 
( EXCESO DE  LUZ SOLAR)</t>
  </si>
  <si>
    <t xml:space="preserve">
FATIGA VISUAL, DISMINUCIÓN DE RENDIMIENTO LABORAL, CEFALEAS</t>
  </si>
  <si>
    <t xml:space="preserve">MANTENIMIENTO ELÉCTRICO, CAMBIO DE LUMINARIAS  Y REFLECTORES O BOMBILLAS  DE LUZ </t>
  </si>
  <si>
    <t xml:space="preserve">CAMBIO DE LUMINARIAS (ÁREAS CON LUZ NATURAL Y ARTIFICIAL) </t>
  </si>
  <si>
    <t>EXÁMENES MÉDICOS OCUPACIONALES Y SEGUIMIENTO A RESULTADOS Y/O RECOMENDACIONES, PAUSAS ACTIVAS VISUALES , PROGRAMA DE VIGILANCIA EPIDEMIOLÓGICA PARA CONSERVACIÓN VISUAL</t>
  </si>
  <si>
    <t>ENFERMADA VISUAL</t>
  </si>
  <si>
    <t xml:space="preserve">IMPLEMENTACIÓN DE PELÍCULAS DE PROTECCIÓN SOLAR
CONTINUAR CON CAMBIO Y MANTENIMIENTO DE LUMINARIAS Y SOCKETS
</t>
  </si>
  <si>
    <t>BRINDAR CAPACITACIÓN FRENTE  AL RIESGO</t>
  </si>
  <si>
    <t>NINGUNA</t>
  </si>
  <si>
    <t xml:space="preserve"> MATERIAL PARTICULADO, POLVOS ORGÁNICOS E INORGÁNICOS</t>
  </si>
  <si>
    <t>ALERGIA</t>
  </si>
  <si>
    <t>CAPACITACIÓN:  FRENTE AL  RIESGO , USO DE ELEMENTOS DE PROTECCIÓN PERSONAL AUTOCUIDADO</t>
  </si>
  <si>
    <t>VENDAVALES   (CAMBIO CLIMÁTICO)</t>
  </si>
  <si>
    <t>GESTIÓN ORGANIZACIONAL (CARGA MENTAL, ESTRÉS)</t>
  </si>
  <si>
    <t>PSICOSOCIAL</t>
  </si>
  <si>
    <t>DOLOR DE CABEZA, CANSANCIO ,AGOTAMIENTO</t>
  </si>
  <si>
    <t>NO OBSERVADO</t>
  </si>
  <si>
    <t>PAGO PUNTUAL DEL SALARIO, PAGO DE PRESTACIONES SOCIALES</t>
  </si>
  <si>
    <t>RENUNCIA</t>
  </si>
  <si>
    <t>CAPACITAR FRENTE   A MANEJO DE ESTRÉS, MANEJO DEL TIEMPO</t>
  </si>
  <si>
    <t>MANEJO  DE  COMPUTADORES</t>
  </si>
  <si>
    <t>TECNOLÓGICO</t>
  </si>
  <si>
    <t xml:space="preserve">LESIONES EN LA PIEL </t>
  </si>
  <si>
    <t>USO DE ESTABILIZADORES, TOMAS EN BUEN ESTADO</t>
  </si>
  <si>
    <t>CAPACITACIÓN FRENTE AL RIESGO TECNOLÓGICO</t>
  </si>
  <si>
    <t>ACCIDENTES DE TRÁNSITO</t>
  </si>
  <si>
    <t>LESIONES EN PIEL</t>
  </si>
  <si>
    <t>Moto con todos los papeles en regla</t>
  </si>
  <si>
    <t xml:space="preserve">Cuneta con licencia, casco </t>
  </si>
  <si>
    <t>VERIFICAR EL FUNCIONAMIENTO Y BUEN ESTADO DE LA MOTO</t>
  </si>
  <si>
    <t>BRINDAR CAPACITACIÓN FRENE AL RIESGO</t>
  </si>
  <si>
    <t>TÉCNICO</t>
  </si>
  <si>
    <t>Apoyar a la administradora de granja en los procesos para la provisión de recursos que requieran los proyectos, en cuanto a suministros, mantenimiento de equipos infraestructura, servicios y personal, Apoyar la administración de los recursos de la granja y planificar su utilización con base en los requerimientos de los proyectos aprobados. Ofrecer la información oportuna de los valores de venta de productos de la Granja Agropecuaria. Apoyar a la administradora de granja en la adecuada realización de procesos de compras y ventas de la granja, generando las respectivas actas de alta, baja, traslados debidamente justificadas en el momento de ocurrencia de los hechos. Apoyar a la administradora de granja en los informes de dirección, evaluación y supervisión de trabajo del personal de la Granja (Técnico u operativo)Entrega oportuna, correcta y soporta de bienes y servicios de la granja Universitaria El Tibar.Apoyar a la administradora de granja para dinamizar la cooperación mutua con entidades públicas y privadas que favorezcan el desarrollo de proyectos de interés para la Granja y la Decanatura y tramitar las diligencias previas a la celebración de convenios y contratos a que haya lugar. Apoyar a la administradora de granja en la presentación ante el Comité de Granja informes mensuales sobre la situación administrativa, técnica y de personal de la Granja</t>
  </si>
  <si>
    <t>ILUMINACIÓN 
( EXCESO DE DE LUZ SOLAR)</t>
  </si>
  <si>
    <t xml:space="preserve">VENDAVALES  (CAMBIO CLIMÁTICO) </t>
  </si>
  <si>
    <t>MISIONAL</t>
  </si>
  <si>
    <t>FORMACIÓN Y APRENDIZAJE</t>
  </si>
  <si>
    <t xml:space="preserve">GESTORES DEL CONOCIMIENTO DE TIEMPO COMPLETO , PLANTA, CATEDRA </t>
  </si>
  <si>
    <t xml:space="preserve">PLANIFICACION,EJECUCION Y EVALUACIÓN DE ACTIVIDADES EDUCATIVAS, ORIENTACIÓN ESTUDIANTIL, ORIENTACIÓN  EN EL DESARROLLO DE PRACTICA MANEJO DE ANIMALES , INYECTOLOGÍA, CONSERVACIÓN DE SUELOS , CONSERVACIÓN DE FORRAJE ELABORACIÓN DE ALIMENTOS SUJECIÓN DE ANIMALES , MANEJO DE PRADERAS, MANEJO DE AGROQUÍMICOS , PRACTICAS DE ANATOMÍA </t>
  </si>
  <si>
    <t>BRINDAR CAPACITACIÓN EN RIESGO BIOLÓGICO,  EN  ESTILOS DE VIDA SALUDABLE    EN FOCADO EN LAVADO DE MANOS E HIGIENE PERSONAL  Y PREVENCIÓN DE ENFERMEDADES VIRALES Y CONTAGIOSAS. FORTALECER LA ENTREGA DE ELEMENTOS DE PROTECCIÓN PERSONAL A LOS DOCENTES</t>
  </si>
  <si>
    <t xml:space="preserve"> MATERIAL PARTICULADO.</t>
  </si>
  <si>
    <t>GESTIÓN ORGANIZACIONAL ( FALTA DE CAPACITACIONES )</t>
  </si>
  <si>
    <t xml:space="preserve">DESCONOCIMIENTO DE LOS PROCESOS RIESGO Y EFECTOS </t>
  </si>
  <si>
    <t xml:space="preserve"> CAPACITACIONES  EN SEGURIDAD Y SALUD EN EL TRABAJO</t>
  </si>
  <si>
    <t>ACCIDENTES DE TRABAJO</t>
  </si>
  <si>
    <t xml:space="preserve">CAPACITAR FRENTE  AL RIESGOS A LOS QUE SE ENCUENTRA EXPUESTO Y SUS EFECTOS </t>
  </si>
  <si>
    <t>ELÉCTRICO (USO DE HERRAMIENTAS ELÉCTRICAS)</t>
  </si>
  <si>
    <t>Lesiones en la piel</t>
  </si>
  <si>
    <t xml:space="preserve"> inspección de las herramientas y mantenimiento de las mismas</t>
  </si>
  <si>
    <t>las tomas eléctricas se encuentran en buen estado</t>
  </si>
  <si>
    <t>uso de epp, guantes, monogafas y tapabocas</t>
  </si>
  <si>
    <t>Quemaduras</t>
  </si>
  <si>
    <t>BRINDAR CAPACITACIÓN FRENTE A RIESGO ELÉCTRICO</t>
  </si>
  <si>
    <t>MANEJO DE  BIODIGESTOR</t>
  </si>
  <si>
    <t xml:space="preserve">CAPACITACIÓN FRENTE AL RIESGO TECNOLÓGICO </t>
  </si>
  <si>
    <t>Exposición   a  virus  sarc covid 2 Covid 19 declaración de  pandemia mundial ( contacto directo entre personas, contacto con objetos)</t>
  </si>
  <si>
    <t xml:space="preserve">Fiebre, Tos, Disminución del olfato y del gusto, Escalofríos, Dolor de garganta, Dolores musculares, Dolor de cabeza, Debilidad en general, Diarrea. </t>
  </si>
  <si>
    <t>SUMINISTRO DE GEL Y TOALLAS PARA LIMPIEZA DEL PUESTO DE TRABAJO, PROTOCOLO DE BIOSEGURIDAD</t>
  </si>
  <si>
    <t>CAPACITACIÓN  A LOS FUNCIONARIOS FRENTE AL LAVADO DE MANOS Y  PREVENCIÓN DE ENFERMEDADES  RESPIRATORIAS, DOTACIÓN DE JABÓN DE MANOS Y TOALLAS DESECHABLES , VACUNACIÓN, AUTOEVALUACIÓN COVID 19 DIARIA,  SEGUIMIENTO A CASIOSO SOSPECHOSOS,DENTIFICACION  DE LA POBLACIÓN TRABAJADORA CON MAYOR RIESGO, DOCUMENTA  EL PROGRAMA DE VIGILANCIA EPIDEMIOLÓGICA BILÓGICO COVID 19 , AJUSTE A INDUCCIÓN  Y REINDUCCIÓN DE FUNCIONARIOS  INCLUSIÓN COVID 19</t>
  </si>
  <si>
    <t xml:space="preserve">MUERTE </t>
  </si>
  <si>
    <t xml:space="preserve"> SEGUIMIENTO  AL PROCESO DE VACUNACIÓN   DE LOS FUNCIONARIOS, SEGUIMIENTO A LA APLICACIÓN DE LA GUÍA DE  BIOSEGURIDAD DE LA UNIVERSIDAD </t>
  </si>
  <si>
    <t>TODAS LAS ACTIVIDADES  INCLUIDOS USUARIOS Y VISITANTES</t>
  </si>
  <si>
    <t>TODAS LAS TAREAS QUE SE DESARROLLAN EN LA UNIDAD AGROAMBIENTAL</t>
  </si>
  <si>
    <t xml:space="preserve">EXPOSICIÓN A JABÓN Y ALCOHOL GLICERINADO </t>
  </si>
  <si>
    <t xml:space="preserve"> ALERGIAS, RESEQUEDAD EN LAS MANOS</t>
  </si>
  <si>
    <t>ROTULACIÓN DE LA SUSTANCIA, SE CUENTA  DISPONIBLE  LA  HOJA DE SEGURIDAD DE LAS SUSTANCIAS</t>
  </si>
  <si>
    <t>CAPACITACIÓN FRENTE  A HOJAS DE SEGURIDAD</t>
  </si>
  <si>
    <t>ALTO</t>
  </si>
  <si>
    <t>DERMATITIS</t>
  </si>
  <si>
    <t>CAPACITACIÓN Y O SENSIBILIZACIÓN  FRENTE AL RIESGO Y HOJAS DE SEGURIDAD</t>
  </si>
  <si>
    <t xml:space="preserve">TODAS LAS TAREAS QUE SE DESARROLLAN EN LA UNIDAD AGROAMBIENTAL USUARIOS Y VISITANTES </t>
  </si>
  <si>
    <t>EXPOSICIÓN A BULLYING Y MATONEO</t>
  </si>
  <si>
    <t>ANSIEDAD, BAJA AUTOESTIMA</t>
  </si>
  <si>
    <t>CAPACITACIONES FRENTE A RIESGO PSICOSOCIAL</t>
  </si>
  <si>
    <t>BAJO</t>
  </si>
  <si>
    <t>DEPRESIÓN</t>
  </si>
  <si>
    <t xml:space="preserve"> SI</t>
  </si>
  <si>
    <t>CAPACITACIÓN   Y O SENSIBILIZACIÓN FRENTE AL BULLYING Y MATONEO</t>
  </si>
  <si>
    <t xml:space="preserve"> TODAS LAS TAREAS DERIVADAS DE CADA UNOS DE LOS CARGOS  DE LOS FUNCIONARIOS, USUARIOS Y VISITANTES</t>
  </si>
  <si>
    <t xml:space="preserve">LOCATIVO( GOLPES  GENERADO POR ANIMALES DE LA UNIDAD AGROAMBIENTAL, TERRENOS IRREGULARES) </t>
  </si>
  <si>
    <t>HERIDAS , CAÍDAS</t>
  </si>
  <si>
    <t xml:space="preserve">SEÑALIZACIÓN </t>
  </si>
  <si>
    <t>CAPACITACIÓN FRENTE AL RIESGO</t>
  </si>
  <si>
    <t>BRINDAR  CAPACITACIÓN Y O SENSIBILIZACIÓN FRENTE AL RIESGO</t>
  </si>
  <si>
    <t xml:space="preserve">ACTIVIDADES EDUCATIVAS , DESARROLLO DE PRACTICAS MANEJO DE ANIMALES , INYECTOLOGÍA, CONSERVACIÓN DE SUELOS , CONSERVACIÓN DE FORRAJE ELABORACIÓN DE ALIMENTOS SUJECIÓN DE ANIMALES , MANEJO DE PRADERAS, MANEJO DE AGROQUÍMICOS , PRACTICAS DE ANATOMÍA </t>
  </si>
  <si>
    <t>MISIONAL, APOYO</t>
  </si>
  <si>
    <t>FORMACIÓN Y APRENDIZAJE,APOYO ACADEMICO</t>
  </si>
  <si>
    <t>TODOS LOS CARGOS DE LA UNIDAD</t>
  </si>
  <si>
    <t xml:space="preserve"> PARTICIPACION EN JUEGOS DEPORTIVOS EN REPRESETACION DE LA UNIVERSIDAD</t>
  </si>
  <si>
    <t>Externa</t>
  </si>
  <si>
    <t>ESFUERZO( MOVIMIENTOS BRUSCOS,SOBREESFUERZO,CONTACTO FISICO)</t>
  </si>
  <si>
    <t>BIOMECANICO</t>
  </si>
  <si>
    <t>GOLPES ,CAIDAS CHOQUES,ESGUINCES</t>
  </si>
  <si>
    <t>NUNGUNO</t>
  </si>
  <si>
    <t>VALORACION POR   FISIOTERAPEUTA, PRUEBAS FISICAS, ENTRENAMIENTOS , PREPARACION FISICA</t>
  </si>
  <si>
    <t>BRINDAR CAPACITACION A LOS FUNCIONARIOS QUE PARTICIPAN  EN LOS JUEGOS  FENTE A AUTOCUIDADO  Y LESIONES DEPORTIVAS</t>
  </si>
  <si>
    <t xml:space="preserve">USUARIOS Y VISITANTES </t>
  </si>
  <si>
    <t>BRINDAR CAPACITACIÓN FRENTE A  RIESGO BIOMECÁNICO, EFECTOS  SECUNDARIOS</t>
  </si>
  <si>
    <t>PÁGINA: 4 DE 7</t>
  </si>
  <si>
    <t>ANEXO 2 VALORACION DE EFICACIA</t>
  </si>
  <si>
    <t>RESUMEN RIESGO RESIDUAL</t>
  </si>
  <si>
    <t>Aumentó el riesgo</t>
  </si>
  <si>
    <t>Disminuyó el riesgo</t>
  </si>
  <si>
    <t>Se mantiene los controles establecidos</t>
  </si>
  <si>
    <t>PÁGINA 5 DE 7</t>
  </si>
  <si>
    <t>TABLA DE PELIGROS CLASIFICACIÓN</t>
  </si>
  <si>
    <t>Biológico</t>
  </si>
  <si>
    <t>Físico</t>
  </si>
  <si>
    <t>Químico</t>
  </si>
  <si>
    <t>Psicosocial</t>
  </si>
  <si>
    <t>Biomecánicos</t>
  </si>
  <si>
    <t>Condiciones de seguridad</t>
  </si>
  <si>
    <t>Fenómenos</t>
  </si>
  <si>
    <t>naturales*</t>
  </si>
  <si>
    <t>Ruido (de</t>
  </si>
  <si>
    <t>Polvos orgánicos</t>
  </si>
  <si>
    <t>Gestión organizacional (estilo de mando, pago,</t>
  </si>
  <si>
    <t>Postura (prolongada</t>
  </si>
  <si>
    <t>Mecánico (elementos o partes  de máquinas,  herramientas, equipos, piezas a trabajar, materiales</t>
  </si>
  <si>
    <t>Sismo</t>
  </si>
  <si>
    <t>Virus</t>
  </si>
  <si>
    <t>impacto, intermitente,</t>
  </si>
  <si>
    <t>inorgánicos</t>
  </si>
  <si>
    <t>contratación, participación, inducción y capacitación, bienestar social, evaluación del desempeño, manejo de cambios).</t>
  </si>
  <si>
    <t>mantenida,  forzada, anti gravitacional)</t>
  </si>
  <si>
    <t>proyectados sólidos o fluidos)</t>
  </si>
  <si>
    <t>continuo)</t>
  </si>
  <si>
    <t>Iluminación (luz</t>
  </si>
  <si>
    <t>Fibras</t>
  </si>
  <si>
    <t>Características   de   la   organización   del trabajo (comunicación, tecnología, organización del trabajo, demandas cualitativas y cuantitativas de la labor).</t>
  </si>
  <si>
    <t>Esfuerzo</t>
  </si>
  <si>
    <t>Eléctrico  (alta   y   baja  tensión,</t>
  </si>
  <si>
    <t>Terremoto</t>
  </si>
  <si>
    <t>Bacterias</t>
  </si>
  <si>
    <t>visible por exceso o deficiencia)</t>
  </si>
  <si>
    <t>estática)</t>
  </si>
  <si>
    <t>Vibración   (cuerpo</t>
  </si>
  <si>
    <t>Líquidos (nieblas y rocíos)</t>
  </si>
  <si>
    <t>Características del grupo social de trabajo</t>
  </si>
  <si>
    <t>Movimiento</t>
  </si>
  <si>
    <t>Locativo (sistemas y medios de</t>
  </si>
  <si>
    <t>Vendaval</t>
  </si>
  <si>
    <t>entero,  segmentaria)</t>
  </si>
  <si>
    <t>(relaciones, cohesión, calidad de interacciones, trabajo en equipo).</t>
  </si>
  <si>
    <t>repetitivo</t>
  </si>
  <si>
    <t>almacenamiento), superficies de trabajo  (irregulares,  deslizantes,</t>
  </si>
  <si>
    <t>Hongos</t>
  </si>
  <si>
    <t>con diferencia del nivel), condiciones de orden y aseo, (caídas de objeto)</t>
  </si>
  <si>
    <t>Temperaturas</t>
  </si>
  <si>
    <t>Gases y vapores</t>
  </si>
  <si>
    <t>Condiciones  de  la  tarea  (carga  mental,</t>
  </si>
  <si>
    <t>Manipulación</t>
  </si>
  <si>
    <t>Tecnológico (explosión, fuga,</t>
  </si>
  <si>
    <t>Inundación</t>
  </si>
  <si>
    <t>Ricketsias</t>
  </si>
  <si>
    <t>extremas  (calor  y frío)</t>
  </si>
  <si>
    <t>contenido de    la tarea, demandas emocionales, sistemas de control,</t>
  </si>
  <si>
    <t>manual de cargas</t>
  </si>
  <si>
    <t>derrame, incendio)</t>
  </si>
  <si>
    <t>Definición de roles, monotonía, etc).</t>
  </si>
  <si>
    <t>Presión</t>
  </si>
  <si>
    <t>Humos    metálicos,</t>
  </si>
  <si>
    <t>Interface  persona  -  tarea  (conocimientos,</t>
  </si>
  <si>
    <t>Accidentes de tránsito</t>
  </si>
  <si>
    <t>Derrumbe</t>
  </si>
  <si>
    <t>atmosférica</t>
  </si>
  <si>
    <t>no metálicos</t>
  </si>
  <si>
    <t>habilidades en relación con la demanda de la tarea, iniciativa, autonomía y reconocimiento,</t>
  </si>
  <si>
    <t>Parásitos</t>
  </si>
  <si>
    <t>(normal y ajustada)</t>
  </si>
  <si>
    <t>identificación de la persona con la tarea y la organización).</t>
  </si>
  <si>
    <t>Radiaciones</t>
  </si>
  <si>
    <t>Material particulado</t>
  </si>
  <si>
    <t>Jornada de trabajo (pausas, trabajo nocturno,</t>
  </si>
  <si>
    <t>Públicos (robos, atracos, asaltos,</t>
  </si>
  <si>
    <t>Precipitaciones,</t>
  </si>
  <si>
    <t>Picaduras</t>
  </si>
  <si>
    <t>ionizantes   (rayos x,  gama,  beta  y alfa)</t>
  </si>
  <si>
    <t>rotación, horas extras, descansos)</t>
  </si>
  <si>
    <t>atentados, de  orden  público, etc.)</t>
  </si>
  <si>
    <t>(lluvias, granizadas, heladas)</t>
  </si>
  <si>
    <t>Radiaciones no</t>
  </si>
  <si>
    <t>Trabajo en alturas</t>
  </si>
  <si>
    <t>ionizantes    (láser, ultravioleta, infrarroja, radiofrecuencia, microondas)</t>
  </si>
  <si>
    <t>Mordeduras</t>
  </si>
  <si>
    <t>Fluidos o</t>
  </si>
  <si>
    <t>Espacios confinados</t>
  </si>
  <si>
    <t>excrementos</t>
  </si>
  <si>
    <t>* Tener en cuenta únicamente los peligros de fenómenos naturales que afectan la seguridad y bienestar de las personas en el desarrollo de una actividad. En el</t>
  </si>
  <si>
    <t>Plan de emergencia de cada empresa, se considerarán todos los fenómenos naturales que pudieran afectarla.</t>
  </si>
  <si>
    <t>PÁGINA: 6 DE 7</t>
  </si>
  <si>
    <t>,</t>
  </si>
  <si>
    <t xml:space="preserve">DETERMINACIÓN DE CUALITATIVA DEL NIVEL DE DEFICIENCIA DE LOS PELIGROS HIGIÉNICOS
GTC 45 - Actualización
</t>
  </si>
  <si>
    <t>No se asigna Valor</t>
  </si>
  <si>
    <t>Iluminación</t>
  </si>
  <si>
    <t>Muy Alto</t>
  </si>
  <si>
    <t>Ausencia de luz natural o artificial</t>
  </si>
  <si>
    <t>Alto</t>
  </si>
  <si>
    <t>Deficiencia de luz natural con sombras evidentes y dificultad para leer</t>
  </si>
  <si>
    <t>Medio</t>
  </si>
  <si>
    <t>Percepción de algunas sombras al ejecutar una actividad – escribir</t>
  </si>
  <si>
    <t>Bajo</t>
  </si>
  <si>
    <t>Ausencia de sombras</t>
  </si>
  <si>
    <t>Ruido</t>
  </si>
  <si>
    <t>No escuchar una conversación a tono normal o a una distancia menos de 50 cm</t>
  </si>
  <si>
    <t>Escuchar la Conversación a una distancia de 1 m en tono normal</t>
  </si>
  <si>
    <t>Escuchar la conversación a una distancia de 2 m en tono normal</t>
  </si>
  <si>
    <t>No hay dificultad para escuchar una conversación a tono normal a mas de 2 m</t>
  </si>
  <si>
    <t>Radiaciones Ionizantes</t>
  </si>
  <si>
    <t>Exposición frecuente (una o más veces por jornada o turno)</t>
  </si>
  <si>
    <t>Exposición regular (una o más veces en la semana)</t>
  </si>
  <si>
    <t>Ocasionalmente y/o vecindad</t>
  </si>
  <si>
    <t>Rara vez, casi nunca sucede la exposición</t>
  </si>
  <si>
    <t>Radiaciones No Ionizantes</t>
  </si>
  <si>
    <t>Ocho horas (8) o más de exposición por jornada de turno</t>
  </si>
  <si>
    <t>Entre seis (6) y ocho (8) horas por jornada o turno</t>
  </si>
  <si>
    <t>Entre dos (2) y seis (6) horas por jornada o turno</t>
  </si>
  <si>
    <t>Menos de dos (2) horas por jornada o turno</t>
  </si>
  <si>
    <t>Temperaturas extremas</t>
  </si>
  <si>
    <t>Percepción subjetiva de calor o frio en forma inmediata</t>
  </si>
  <si>
    <t>Percepción subjetiva de calor o frio luego de permanecer 5 min en el sitio</t>
  </si>
  <si>
    <t>Percepción de algún disconfort con la temperatura luego de permanecer 15 min en el área</t>
  </si>
  <si>
    <t>Sensación de confort térmico</t>
  </si>
  <si>
    <t>Vibraciones</t>
  </si>
  <si>
    <t>Percibir notoriamente vibraciones en el puesto de trabajo</t>
  </si>
  <si>
    <t>Percibir sensiblemente vibraciones en el puesto de trabajo</t>
  </si>
  <si>
    <t>Percibir moderadamente vibraciones en el puesto de trabajo</t>
  </si>
  <si>
    <t>Existencia de vibraciones que no son percibidas</t>
  </si>
  <si>
    <t>Agentes Biológicos (Virus, Bacterias, Hongos y otros)</t>
  </si>
  <si>
    <t>Provocan una enfermedad grave y constituye un serio peligro para los trabajadores, su riesgo de propagación es elevado y no se conoce tratamiento eficaz en la actualidad.</t>
  </si>
  <si>
    <t xml:space="preserve">Pueden provocar una enfermedad grave y constituir un serio peligro para los trabajadores. Su riesgo de propagación es probable y generalmente existe tratamiento eficaz. </t>
  </si>
  <si>
    <t>Pueden causar una enfermedad y constituir un peligro para los trabajadores, su riesgo de propagación es poco probable y generalmente existe tratamiento eficaz.</t>
  </si>
  <si>
    <t>Poco probable que cause una enfermedad. No hay riesgo de propagación y no se necesita tratamiento.</t>
  </si>
  <si>
    <t>Biomecánico – Postura</t>
  </si>
  <si>
    <t>Posturas con un riesgo extremo de lesión musculo esquelética. Deben tomarse medidas correctivas inmediatamente.</t>
  </si>
  <si>
    <t>Posturas de trabajo con riesgo probable de lesión, se deben modificar las condiciones de trabajo como sea posible.</t>
  </si>
  <si>
    <t>Posturas con riesgo moderado de lesión musculoesqueletica sobre las que se precisa una modificación aunque no inmediata.</t>
  </si>
  <si>
    <t>Posturas que se consideran normales, sin riesgo de lesiones musculo esqueléticas y en las que no es necesario ninguna acción.</t>
  </si>
  <si>
    <t>Biomecánico – Movimientos Repetitivos</t>
  </si>
  <si>
    <t xml:space="preserve">Actividad que exige movimientos rápidos y continuos de los miembros superiores, a un ritmo difícil de mantener (ciclos de trabajo menores  a 30 s ó 1 min, o concentración de movimientos que utiliza pocos músculos durante mas del 50%  del tiempo de trabajo. </t>
  </si>
  <si>
    <r>
      <t xml:space="preserve">Actividad que exige movimientos rápidos y continuos de los miembros superiores con la posibilidad de realizar pausas ocasionales (ciclos de trabajo menores a 30 </t>
    </r>
    <r>
      <rPr>
        <sz val="12"/>
        <rFont val="Arial"/>
        <family val="2"/>
      </rPr>
      <t>seg</t>
    </r>
    <r>
      <rPr>
        <sz val="11"/>
        <rFont val="Arial"/>
        <family val="2"/>
      </rPr>
      <t>. ó 1 min, o concentración de movimientos que utiliza pocos músculos mas del 50% del tiempo de trabajo.</t>
    </r>
  </si>
  <si>
    <t xml:space="preserve">Actividad que exige movimientos lentos y continuos de los miembros superiores, con la posibilidad de realizar pausas cortas. </t>
  </si>
  <si>
    <t>Actividad que involucra cualquier segmento corporal con exposición inferior al 50% del tiempo de trabajo, en el cual hay pausas programadas.</t>
  </si>
  <si>
    <t>Biomecánico – Esfuerzo</t>
  </si>
  <si>
    <t xml:space="preserve">Actividad intensa en donde el esfuerzo es visible en la expresión facial del trabajador y/o la contracción muscular es visible. </t>
  </si>
  <si>
    <t>Actividad pesada con resistencia</t>
  </si>
  <si>
    <t>Actividad con esfuerzo moderado</t>
  </si>
  <si>
    <t>No hay esfuerzo aparente, ni resistencia y existe libertad de movimientos.</t>
  </si>
  <si>
    <t>Biomecánico- Manipulación manual de cargas</t>
  </si>
  <si>
    <t>Manipulación manual de las cargas con un riesgo extremo de lesión musculo esquelética. Deben tomarse las medidas correctivas inmediatamente.</t>
  </si>
  <si>
    <t>Manipulación manual de cargas con riesgo significativo de lesión. Se deben modificar las condiciones del trabajo tan pronto como sea posible.</t>
  </si>
  <si>
    <t>Manipulación manual de cargas con riesgo moderado de lesión musculo esquelética sobre las que se precisa una modificación, aunque no inmediata.</t>
  </si>
  <si>
    <t>Manipulación manual de cargas con riesgo leve de lesiones musculo esqueléticas, puede ser necesaria alguna acción.</t>
  </si>
  <si>
    <t>Psicosociales</t>
  </si>
  <si>
    <t>Nivel de riesgo con alta probabilidad de asociarse a respuestas muy altas de estrés. Po consiguiente las dimensiones y dominios que se encuentran bajo esta categoría requieren intervención inmediata en el marco de un sistema de vigilancia epidemiológica.</t>
  </si>
  <si>
    <t>Nivel de riesgo que tiene una importante posibilidad de asociación con respuestas de estrés alto y por tanto, las dimensiones y dominios que se encuentran bajo esta categoría requieren intervención en el marco de sistema de vigilancia epidemiológica.</t>
  </si>
  <si>
    <t>Nivel de riesgo en el que se esperaría una respuesta de estrés moderada, las dimensiones y dominio que se encuentren bajo  esta categoría ameritan observación y acciones sistemáticas de intervención para prevenir efectos perjudiciales en la salud.</t>
  </si>
  <si>
    <t>No se espera que los factores psicosociales que contengan puntuaciones de este nivel estén relacionadas con síntomas o respuestas de estrés significativas . Las dimensiones y dominios que se encuentran  bajo esta categoría serán objeto de acciones o programas de intervención, con el fin de mantenerlos en los niveles de riesgo más bajos posibles.</t>
  </si>
  <si>
    <t>Polvos y Humos</t>
  </si>
  <si>
    <t>Evidencia de material particulado depositado sobre una superficie previamente limpia al cabo de 5 min.</t>
  </si>
  <si>
    <t>Evidencia de material particulado depositado sobre una superficie previamente limpia al cabo de más de 5 min.</t>
  </si>
  <si>
    <t>Percepción subjetiva de emisión de polvo sin depósito sobre superficies pero si evidenciadle en luces, ventanas, rayos solares etc.</t>
  </si>
  <si>
    <t>Presencia de fuentes de emisión de polvos sin la percepción anterior</t>
  </si>
  <si>
    <t>Gases y Vapores</t>
  </si>
  <si>
    <t>Presencia de gases y/o vapores en espacios cerrados, se requiere protección respiratoria que suministre aire.</t>
  </si>
  <si>
    <t>Presencia de gases y/o vapores fuertes en espacios abiertos, se requiere protección respiratoria que purifique el aire.</t>
  </si>
  <si>
    <t>Presencia de gases y/o vapores suaves en espacios abiertos, se requiere protección respiratoria que purifique el aire.</t>
  </si>
  <si>
    <t xml:space="preserve">Percepción de olor suave, no requiere protección respiratoria. </t>
  </si>
  <si>
    <t>Manipulación de Productos químicos Líquidos - Sólidos</t>
  </si>
  <si>
    <t xml:space="preserve">Manipulación permanente (varias veces en la jornada o turno)de productos químicos que contenga como nivel de riesgos a la salud 4 según NFPA 704, </t>
  </si>
  <si>
    <t xml:space="preserve">Manipulación una vez por jornada o turno de productos químicos que contenga como nivel de riesgos a la salud 4 según NFPA 704, </t>
  </si>
  <si>
    <t xml:space="preserve">Manipulación ocasional de productos químicos que contenga como nivel de riesgos a la salud 2 según NFPA 704, </t>
  </si>
  <si>
    <t>Manipulación ocasional de productos químicos que contenga como nivel de riesgos a la salud 1 según NFPA 704,</t>
  </si>
  <si>
    <t xml:space="preserve">CONTROL DE CAMBIOS </t>
  </si>
  <si>
    <t>PÁGINA: 7 DE 7</t>
  </si>
  <si>
    <t>FECHA</t>
  </si>
  <si>
    <t>DESCRIPCIÓN DE LA ACTUALIZACIÓN</t>
  </si>
  <si>
    <t>RESPONSABLE</t>
  </si>
  <si>
    <t>CARGO</t>
  </si>
  <si>
    <t xml:space="preserve">Emision del documento </t>
  </si>
  <si>
    <t>Responsable de SST</t>
  </si>
  <si>
    <t xml:space="preserve">Directora de Talento humano </t>
  </si>
  <si>
    <t xml:space="preserve">Actualizacion según requisitos legales </t>
  </si>
  <si>
    <t xml:space="preserve">Actualizacion del formato
Inclusion de riesgos quimico </t>
  </si>
  <si>
    <t>inclusion de procesos en la matriz y actualizacion de funcionarios</t>
  </si>
  <si>
    <t>ELIANA PATRICIA PARRA</t>
  </si>
  <si>
    <t>Se incluye la valoración de la eficacia, fiebre amarilla , cambio climático</t>
  </si>
  <si>
    <t xml:space="preserve">VILMA  KATHERINE SANCHEZ </t>
  </si>
  <si>
    <t>ASESOR WAYGROUP ARL POSITIVA</t>
  </si>
  <si>
    <t>Se incluye riesgos y peligros relacionadas con la participación en juegos deportivos en representación de la Universidad</t>
  </si>
  <si>
    <t>ANEXO 3 TABLA DE PELIGROS</t>
  </si>
  <si>
    <t>ANEXO 4 PELIGROS HIGIÉNICOS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</si>
</sst>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indexed="81"/>
      <name val="Arial"/>
      <family val="2"/>
    </font>
    <font>
      <sz val="12"/>
      <color indexed="81"/>
      <name val="Arial"/>
      <family val="2"/>
    </font>
    <font>
      <sz val="12"/>
      <color indexed="81"/>
      <name val="Tahoma"/>
      <family val="2"/>
    </font>
    <font>
      <sz val="20"/>
      <color indexed="81"/>
      <name val="Tahoma"/>
      <family val="2"/>
    </font>
    <font>
      <b/>
      <sz val="11"/>
      <color rgb="FFFFFFFF"/>
      <name val="Arial"/>
      <family val="2"/>
    </font>
    <font>
      <sz val="11"/>
      <color rgb="FFFFFFFF"/>
      <name val="Arial"/>
      <family val="2"/>
    </font>
    <font>
      <b/>
      <sz val="11"/>
      <color theme="0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rgb="FF292929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9"/>
      <color rgb="FF292929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Tahoma"/>
      <family val="2"/>
    </font>
    <font>
      <b/>
      <u/>
      <sz val="11"/>
      <color theme="1"/>
      <name val="Calibri"/>
      <family val="2"/>
      <scheme val="minor"/>
    </font>
    <font>
      <u/>
      <sz val="11"/>
      <color theme="0"/>
      <name val="Calibri"/>
      <family val="2"/>
      <scheme val="minor"/>
    </font>
    <font>
      <sz val="8"/>
      <name val="Arial"/>
      <family val="2"/>
    </font>
    <font>
      <i/>
      <sz val="11"/>
      <color theme="1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sz val="11"/>
      <color theme="2" tint="-0.249977111117893"/>
      <name val="Calibri"/>
      <family val="2"/>
      <scheme val="minor"/>
    </font>
    <font>
      <sz val="8"/>
      <color theme="1"/>
      <name val="Arial"/>
      <family val="2"/>
    </font>
    <font>
      <u/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482B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988C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79C000"/>
        <bgColor indexed="64"/>
      </patternFill>
    </fill>
    <fill>
      <patternFill patternType="solid">
        <fgColor rgb="FF007B3E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E0000"/>
        <bgColor indexed="64"/>
      </patternFill>
    </fill>
    <fill>
      <patternFill patternType="solid">
        <fgColor rgb="FF7AC000"/>
        <bgColor indexed="64"/>
      </patternFill>
    </fill>
  </fills>
  <borders count="63">
    <border>
      <left/>
      <right/>
      <top/>
      <bottom/>
      <diagonal/>
    </border>
    <border>
      <left style="thin">
        <color rgb="FF4B514E"/>
      </left>
      <right style="thin">
        <color rgb="FF4B514E"/>
      </right>
      <top style="thin">
        <color rgb="FF4B514E"/>
      </top>
      <bottom style="thin">
        <color rgb="FF4B514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FFFFFF"/>
      </right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FFFFFF"/>
      </left>
      <right/>
      <top style="medium">
        <color indexed="64"/>
      </top>
      <bottom style="medium">
        <color rgb="FFFFFFFF"/>
      </bottom>
      <diagonal/>
    </border>
    <border>
      <left/>
      <right/>
      <top style="medium">
        <color indexed="64"/>
      </top>
      <bottom style="medium">
        <color rgb="FFFFFFFF"/>
      </bottom>
      <diagonal/>
    </border>
    <border>
      <left/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 style="medium">
        <color indexed="64"/>
      </left>
      <right style="medium">
        <color rgb="FFFFFFFF"/>
      </right>
      <top/>
      <bottom/>
      <diagonal/>
    </border>
    <border>
      <left style="medium">
        <color indexed="64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 style="medium">
        <color indexed="64"/>
      </left>
      <right style="medium">
        <color rgb="FFFFFFFF"/>
      </right>
      <top/>
      <bottom style="medium">
        <color indexed="64"/>
      </bottom>
      <diagonal/>
    </border>
    <border>
      <left style="medium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FFFFFF"/>
      </right>
      <top style="medium">
        <color indexed="64"/>
      </top>
      <bottom style="medium">
        <color rgb="FFFFFFFF"/>
      </bottom>
      <diagonal/>
    </border>
    <border>
      <left/>
      <right style="medium">
        <color rgb="FFFFFFFF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FFFFFF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FFFFFF"/>
      </left>
      <right style="medium">
        <color indexed="64"/>
      </right>
      <top style="medium">
        <color rgb="FFFFFFFF"/>
      </top>
      <bottom/>
      <diagonal/>
    </border>
    <border>
      <left style="medium">
        <color rgb="FFFFFFFF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4B514E"/>
      </left>
      <right/>
      <top style="thin">
        <color rgb="FF4B514E"/>
      </top>
      <bottom style="thin">
        <color rgb="FF4B514E"/>
      </bottom>
      <diagonal/>
    </border>
    <border>
      <left/>
      <right/>
      <top style="thin">
        <color rgb="FF4B514E"/>
      </top>
      <bottom style="thin">
        <color rgb="FF4B514E"/>
      </bottom>
      <diagonal/>
    </border>
    <border>
      <left/>
      <right style="thin">
        <color rgb="FF4B514E"/>
      </right>
      <top style="thin">
        <color rgb="FF4B514E"/>
      </top>
      <bottom style="thin">
        <color rgb="FF4B514E"/>
      </bottom>
      <diagonal/>
    </border>
    <border>
      <left style="thin">
        <color rgb="FF4B514E"/>
      </left>
      <right/>
      <top style="thin">
        <color rgb="FF4B514E"/>
      </top>
      <bottom/>
      <diagonal/>
    </border>
    <border>
      <left/>
      <right/>
      <top style="thin">
        <color rgb="FF4B514E"/>
      </top>
      <bottom/>
      <diagonal/>
    </border>
    <border>
      <left/>
      <right style="thin">
        <color rgb="FF4B514E"/>
      </right>
      <top style="thin">
        <color rgb="FF4B514E"/>
      </top>
      <bottom/>
      <diagonal/>
    </border>
    <border>
      <left style="thin">
        <color rgb="FF4B514E"/>
      </left>
      <right/>
      <top/>
      <bottom style="thin">
        <color rgb="FF4B514E"/>
      </bottom>
      <diagonal/>
    </border>
    <border>
      <left/>
      <right/>
      <top/>
      <bottom style="thin">
        <color rgb="FF4B514E"/>
      </bottom>
      <diagonal/>
    </border>
    <border>
      <left/>
      <right style="thin">
        <color rgb="FF4B514E"/>
      </right>
      <top/>
      <bottom style="thin">
        <color rgb="FF4B514E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3">
    <xf numFmtId="0" fontId="0" fillId="0" borderId="0" xfId="0"/>
    <xf numFmtId="0" fontId="0" fillId="2" borderId="0" xfId="0" applyFill="1"/>
    <xf numFmtId="0" fontId="1" fillId="2" borderId="0" xfId="0" applyFont="1" applyFill="1"/>
    <xf numFmtId="0" fontId="12" fillId="3" borderId="10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16" fontId="12" fillId="3" borderId="10" xfId="0" applyNumberFormat="1" applyFont="1" applyFill="1" applyBorder="1" applyAlignment="1">
      <alignment horizontal="center" vertical="center" wrapText="1"/>
    </xf>
    <xf numFmtId="16" fontId="12" fillId="3" borderId="29" xfId="0" applyNumberFormat="1" applyFont="1" applyFill="1" applyBorder="1" applyAlignment="1">
      <alignment horizontal="center" vertical="center" wrapText="1"/>
    </xf>
    <xf numFmtId="0" fontId="1" fillId="7" borderId="31" xfId="0" applyFont="1" applyFill="1" applyBorder="1" applyAlignment="1">
      <alignment horizontal="center" vertical="center" wrapText="1"/>
    </xf>
    <xf numFmtId="0" fontId="1" fillId="8" borderId="31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9" borderId="34" xfId="0" applyFont="1" applyFill="1" applyBorder="1" applyAlignment="1">
      <alignment horizontal="right" vertical="center" wrapText="1"/>
    </xf>
    <xf numFmtId="0" fontId="1" fillId="9" borderId="35" xfId="0" applyFont="1" applyFill="1" applyBorder="1" applyAlignment="1">
      <alignment horizontal="right" vertical="center" wrapText="1"/>
    </xf>
    <xf numFmtId="0" fontId="1" fillId="9" borderId="31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vertical="center" wrapText="1"/>
    </xf>
    <xf numFmtId="0" fontId="1" fillId="9" borderId="31" xfId="0" applyFont="1" applyFill="1" applyBorder="1" applyAlignment="1">
      <alignment vertical="center" wrapText="1"/>
    </xf>
    <xf numFmtId="0" fontId="1" fillId="10" borderId="34" xfId="0" applyFont="1" applyFill="1" applyBorder="1" applyAlignment="1">
      <alignment horizontal="right" vertical="center" wrapText="1"/>
    </xf>
    <xf numFmtId="0" fontId="1" fillId="10" borderId="35" xfId="0" applyFont="1" applyFill="1" applyBorder="1" applyAlignment="1">
      <alignment horizontal="right" vertical="center" wrapText="1"/>
    </xf>
    <xf numFmtId="0" fontId="1" fillId="7" borderId="40" xfId="0" applyFont="1" applyFill="1" applyBorder="1" applyAlignment="1">
      <alignment horizontal="center" vertical="center" wrapText="1"/>
    </xf>
    <xf numFmtId="0" fontId="1" fillId="8" borderId="40" xfId="0" applyFont="1" applyFill="1" applyBorder="1" applyAlignment="1">
      <alignment horizontal="center" vertical="center" wrapText="1"/>
    </xf>
    <xf numFmtId="0" fontId="1" fillId="11" borderId="16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justify" vertical="center" wrapText="1"/>
    </xf>
    <xf numFmtId="0" fontId="1" fillId="0" borderId="40" xfId="0" applyFont="1" applyBorder="1" applyAlignment="1">
      <alignment vertical="center" wrapText="1"/>
    </xf>
    <xf numFmtId="0" fontId="16" fillId="7" borderId="2" xfId="1" applyFont="1" applyFill="1" applyBorder="1" applyAlignment="1">
      <alignment horizontal="center" vertical="center" wrapText="1"/>
    </xf>
    <xf numFmtId="0" fontId="16" fillId="8" borderId="2" xfId="1" applyFont="1" applyFill="1" applyBorder="1" applyAlignment="1">
      <alignment horizontal="center" vertical="center" wrapText="1"/>
    </xf>
    <xf numFmtId="0" fontId="16" fillId="13" borderId="2" xfId="1" applyFont="1" applyFill="1" applyBorder="1" applyAlignment="1">
      <alignment horizontal="center" vertical="center" wrapText="1"/>
    </xf>
    <xf numFmtId="0" fontId="16" fillId="11" borderId="2" xfId="1" applyFont="1" applyFill="1" applyBorder="1" applyAlignment="1">
      <alignment horizontal="center" vertical="center" wrapText="1"/>
    </xf>
    <xf numFmtId="0" fontId="16" fillId="0" borderId="2" xfId="1" applyFont="1" applyBorder="1" applyAlignment="1">
      <alignment vertical="center" wrapText="1"/>
    </xf>
    <xf numFmtId="0" fontId="13" fillId="14" borderId="2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2" fontId="3" fillId="0" borderId="2" xfId="0" applyNumberFormat="1" applyFont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textRotation="90"/>
    </xf>
    <xf numFmtId="0" fontId="0" fillId="2" borderId="51" xfId="0" applyFill="1" applyBorder="1"/>
    <xf numFmtId="0" fontId="1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28" fillId="2" borderId="0" xfId="0" applyFont="1" applyFill="1" applyAlignment="1" applyProtection="1">
      <alignment horizontal="center"/>
      <protection locked="0"/>
    </xf>
    <xf numFmtId="0" fontId="28" fillId="2" borderId="0" xfId="0" applyFont="1" applyFill="1" applyProtection="1">
      <protection locked="0"/>
    </xf>
    <xf numFmtId="0" fontId="0" fillId="0" borderId="0" xfId="0" applyAlignment="1">
      <alignment horizontal="left"/>
    </xf>
    <xf numFmtId="0" fontId="0" fillId="16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27" fillId="2" borderId="0" xfId="0" applyFont="1" applyFill="1"/>
    <xf numFmtId="0" fontId="27" fillId="17" borderId="0" xfId="0" applyFont="1" applyFill="1"/>
    <xf numFmtId="0" fontId="20" fillId="2" borderId="0" xfId="0" applyFont="1" applyFill="1"/>
    <xf numFmtId="14" fontId="13" fillId="14" borderId="61" xfId="0" applyNumberFormat="1" applyFont="1" applyFill="1" applyBorder="1" applyAlignment="1">
      <alignment horizontal="center" vertical="center" wrapText="1"/>
    </xf>
    <xf numFmtId="0" fontId="13" fillId="14" borderId="61" xfId="0" applyFont="1" applyFill="1" applyBorder="1" applyAlignment="1">
      <alignment horizontal="center" vertical="center" wrapText="1"/>
    </xf>
    <xf numFmtId="0" fontId="27" fillId="0" borderId="0" xfId="0" applyFont="1"/>
    <xf numFmtId="0" fontId="23" fillId="0" borderId="2" xfId="0" applyFont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 textRotation="90" wrapText="1"/>
    </xf>
    <xf numFmtId="0" fontId="26" fillId="2" borderId="0" xfId="1" applyFont="1" applyFill="1" applyAlignment="1">
      <alignment horizontal="center" vertical="center" textRotation="90" wrapText="1"/>
    </xf>
    <xf numFmtId="0" fontId="3" fillId="2" borderId="0" xfId="0" applyFont="1" applyFill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2" fontId="3" fillId="2" borderId="0" xfId="0" applyNumberFormat="1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28" fillId="0" borderId="0" xfId="0" applyFont="1"/>
    <xf numFmtId="0" fontId="4" fillId="0" borderId="0" xfId="1"/>
    <xf numFmtId="0" fontId="30" fillId="0" borderId="0" xfId="0" applyFont="1" applyAlignment="1">
      <alignment horizontal="center"/>
    </xf>
    <xf numFmtId="0" fontId="28" fillId="2" borderId="0" xfId="0" applyFont="1" applyFill="1"/>
    <xf numFmtId="2" fontId="34" fillId="0" borderId="2" xfId="0" applyNumberFormat="1" applyFont="1" applyBorder="1" applyAlignment="1" applyProtection="1">
      <alignment horizontal="center" vertical="center" wrapText="1"/>
      <protection locked="0"/>
    </xf>
    <xf numFmtId="2" fontId="16" fillId="0" borderId="2" xfId="0" applyNumberFormat="1" applyFont="1" applyBorder="1" applyAlignment="1" applyProtection="1">
      <alignment horizontal="center" vertical="center" wrapText="1"/>
      <protection locked="0"/>
    </xf>
    <xf numFmtId="2" fontId="34" fillId="0" borderId="2" xfId="0" applyNumberFormat="1" applyFont="1" applyBorder="1" applyAlignment="1" applyProtection="1">
      <alignment horizontal="center" vertical="center" textRotation="90" wrapText="1"/>
      <protection locked="0"/>
    </xf>
    <xf numFmtId="0" fontId="1" fillId="0" borderId="16" xfId="0" applyFont="1" applyBorder="1" applyAlignment="1">
      <alignment horizontal="justify" vertical="center" wrapText="1"/>
    </xf>
    <xf numFmtId="0" fontId="16" fillId="0" borderId="2" xfId="1" applyFont="1" applyBorder="1" applyAlignment="1">
      <alignment horizontal="center" vertical="center" wrapText="1"/>
    </xf>
    <xf numFmtId="0" fontId="1" fillId="0" borderId="0" xfId="0" applyFont="1"/>
    <xf numFmtId="2" fontId="3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7" fillId="16" borderId="0" xfId="0" applyFont="1" applyFill="1"/>
    <xf numFmtId="0" fontId="18" fillId="16" borderId="0" xfId="0" applyFont="1" applyFill="1"/>
    <xf numFmtId="0" fontId="34" fillId="2" borderId="0" xfId="0" applyFont="1" applyFill="1" applyAlignment="1">
      <alignment wrapText="1"/>
    </xf>
    <xf numFmtId="0" fontId="40" fillId="16" borderId="0" xfId="0" applyFont="1" applyFill="1" applyAlignment="1">
      <alignment horizontal="center" wrapText="1"/>
    </xf>
    <xf numFmtId="0" fontId="1" fillId="0" borderId="31" xfId="0" applyFont="1" applyBorder="1" applyAlignment="1">
      <alignment vertical="center" wrapText="1"/>
    </xf>
    <xf numFmtId="0" fontId="1" fillId="0" borderId="31" xfId="0" applyFont="1" applyBorder="1" applyAlignment="1">
      <alignment wrapText="1"/>
    </xf>
    <xf numFmtId="0" fontId="1" fillId="0" borderId="16" xfId="0" applyFont="1" applyBorder="1" applyAlignment="1">
      <alignment vertical="top" wrapText="1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19" fillId="0" borderId="0" xfId="0" applyFont="1" applyAlignment="1">
      <alignment horizontal="center" vertical="center" wrapText="1"/>
    </xf>
    <xf numFmtId="0" fontId="13" fillId="14" borderId="0" xfId="0" applyFont="1" applyFill="1" applyAlignment="1">
      <alignment vertical="top" wrapText="1"/>
    </xf>
    <xf numFmtId="0" fontId="13" fillId="14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/>
    </xf>
    <xf numFmtId="0" fontId="23" fillId="0" borderId="0" xfId="0" applyFont="1" applyAlignment="1">
      <alignment horizontal="center" vertical="center" wrapText="1"/>
    </xf>
    <xf numFmtId="0" fontId="11" fillId="21" borderId="6" xfId="0" applyFont="1" applyFill="1" applyBorder="1" applyAlignment="1">
      <alignment horizontal="center" vertical="center" wrapText="1"/>
    </xf>
    <xf numFmtId="0" fontId="11" fillId="21" borderId="7" xfId="0" applyFont="1" applyFill="1" applyBorder="1" applyAlignment="1">
      <alignment horizontal="center" vertical="center" wrapText="1"/>
    </xf>
    <xf numFmtId="0" fontId="11" fillId="21" borderId="9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>
      <alignment horizontal="center" vertical="center" wrapText="1"/>
    </xf>
    <xf numFmtId="0" fontId="12" fillId="22" borderId="9" xfId="0" applyFont="1" applyFill="1" applyBorder="1" applyAlignment="1">
      <alignment horizontal="center" vertical="center" wrapText="1"/>
    </xf>
    <xf numFmtId="0" fontId="12" fillId="22" borderId="10" xfId="0" applyFont="1" applyFill="1" applyBorder="1" applyAlignment="1">
      <alignment horizontal="center" vertical="center" wrapText="1"/>
    </xf>
    <xf numFmtId="0" fontId="12" fillId="21" borderId="18" xfId="0" applyFont="1" applyFill="1" applyBorder="1" applyAlignment="1">
      <alignment horizontal="center" vertical="center" wrapText="1"/>
    </xf>
    <xf numFmtId="0" fontId="12" fillId="21" borderId="16" xfId="0" applyFont="1" applyFill="1" applyBorder="1" applyAlignment="1">
      <alignment horizontal="center" vertical="center" wrapText="1"/>
    </xf>
    <xf numFmtId="0" fontId="12" fillId="21" borderId="19" xfId="0" applyFont="1" applyFill="1" applyBorder="1" applyAlignment="1">
      <alignment horizontal="center" vertical="center" wrapText="1"/>
    </xf>
    <xf numFmtId="0" fontId="12" fillId="22" borderId="21" xfId="0" applyFont="1" applyFill="1" applyBorder="1" applyAlignment="1">
      <alignment horizontal="center" vertical="center" wrapText="1"/>
    </xf>
    <xf numFmtId="0" fontId="0" fillId="21" borderId="22" xfId="0" applyFill="1" applyBorder="1" applyAlignment="1">
      <alignment vertical="center" wrapText="1"/>
    </xf>
    <xf numFmtId="0" fontId="12" fillId="22" borderId="22" xfId="0" applyFont="1" applyFill="1" applyBorder="1" applyAlignment="1">
      <alignment horizontal="center" vertical="center" wrapText="1"/>
    </xf>
    <xf numFmtId="0" fontId="12" fillId="22" borderId="18" xfId="0" applyFont="1" applyFill="1" applyBorder="1" applyAlignment="1">
      <alignment horizontal="center" vertical="center" wrapText="1"/>
    </xf>
    <xf numFmtId="0" fontId="11" fillId="21" borderId="24" xfId="0" applyFont="1" applyFill="1" applyBorder="1" applyAlignment="1">
      <alignment horizontal="center" vertical="center" wrapText="1"/>
    </xf>
    <xf numFmtId="0" fontId="11" fillId="21" borderId="25" xfId="0" applyFont="1" applyFill="1" applyBorder="1" applyAlignment="1">
      <alignment horizontal="center" vertical="center" wrapText="1"/>
    </xf>
    <xf numFmtId="0" fontId="11" fillId="21" borderId="15" xfId="0" applyFont="1" applyFill="1" applyBorder="1" applyAlignment="1">
      <alignment horizontal="center" vertical="center" wrapText="1"/>
    </xf>
    <xf numFmtId="0" fontId="13" fillId="21" borderId="24" xfId="0" applyFont="1" applyFill="1" applyBorder="1" applyAlignment="1">
      <alignment horizontal="center" vertical="center" wrapText="1"/>
    </xf>
    <xf numFmtId="0" fontId="13" fillId="21" borderId="25" xfId="0" applyFont="1" applyFill="1" applyBorder="1" applyAlignment="1">
      <alignment horizontal="center" vertical="center" wrapText="1"/>
    </xf>
    <xf numFmtId="0" fontId="13" fillId="21" borderId="15" xfId="0" applyFont="1" applyFill="1" applyBorder="1" applyAlignment="1">
      <alignment horizontal="center" vertical="center" wrapText="1"/>
    </xf>
    <xf numFmtId="0" fontId="11" fillId="21" borderId="38" xfId="0" applyFont="1" applyFill="1" applyBorder="1" applyAlignment="1">
      <alignment horizontal="center" vertical="center" wrapText="1"/>
    </xf>
    <xf numFmtId="0" fontId="11" fillId="21" borderId="29" xfId="0" applyFont="1" applyFill="1" applyBorder="1" applyAlignment="1">
      <alignment horizontal="center" vertical="center" wrapText="1"/>
    </xf>
    <xf numFmtId="0" fontId="1" fillId="22" borderId="39" xfId="0" applyFont="1" applyFill="1" applyBorder="1" applyAlignment="1">
      <alignment horizontal="center" vertical="center" wrapText="1"/>
    </xf>
    <xf numFmtId="0" fontId="1" fillId="20" borderId="40" xfId="0" applyFont="1" applyFill="1" applyBorder="1" applyAlignment="1">
      <alignment horizontal="center" vertical="center" wrapText="1"/>
    </xf>
    <xf numFmtId="0" fontId="1" fillId="22" borderId="41" xfId="0" applyFont="1" applyFill="1" applyBorder="1" applyAlignment="1">
      <alignment horizontal="center" vertical="center" wrapText="1"/>
    </xf>
    <xf numFmtId="0" fontId="43" fillId="2" borderId="0" xfId="0" applyFont="1" applyFill="1" applyAlignment="1">
      <alignment wrapText="1"/>
    </xf>
    <xf numFmtId="0" fontId="0" fillId="2" borderId="2" xfId="0" applyFill="1" applyBorder="1" applyAlignment="1">
      <alignment horizontal="center" vertical="center"/>
    </xf>
    <xf numFmtId="0" fontId="38" fillId="16" borderId="0" xfId="0" applyFont="1" applyFill="1"/>
    <xf numFmtId="0" fontId="39" fillId="16" borderId="0" xfId="0" applyFont="1" applyFill="1"/>
    <xf numFmtId="0" fontId="44" fillId="2" borderId="0" xfId="0" applyFont="1" applyFill="1" applyAlignment="1">
      <alignment vertical="center"/>
    </xf>
    <xf numFmtId="0" fontId="3" fillId="24" borderId="2" xfId="0" applyFont="1" applyFill="1" applyBorder="1" applyAlignment="1" applyProtection="1">
      <alignment horizontal="center" vertical="center" wrapText="1"/>
      <protection locked="0"/>
    </xf>
    <xf numFmtId="0" fontId="3" fillId="18" borderId="2" xfId="0" applyFont="1" applyFill="1" applyBorder="1" applyAlignment="1" applyProtection="1">
      <alignment horizontal="center" vertical="center" wrapText="1"/>
      <protection locked="0"/>
    </xf>
    <xf numFmtId="0" fontId="3" fillId="11" borderId="2" xfId="0" applyFont="1" applyFill="1" applyBorder="1" applyAlignment="1" applyProtection="1">
      <alignment horizontal="center" vertical="center" wrapText="1"/>
      <protection locked="0"/>
    </xf>
    <xf numFmtId="0" fontId="13" fillId="21" borderId="31" xfId="0" applyFont="1" applyFill="1" applyBorder="1" applyAlignment="1">
      <alignment horizontal="center" vertical="center" wrapText="1"/>
    </xf>
    <xf numFmtId="0" fontId="13" fillId="21" borderId="16" xfId="0" applyFont="1" applyFill="1" applyBorder="1" applyAlignment="1">
      <alignment horizontal="center" vertical="center" wrapText="1"/>
    </xf>
    <xf numFmtId="0" fontId="19" fillId="0" borderId="54" xfId="0" applyFont="1" applyBorder="1" applyAlignment="1">
      <alignment horizontal="center" vertical="center" wrapText="1"/>
    </xf>
    <xf numFmtId="0" fontId="18" fillId="0" borderId="0" xfId="0" applyFont="1"/>
    <xf numFmtId="0" fontId="34" fillId="0" borderId="0" xfId="0" applyFont="1" applyAlignment="1">
      <alignment wrapText="1"/>
    </xf>
    <xf numFmtId="0" fontId="15" fillId="0" borderId="2" xfId="0" applyFont="1" applyBorder="1" applyAlignment="1" applyProtection="1">
      <alignment horizontal="center" vertical="center" textRotation="90" wrapText="1"/>
      <protection locked="0"/>
    </xf>
    <xf numFmtId="0" fontId="15" fillId="0" borderId="2" xfId="1" applyFont="1" applyBorder="1" applyAlignment="1" applyProtection="1">
      <alignment horizontal="center" vertical="center" textRotation="90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 textRotation="90" wrapText="1"/>
      <protection locked="0"/>
    </xf>
    <xf numFmtId="0" fontId="16" fillId="15" borderId="2" xfId="0" applyFont="1" applyFill="1" applyBorder="1" applyAlignment="1" applyProtection="1">
      <alignment horizontal="center" vertical="center" wrapText="1"/>
      <protection locked="0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16" fillId="8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textRotation="90" wrapText="1"/>
      <protection locked="0"/>
    </xf>
    <xf numFmtId="0" fontId="33" fillId="0" borderId="2" xfId="0" applyFont="1" applyBorder="1" applyAlignment="1" applyProtection="1">
      <alignment horizontal="center" vertical="center" textRotation="90" wrapText="1"/>
      <protection locked="0"/>
    </xf>
    <xf numFmtId="0" fontId="34" fillId="0" borderId="2" xfId="0" applyFont="1" applyBorder="1" applyAlignment="1" applyProtection="1">
      <alignment horizontal="center" vertical="center" wrapText="1"/>
      <protection locked="0"/>
    </xf>
    <xf numFmtId="0" fontId="24" fillId="0" borderId="2" xfId="0" applyFont="1" applyBorder="1" applyAlignment="1" applyProtection="1">
      <alignment horizontal="center" vertical="center" wrapText="1"/>
      <protection locked="0"/>
    </xf>
    <xf numFmtId="0" fontId="35" fillId="0" borderId="2" xfId="0" applyFont="1" applyBorder="1" applyAlignment="1" applyProtection="1">
      <alignment horizontal="center" vertical="center" wrapText="1"/>
      <protection locked="0"/>
    </xf>
    <xf numFmtId="0" fontId="34" fillId="8" borderId="2" xfId="0" applyFont="1" applyFill="1" applyBorder="1" applyAlignment="1" applyProtection="1">
      <alignment horizontal="center" vertical="center" wrapText="1"/>
      <protection locked="0"/>
    </xf>
    <xf numFmtId="0" fontId="34" fillId="11" borderId="2" xfId="0" applyFont="1" applyFill="1" applyBorder="1" applyAlignment="1" applyProtection="1">
      <alignment horizontal="center" vertical="center" wrapText="1"/>
      <protection locked="0"/>
    </xf>
    <xf numFmtId="0" fontId="36" fillId="0" borderId="2" xfId="0" applyFont="1" applyBorder="1" applyAlignment="1" applyProtection="1">
      <alignment horizontal="center" vertical="center" wrapText="1"/>
      <protection locked="0"/>
    </xf>
    <xf numFmtId="0" fontId="34" fillId="0" borderId="2" xfId="0" applyFont="1" applyBorder="1" applyAlignment="1" applyProtection="1">
      <alignment horizontal="center" vertical="center" textRotation="90" wrapText="1"/>
      <protection locked="0"/>
    </xf>
    <xf numFmtId="0" fontId="34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 textRotation="90" wrapText="1"/>
      <protection locked="0"/>
    </xf>
    <xf numFmtId="0" fontId="30" fillId="0" borderId="2" xfId="0" applyFont="1" applyBorder="1" applyAlignment="1" applyProtection="1">
      <alignment horizontal="center" vertical="center" wrapText="1"/>
      <protection locked="0"/>
    </xf>
    <xf numFmtId="0" fontId="32" fillId="0" borderId="2" xfId="0" applyFont="1" applyBorder="1" applyAlignment="1" applyProtection="1">
      <alignment horizontal="center" vertical="center" wrapText="1"/>
      <protection locked="0"/>
    </xf>
    <xf numFmtId="0" fontId="16" fillId="11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26" fillId="0" borderId="2" xfId="1" applyFont="1" applyBorder="1" applyAlignment="1" applyProtection="1">
      <alignment horizontal="center" vertical="center" textRotation="90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34" fillId="2" borderId="0" xfId="0" applyFont="1" applyFill="1" applyAlignment="1">
      <alignment vertical="center" wrapText="1"/>
    </xf>
    <xf numFmtId="0" fontId="28" fillId="0" borderId="0" xfId="0" applyFont="1" applyAlignment="1">
      <alignment vertical="center"/>
    </xf>
    <xf numFmtId="0" fontId="43" fillId="2" borderId="0" xfId="0" applyFont="1" applyFill="1" applyAlignment="1">
      <alignment vertical="center" wrapText="1"/>
    </xf>
    <xf numFmtId="0" fontId="0" fillId="0" borderId="0" xfId="1" applyFont="1" applyProtection="1">
      <protection locked="0"/>
    </xf>
    <xf numFmtId="0" fontId="4" fillId="0" borderId="0" xfId="1" applyProtection="1">
      <protection locked="0"/>
    </xf>
    <xf numFmtId="14" fontId="34" fillId="0" borderId="2" xfId="0" applyNumberFormat="1" applyFont="1" applyBorder="1" applyAlignment="1" applyProtection="1">
      <alignment horizontal="center" vertical="center" textRotation="90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1" fillId="14" borderId="2" xfId="0" applyFont="1" applyFill="1" applyBorder="1" applyAlignment="1">
      <alignment horizontal="center" vertical="center" wrapText="1"/>
    </xf>
    <xf numFmtId="0" fontId="13" fillId="14" borderId="2" xfId="0" applyFont="1" applyFill="1" applyBorder="1" applyAlignment="1">
      <alignment horizontal="center" vertical="center" wrapText="1"/>
    </xf>
    <xf numFmtId="0" fontId="21" fillId="14" borderId="2" xfId="0" applyFont="1" applyFill="1" applyBorder="1" applyAlignment="1">
      <alignment horizontal="center" vertical="center" textRotation="90" wrapText="1"/>
    </xf>
    <xf numFmtId="0" fontId="13" fillId="14" borderId="2" xfId="0" applyFont="1" applyFill="1" applyBorder="1" applyAlignment="1">
      <alignment horizontal="center" vertical="center" textRotation="90" wrapText="1"/>
    </xf>
    <xf numFmtId="0" fontId="46" fillId="16" borderId="0" xfId="0" applyFont="1" applyFill="1" applyProtection="1">
      <protection locked="0"/>
    </xf>
    <xf numFmtId="0" fontId="46" fillId="16" borderId="0" xfId="0" applyFont="1" applyFill="1"/>
    <xf numFmtId="0" fontId="3" fillId="0" borderId="6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textRotation="90"/>
      <protection locked="0"/>
    </xf>
    <xf numFmtId="0" fontId="36" fillId="0" borderId="2" xfId="0" applyFont="1" applyBorder="1" applyAlignment="1" applyProtection="1">
      <alignment horizontal="center" vertical="center" textRotation="90"/>
      <protection locked="0"/>
    </xf>
    <xf numFmtId="0" fontId="36" fillId="0" borderId="2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37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vertical="center" wrapText="1"/>
      <protection locked="0"/>
    </xf>
    <xf numFmtId="14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 wrapText="1"/>
      <protection locked="0"/>
    </xf>
    <xf numFmtId="0" fontId="13" fillId="25" borderId="2" xfId="1" applyFont="1" applyFill="1" applyBorder="1" applyAlignment="1">
      <alignment horizontal="center" vertical="center" wrapText="1"/>
    </xf>
    <xf numFmtId="0" fontId="29" fillId="19" borderId="12" xfId="0" applyFont="1" applyFill="1" applyBorder="1" applyAlignment="1">
      <alignment horizontal="center" vertical="center"/>
    </xf>
    <xf numFmtId="0" fontId="29" fillId="19" borderId="47" xfId="0" applyFont="1" applyFill="1" applyBorder="1" applyAlignment="1">
      <alignment horizontal="center" vertical="center"/>
    </xf>
    <xf numFmtId="0" fontId="29" fillId="19" borderId="48" xfId="0" applyFont="1" applyFill="1" applyBorder="1" applyAlignment="1">
      <alignment horizontal="center" vertical="center"/>
    </xf>
    <xf numFmtId="0" fontId="29" fillId="19" borderId="51" xfId="0" applyFont="1" applyFill="1" applyBorder="1" applyAlignment="1">
      <alignment horizontal="center" vertical="center"/>
    </xf>
    <xf numFmtId="0" fontId="29" fillId="19" borderId="0" xfId="0" applyFont="1" applyFill="1" applyAlignment="1">
      <alignment horizontal="center" vertical="center"/>
    </xf>
    <xf numFmtId="0" fontId="29" fillId="19" borderId="31" xfId="0" applyFont="1" applyFill="1" applyBorder="1" applyAlignment="1">
      <alignment horizontal="center" vertical="center"/>
    </xf>
    <xf numFmtId="0" fontId="29" fillId="19" borderId="49" xfId="0" applyFont="1" applyFill="1" applyBorder="1" applyAlignment="1">
      <alignment horizontal="center" vertical="center"/>
    </xf>
    <xf numFmtId="0" fontId="29" fillId="19" borderId="50" xfId="0" applyFont="1" applyFill="1" applyBorder="1" applyAlignment="1">
      <alignment horizontal="center" vertical="center"/>
    </xf>
    <xf numFmtId="0" fontId="29" fillId="19" borderId="16" xfId="0" applyFont="1" applyFill="1" applyBorder="1" applyAlignment="1">
      <alignment horizontal="center" vertical="center"/>
    </xf>
    <xf numFmtId="0" fontId="40" fillId="16" borderId="0" xfId="0" applyFont="1" applyFill="1" applyAlignment="1">
      <alignment horizontal="center" wrapText="1"/>
    </xf>
    <xf numFmtId="0" fontId="40" fillId="16" borderId="0" xfId="0" applyFont="1" applyFill="1" applyAlignment="1">
      <alignment horizontal="right" vertical="top" wrapText="1"/>
    </xf>
    <xf numFmtId="0" fontId="2" fillId="0" borderId="52" xfId="0" applyFont="1" applyBorder="1" applyAlignment="1">
      <alignment vertical="top" wrapText="1"/>
    </xf>
    <xf numFmtId="0" fontId="19" fillId="0" borderId="2" xfId="0" applyFont="1" applyBorder="1" applyAlignment="1">
      <alignment horizontal="center" vertical="center" wrapText="1"/>
    </xf>
    <xf numFmtId="0" fontId="28" fillId="0" borderId="0" xfId="0" applyFont="1" applyAlignment="1">
      <alignment horizontal="right"/>
    </xf>
    <xf numFmtId="0" fontId="42" fillId="2" borderId="0" xfId="0" applyFont="1" applyFill="1" applyAlignment="1" applyProtection="1">
      <alignment horizontal="left" wrapText="1"/>
      <protection locked="0"/>
    </xf>
    <xf numFmtId="0" fontId="28" fillId="0" borderId="0" xfId="0" applyFont="1" applyAlignment="1">
      <alignment horizontal="center"/>
    </xf>
    <xf numFmtId="0" fontId="34" fillId="2" borderId="0" xfId="0" applyFont="1" applyFill="1" applyAlignment="1">
      <alignment horizontal="center" wrapText="1"/>
    </xf>
    <xf numFmtId="0" fontId="43" fillId="2" borderId="0" xfId="0" applyFont="1" applyFill="1" applyAlignment="1">
      <alignment horizontal="right" wrapText="1"/>
    </xf>
    <xf numFmtId="0" fontId="22" fillId="14" borderId="3" xfId="0" applyFont="1" applyFill="1" applyBorder="1" applyAlignment="1">
      <alignment horizontal="center"/>
    </xf>
    <xf numFmtId="0" fontId="22" fillId="14" borderId="4" xfId="0" applyFont="1" applyFill="1" applyBorder="1" applyAlignment="1">
      <alignment horizontal="center"/>
    </xf>
    <xf numFmtId="0" fontId="22" fillId="14" borderId="5" xfId="0" applyFont="1" applyFill="1" applyBorder="1" applyAlignment="1">
      <alignment horizontal="center"/>
    </xf>
    <xf numFmtId="0" fontId="18" fillId="14" borderId="3" xfId="0" applyFont="1" applyFill="1" applyBorder="1" applyAlignment="1">
      <alignment horizontal="center"/>
    </xf>
    <xf numFmtId="0" fontId="18" fillId="14" borderId="5" xfId="0" applyFont="1" applyFill="1" applyBorder="1" applyAlignment="1">
      <alignment horizontal="center"/>
    </xf>
    <xf numFmtId="0" fontId="11" fillId="21" borderId="37" xfId="0" applyFont="1" applyFill="1" applyBorder="1" applyAlignment="1">
      <alignment horizontal="center" vertical="center" wrapText="1"/>
    </xf>
    <xf numFmtId="0" fontId="11" fillId="21" borderId="32" xfId="0" applyFont="1" applyFill="1" applyBorder="1" applyAlignment="1">
      <alignment horizontal="center" vertical="center" wrapText="1"/>
    </xf>
    <xf numFmtId="0" fontId="12" fillId="22" borderId="20" xfId="0" applyFont="1" applyFill="1" applyBorder="1" applyAlignment="1">
      <alignment horizontal="center" vertical="center" wrapText="1"/>
    </xf>
    <xf numFmtId="0" fontId="12" fillId="22" borderId="9" xfId="0" applyFont="1" applyFill="1" applyBorder="1" applyAlignment="1">
      <alignment horizontal="center" vertical="center" wrapText="1"/>
    </xf>
    <xf numFmtId="0" fontId="12" fillId="22" borderId="30" xfId="0" applyFont="1" applyFill="1" applyBorder="1" applyAlignment="1">
      <alignment horizontal="center" vertical="center" wrapText="1"/>
    </xf>
    <xf numFmtId="0" fontId="12" fillId="22" borderId="32" xfId="0" applyFont="1" applyFill="1" applyBorder="1" applyAlignment="1">
      <alignment horizontal="center" vertical="center" wrapText="1"/>
    </xf>
    <xf numFmtId="0" fontId="1" fillId="0" borderId="42" xfId="0" applyFont="1" applyBorder="1" applyAlignment="1">
      <alignment horizontal="justify" vertical="center" wrapText="1"/>
    </xf>
    <xf numFmtId="0" fontId="1" fillId="0" borderId="43" xfId="0" applyFont="1" applyBorder="1" applyAlignment="1">
      <alignment horizontal="justify" vertical="center" wrapText="1"/>
    </xf>
    <xf numFmtId="0" fontId="12" fillId="21" borderId="27" xfId="0" applyFont="1" applyFill="1" applyBorder="1" applyAlignment="1">
      <alignment horizontal="center" vertical="center" wrapText="1"/>
    </xf>
    <xf numFmtId="0" fontId="12" fillId="21" borderId="28" xfId="0" applyFont="1" applyFill="1" applyBorder="1" applyAlignment="1">
      <alignment horizontal="center" vertical="center" wrapText="1"/>
    </xf>
    <xf numFmtId="0" fontId="12" fillId="21" borderId="20" xfId="0" applyFont="1" applyFill="1" applyBorder="1" applyAlignment="1">
      <alignment horizontal="center" vertical="center" wrapText="1"/>
    </xf>
    <xf numFmtId="0" fontId="12" fillId="21" borderId="19" xfId="0" applyFont="1" applyFill="1" applyBorder="1" applyAlignment="1">
      <alignment horizontal="center" vertical="center" wrapText="1"/>
    </xf>
    <xf numFmtId="0" fontId="12" fillId="21" borderId="22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12" fillId="3" borderId="32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12" fillId="22" borderId="2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23" xfId="0" applyFont="1" applyBorder="1" applyAlignment="1">
      <alignment horizontal="justify" vertical="center" wrapText="1"/>
    </xf>
    <xf numFmtId="0" fontId="12" fillId="21" borderId="26" xfId="0" applyFont="1" applyFill="1" applyBorder="1" applyAlignment="1">
      <alignment horizontal="center" vertical="center" wrapText="1"/>
    </xf>
    <xf numFmtId="0" fontId="12" fillId="21" borderId="25" xfId="0" applyFont="1" applyFill="1" applyBorder="1" applyAlignment="1">
      <alignment horizontal="center" vertical="center" wrapText="1"/>
    </xf>
    <xf numFmtId="0" fontId="12" fillId="21" borderId="13" xfId="0" applyFont="1" applyFill="1" applyBorder="1" applyAlignment="1">
      <alignment horizontal="center" vertical="center" wrapText="1"/>
    </xf>
    <xf numFmtId="0" fontId="12" fillId="21" borderId="14" xfId="0" applyFont="1" applyFill="1" applyBorder="1" applyAlignment="1">
      <alignment horizontal="center" vertical="center" wrapText="1"/>
    </xf>
    <xf numFmtId="0" fontId="12" fillId="21" borderId="15" xfId="0" applyFont="1" applyFill="1" applyBorder="1" applyAlignment="1">
      <alignment horizontal="center" vertical="center" wrapText="1"/>
    </xf>
    <xf numFmtId="0" fontId="13" fillId="14" borderId="0" xfId="0" applyFont="1" applyFill="1" applyAlignment="1">
      <alignment horizontal="center" vertical="center" wrapText="1"/>
    </xf>
    <xf numFmtId="0" fontId="11" fillId="21" borderId="6" xfId="0" applyFont="1" applyFill="1" applyBorder="1" applyAlignment="1">
      <alignment horizontal="center" vertical="center" wrapText="1"/>
    </xf>
    <xf numFmtId="0" fontId="11" fillId="21" borderId="9" xfId="0" applyFont="1" applyFill="1" applyBorder="1" applyAlignment="1">
      <alignment horizontal="center" vertical="center" wrapText="1"/>
    </xf>
    <xf numFmtId="0" fontId="11" fillId="21" borderId="8" xfId="0" applyFont="1" applyFill="1" applyBorder="1" applyAlignment="1">
      <alignment horizontal="center" vertical="center" wrapText="1"/>
    </xf>
    <xf numFmtId="0" fontId="11" fillId="21" borderId="11" xfId="0" applyFont="1" applyFill="1" applyBorder="1" applyAlignment="1">
      <alignment horizontal="center" vertical="center" wrapText="1"/>
    </xf>
    <xf numFmtId="0" fontId="12" fillId="21" borderId="12" xfId="0" applyFont="1" applyFill="1" applyBorder="1" applyAlignment="1">
      <alignment horizontal="center" vertical="center" wrapText="1"/>
    </xf>
    <xf numFmtId="0" fontId="12" fillId="21" borderId="7" xfId="0" applyFont="1" applyFill="1" applyBorder="1" applyAlignment="1">
      <alignment horizontal="center" vertical="center" wrapText="1"/>
    </xf>
    <xf numFmtId="0" fontId="12" fillId="21" borderId="17" xfId="0" applyFont="1" applyFill="1" applyBorder="1" applyAlignment="1">
      <alignment horizontal="center" vertical="center" wrapText="1"/>
    </xf>
    <xf numFmtId="0" fontId="12" fillId="21" borderId="10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vertical="top" wrapText="1"/>
    </xf>
    <xf numFmtId="0" fontId="19" fillId="0" borderId="52" xfId="0" applyFont="1" applyBorder="1" applyAlignment="1">
      <alignment horizontal="center" vertical="center" wrapText="1"/>
    </xf>
    <xf numFmtId="0" fontId="19" fillId="0" borderId="53" xfId="0" applyFont="1" applyBorder="1" applyAlignment="1">
      <alignment horizontal="center" vertical="center" wrapText="1"/>
    </xf>
    <xf numFmtId="0" fontId="19" fillId="0" borderId="54" xfId="0" applyFont="1" applyBorder="1" applyAlignment="1">
      <alignment horizontal="center" vertical="center" wrapText="1"/>
    </xf>
    <xf numFmtId="0" fontId="19" fillId="0" borderId="55" xfId="0" applyFont="1" applyBorder="1" applyAlignment="1">
      <alignment horizontal="center" vertical="center" wrapText="1"/>
    </xf>
    <xf numFmtId="0" fontId="19" fillId="0" borderId="56" xfId="0" applyFont="1" applyBorder="1" applyAlignment="1">
      <alignment horizontal="center" vertical="center" wrapText="1"/>
    </xf>
    <xf numFmtId="0" fontId="19" fillId="0" borderId="57" xfId="0" applyFont="1" applyBorder="1" applyAlignment="1">
      <alignment horizontal="center" vertical="center" wrapText="1"/>
    </xf>
    <xf numFmtId="0" fontId="19" fillId="0" borderId="58" xfId="0" applyFont="1" applyBorder="1" applyAlignment="1">
      <alignment horizontal="center" vertical="center" wrapText="1"/>
    </xf>
    <xf numFmtId="0" fontId="19" fillId="0" borderId="59" xfId="0" applyFont="1" applyBorder="1" applyAlignment="1">
      <alignment horizontal="center" vertical="center" wrapText="1"/>
    </xf>
    <xf numFmtId="0" fontId="19" fillId="0" borderId="60" xfId="0" applyFont="1" applyBorder="1" applyAlignment="1">
      <alignment horizontal="center" vertical="center" wrapText="1"/>
    </xf>
    <xf numFmtId="0" fontId="28" fillId="2" borderId="0" xfId="0" applyFont="1" applyFill="1" applyAlignment="1">
      <alignment horizontal="center"/>
    </xf>
    <xf numFmtId="0" fontId="43" fillId="2" borderId="0" xfId="0" applyFont="1" applyFill="1" applyAlignment="1">
      <alignment horizontal="right" vertical="top" wrapText="1"/>
    </xf>
    <xf numFmtId="0" fontId="21" fillId="14" borderId="2" xfId="0" applyFont="1" applyFill="1" applyBorder="1" applyAlignment="1">
      <alignment horizontal="center" vertical="center" wrapText="1"/>
    </xf>
    <xf numFmtId="0" fontId="13" fillId="14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1" fillId="14" borderId="2" xfId="0" applyFont="1" applyFill="1" applyBorder="1" applyAlignment="1">
      <alignment horizontal="center" vertical="center" textRotation="90" wrapText="1"/>
    </xf>
    <xf numFmtId="0" fontId="31" fillId="2" borderId="0" xfId="0" applyFont="1" applyFill="1" applyAlignment="1" applyProtection="1">
      <alignment horizontal="left" vertical="center" wrapText="1"/>
      <protection locked="0"/>
    </xf>
    <xf numFmtId="0" fontId="28" fillId="2" borderId="0" xfId="0" applyFont="1" applyFill="1" applyAlignment="1" applyProtection="1">
      <alignment horizontal="center"/>
      <protection locked="0"/>
    </xf>
    <xf numFmtId="0" fontId="45" fillId="2" borderId="0" xfId="0" applyFont="1" applyFill="1" applyAlignment="1" applyProtection="1">
      <alignment horizontal="center"/>
      <protection locked="0"/>
    </xf>
    <xf numFmtId="0" fontId="1" fillId="0" borderId="52" xfId="0" applyFont="1" applyBorder="1" applyAlignment="1">
      <alignment vertical="top" textRotation="90" wrapText="1"/>
    </xf>
    <xf numFmtId="0" fontId="13" fillId="14" borderId="2" xfId="0" applyFont="1" applyFill="1" applyBorder="1" applyAlignment="1">
      <alignment horizontal="center" vertical="center" textRotation="90" wrapText="1"/>
    </xf>
    <xf numFmtId="0" fontId="26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18" fillId="14" borderId="3" xfId="0" applyFont="1" applyFill="1" applyBorder="1" applyAlignment="1">
      <alignment horizontal="center" vertical="center"/>
    </xf>
    <xf numFmtId="0" fontId="18" fillId="14" borderId="5" xfId="0" applyFont="1" applyFill="1" applyBorder="1" applyAlignment="1">
      <alignment horizontal="center" vertical="center"/>
    </xf>
    <xf numFmtId="0" fontId="18" fillId="2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2" fillId="2" borderId="0" xfId="0" applyFont="1" applyFill="1" applyAlignment="1">
      <alignment horizontal="center" vertical="center" wrapText="1"/>
    </xf>
    <xf numFmtId="0" fontId="34" fillId="2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43" fillId="2" borderId="0" xfId="0" applyFont="1" applyFill="1" applyAlignment="1">
      <alignment horizontal="right" vertical="center" wrapText="1"/>
    </xf>
    <xf numFmtId="0" fontId="28" fillId="0" borderId="0" xfId="0" applyFont="1" applyAlignment="1">
      <alignment horizontal="right" vertical="center"/>
    </xf>
    <xf numFmtId="0" fontId="1" fillId="0" borderId="12" xfId="0" applyFont="1" applyBorder="1" applyAlignment="1">
      <alignment vertical="center" wrapText="1"/>
    </xf>
    <xf numFmtId="0" fontId="1" fillId="0" borderId="47" xfId="0" applyFont="1" applyBorder="1" applyAlignment="1">
      <alignment vertical="center" wrapText="1"/>
    </xf>
    <xf numFmtId="0" fontId="1" fillId="0" borderId="48" xfId="0" applyFont="1" applyBorder="1" applyAlignment="1">
      <alignment vertical="center" wrapText="1"/>
    </xf>
    <xf numFmtId="0" fontId="1" fillId="0" borderId="49" xfId="0" applyFont="1" applyBorder="1" applyAlignment="1">
      <alignment horizontal="justify" vertical="center" wrapText="1"/>
    </xf>
    <xf numFmtId="0" fontId="1" fillId="0" borderId="50" xfId="0" applyFont="1" applyBorder="1" applyAlignment="1">
      <alignment horizontal="justify" vertical="center" wrapText="1"/>
    </xf>
    <xf numFmtId="0" fontId="1" fillId="0" borderId="16" xfId="0" applyFont="1" applyBorder="1" applyAlignment="1">
      <alignment horizontal="justify" vertical="center" wrapText="1"/>
    </xf>
    <xf numFmtId="0" fontId="1" fillId="0" borderId="44" xfId="0" applyFont="1" applyBorder="1" applyAlignment="1">
      <alignment wrapText="1"/>
    </xf>
    <xf numFmtId="0" fontId="1" fillId="0" borderId="46" xfId="0" applyFont="1" applyBorder="1" applyAlignment="1">
      <alignment wrapText="1"/>
    </xf>
    <xf numFmtId="0" fontId="1" fillId="0" borderId="44" xfId="0" applyFont="1" applyBorder="1" applyAlignment="1">
      <alignment vertical="center" wrapText="1"/>
    </xf>
    <xf numFmtId="0" fontId="1" fillId="0" borderId="46" xfId="0" applyFont="1" applyBorder="1" applyAlignment="1">
      <alignment vertical="center" wrapText="1"/>
    </xf>
    <xf numFmtId="0" fontId="26" fillId="22" borderId="44" xfId="0" applyFont="1" applyFill="1" applyBorder="1" applyAlignment="1">
      <alignment horizontal="center" vertical="center" textRotation="90" wrapText="1"/>
    </xf>
    <xf numFmtId="0" fontId="26" fillId="22" borderId="45" xfId="0" applyFont="1" applyFill="1" applyBorder="1" applyAlignment="1">
      <alignment horizontal="center" vertical="center" textRotation="90" wrapText="1"/>
    </xf>
    <xf numFmtId="0" fontId="26" fillId="22" borderId="46" xfId="0" applyFont="1" applyFill="1" applyBorder="1" applyAlignment="1">
      <alignment horizontal="center" vertical="center" textRotation="90" wrapText="1"/>
    </xf>
    <xf numFmtId="0" fontId="13" fillId="14" borderId="3" xfId="0" applyFont="1" applyFill="1" applyBorder="1" applyAlignment="1">
      <alignment horizontal="center" vertical="center" wrapText="1"/>
    </xf>
    <xf numFmtId="0" fontId="13" fillId="14" borderId="4" xfId="0" applyFont="1" applyFill="1" applyBorder="1" applyAlignment="1">
      <alignment horizontal="center" vertical="center" wrapText="1"/>
    </xf>
    <xf numFmtId="0" fontId="13" fillId="14" borderId="5" xfId="0" applyFont="1" applyFill="1" applyBorder="1" applyAlignment="1">
      <alignment horizontal="center" vertical="center" wrapText="1"/>
    </xf>
    <xf numFmtId="0" fontId="13" fillId="21" borderId="44" xfId="0" applyFont="1" applyFill="1" applyBorder="1" applyAlignment="1">
      <alignment horizontal="center" vertical="center" wrapText="1"/>
    </xf>
    <xf numFmtId="0" fontId="13" fillId="21" borderId="46" xfId="0" applyFont="1" applyFill="1" applyBorder="1" applyAlignment="1">
      <alignment horizontal="center" vertical="center" wrapText="1"/>
    </xf>
    <xf numFmtId="0" fontId="1" fillId="0" borderId="45" xfId="0" applyFont="1" applyBorder="1" applyAlignment="1">
      <alignment vertical="center" wrapText="1"/>
    </xf>
    <xf numFmtId="0" fontId="13" fillId="14" borderId="0" xfId="0" applyFont="1" applyFill="1" applyAlignment="1">
      <alignment horizontal="center"/>
    </xf>
    <xf numFmtId="0" fontId="2" fillId="0" borderId="1" xfId="0" applyFont="1" applyBorder="1" applyAlignment="1">
      <alignment vertical="top" wrapText="1"/>
    </xf>
    <xf numFmtId="0" fontId="23" fillId="0" borderId="1" xfId="0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3" fillId="14" borderId="2" xfId="1" applyFont="1" applyFill="1" applyBorder="1" applyAlignment="1">
      <alignment horizontal="center" wrapText="1"/>
    </xf>
    <xf numFmtId="0" fontId="13" fillId="25" borderId="2" xfId="1" applyFont="1" applyFill="1" applyBorder="1" applyAlignment="1">
      <alignment horizontal="center" vertical="center" wrapText="1"/>
    </xf>
    <xf numFmtId="0" fontId="15" fillId="12" borderId="2" xfId="1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right"/>
    </xf>
    <xf numFmtId="0" fontId="2" fillId="0" borderId="2" xfId="0" applyFont="1" applyBorder="1" applyAlignment="1">
      <alignment vertical="top" wrapText="1"/>
    </xf>
    <xf numFmtId="0" fontId="23" fillId="0" borderId="2" xfId="0" applyFont="1" applyBorder="1" applyAlignment="1">
      <alignment horizontal="center" vertical="center" wrapText="1"/>
    </xf>
    <xf numFmtId="0" fontId="28" fillId="2" borderId="0" xfId="0" applyFont="1" applyFill="1" applyAlignment="1">
      <alignment horizontal="center" wrapText="1"/>
    </xf>
    <xf numFmtId="0" fontId="28" fillId="2" borderId="0" xfId="0" applyFont="1" applyFill="1" applyAlignment="1">
      <alignment horizontal="right" wrapText="1"/>
    </xf>
  </cellXfs>
  <cellStyles count="2">
    <cellStyle name="Normal" xfId="0" builtinId="0"/>
    <cellStyle name="Normal 2" xfId="1" xr:uid="{00000000-0005-0000-0000-000001000000}"/>
  </cellStyles>
  <dxfs count="33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</dxfs>
  <tableStyles count="0" defaultTableStyle="TableStyleMedium2" defaultPivotStyle="PivotStyleLight16"/>
  <colors>
    <mruColors>
      <color rgb="FF7AC000"/>
      <color rgb="FF007B3E"/>
      <color rgb="FF79C000"/>
      <color rgb="FF008080"/>
      <color rgb="FF00FF00"/>
      <color rgb="FF447CEC"/>
      <color rgb="FF00482B"/>
      <color rgb="FF0F3D38"/>
      <color rgb="FFEDE34E"/>
      <color rgb="FFD5CA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'Valoracion de eficacia '!$E$26</c:f>
              <c:strCache>
                <c:ptCount val="1"/>
              </c:strCache>
            </c:strRef>
          </c:tx>
          <c:spPr>
            <a:solidFill>
              <a:srgbClr val="FF0000"/>
            </a:solidFill>
          </c:spPr>
          <c:dPt>
            <c:idx val="0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2A5-453F-92F3-A821CCA8547E}"/>
              </c:ext>
            </c:extLst>
          </c:dPt>
          <c:dPt>
            <c:idx val="1"/>
            <c:bubble3D val="0"/>
            <c:spPr>
              <a:solidFill>
                <a:srgbClr val="0070C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2A5-453F-92F3-A821CCA8547E}"/>
              </c:ext>
            </c:extLst>
          </c:dPt>
          <c:dPt>
            <c:idx val="2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2A5-453F-92F3-A821CCA854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'Valoracion de eficacia '!$D$27:$D$29</c:f>
              <c:strCache>
                <c:ptCount val="3"/>
                <c:pt idx="0">
                  <c:v>Aumentó el riesgo</c:v>
                </c:pt>
                <c:pt idx="1">
                  <c:v>Disminuyó el riesgo</c:v>
                </c:pt>
                <c:pt idx="2">
                  <c:v>Se mantiene los controles establecidos</c:v>
                </c:pt>
              </c:strCache>
            </c:strRef>
          </c:cat>
          <c:val>
            <c:numRef>
              <c:f>'Valoracion de eficacia '!$E$27:$E$29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2A5-453F-92F3-A821CCA85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hyperlink" Target="#'Control Cambios Registro '!A1"/><Relationship Id="rId7" Type="http://schemas.openxmlformats.org/officeDocument/2006/relationships/hyperlink" Target="#'PELIGROS HIGIENICOS'!A1"/><Relationship Id="rId2" Type="http://schemas.openxmlformats.org/officeDocument/2006/relationships/image" Target="../media/image1.png"/><Relationship Id="rId1" Type="http://schemas.openxmlformats.org/officeDocument/2006/relationships/hyperlink" Target="https://www.ucundinamarca.edu.co/index.php/servicios2022/sistema-de-gestion-de-seguridad-y-salud-en-el-trabajo" TargetMode="External"/><Relationship Id="rId6" Type="http://schemas.openxmlformats.org/officeDocument/2006/relationships/hyperlink" Target="#'Tabla de peligros'!A1"/><Relationship Id="rId5" Type="http://schemas.openxmlformats.org/officeDocument/2006/relationships/hyperlink" Target="#'Valoracion del riesgo '!A1"/><Relationship Id="rId4" Type="http://schemas.openxmlformats.org/officeDocument/2006/relationships/hyperlink" Target="#MATRIZ!A1"/><Relationship Id="rId9" Type="http://schemas.openxmlformats.org/officeDocument/2006/relationships/hyperlink" Target="#'Valoracion de eficacia '!&#193;rea_de_impresi&#243;n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MEN&#218; '!A1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MEN&#218; 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hyperlink" Target="#'MEN&#218; '!A1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MEN&#218; 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MEN&#218; 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MEN&#218; 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400050</xdr:colOff>
      <xdr:row>13</xdr:row>
      <xdr:rowOff>95250</xdr:rowOff>
    </xdr:from>
    <xdr:to>
      <xdr:col>8</xdr:col>
      <xdr:colOff>361950</xdr:colOff>
      <xdr:row>21</xdr:row>
      <xdr:rowOff>19050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5B89C8-581E-46B7-9E65-ABB92D229A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3833" t="24477" r="35189" b="21862"/>
        <a:stretch/>
      </xdr:blipFill>
      <xdr:spPr>
        <a:xfrm>
          <a:off x="4537710" y="2579370"/>
          <a:ext cx="1531620" cy="1386840"/>
        </a:xfrm>
        <a:prstGeom prst="rect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</xdr:pic>
    <xdr:clientData/>
  </xdr:twoCellAnchor>
  <xdr:twoCellAnchor>
    <xdr:from>
      <xdr:col>14</xdr:col>
      <xdr:colOff>295276</xdr:colOff>
      <xdr:row>35</xdr:row>
      <xdr:rowOff>180974</xdr:rowOff>
    </xdr:from>
    <xdr:to>
      <xdr:col>15</xdr:col>
      <xdr:colOff>342900</xdr:colOff>
      <xdr:row>40</xdr:row>
      <xdr:rowOff>152399</xdr:rowOff>
    </xdr:to>
    <xdr:sp macro="" textlink="">
      <xdr:nvSpPr>
        <xdr:cNvPr id="3" name="Diagrama de flujo: multidocumento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8B8248-391C-4852-9A20-749DB9F65C83}"/>
            </a:ext>
          </a:extLst>
        </xdr:cNvPr>
        <xdr:cNvSpPr/>
      </xdr:nvSpPr>
      <xdr:spPr>
        <a:xfrm>
          <a:off x="10711816" y="6673214"/>
          <a:ext cx="832484" cy="885825"/>
        </a:xfrm>
        <a:prstGeom prst="flowChartMultidocument">
          <a:avLst/>
        </a:prstGeom>
        <a:solidFill>
          <a:srgbClr val="00482B"/>
        </a:solidFill>
        <a:ln>
          <a:solidFill>
            <a:srgbClr val="00482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>
              <a:latin typeface="Arial" panose="020B0604020202020204" pitchFamily="34" charset="0"/>
              <a:cs typeface="Arial" panose="020B0604020202020204" pitchFamily="34" charset="0"/>
            </a:rPr>
            <a:t>CONTROL</a:t>
          </a:r>
          <a:r>
            <a:rPr lang="es-CO" sz="800" baseline="0">
              <a:latin typeface="Arial" panose="020B0604020202020204" pitchFamily="34" charset="0"/>
              <a:cs typeface="Arial" panose="020B0604020202020204" pitchFamily="34" charset="0"/>
            </a:rPr>
            <a:t> DE CAMBIOS </a:t>
          </a:r>
          <a:endParaRPr lang="es-CO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485775</xdr:colOff>
      <xdr:row>25</xdr:row>
      <xdr:rowOff>10392</xdr:rowOff>
    </xdr:from>
    <xdr:to>
      <xdr:col>4</xdr:col>
      <xdr:colOff>104775</xdr:colOff>
      <xdr:row>29</xdr:row>
      <xdr:rowOff>171451</xdr:rowOff>
    </xdr:to>
    <xdr:sp macro="" textlink="">
      <xdr:nvSpPr>
        <xdr:cNvPr id="4" name="Flecha: pentágono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FD925C-12F9-431A-BD5C-B9E12808350B}"/>
            </a:ext>
          </a:extLst>
        </xdr:cNvPr>
        <xdr:cNvSpPr/>
      </xdr:nvSpPr>
      <xdr:spPr>
        <a:xfrm>
          <a:off x="699135" y="4673832"/>
          <a:ext cx="1973580" cy="892579"/>
        </a:xfrm>
        <a:prstGeom prst="homePlate">
          <a:avLst/>
        </a:prstGeom>
        <a:solidFill>
          <a:srgbClr val="00988C"/>
        </a:solidFill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>
              <a:latin typeface="Arial" panose="020B0604020202020204" pitchFamily="34" charset="0"/>
              <a:cs typeface="Arial" panose="020B0604020202020204" pitchFamily="34" charset="0"/>
            </a:rPr>
            <a:t>PELIGROS</a:t>
          </a:r>
        </a:p>
      </xdr:txBody>
    </xdr:sp>
    <xdr:clientData/>
  </xdr:twoCellAnchor>
  <xdr:twoCellAnchor>
    <xdr:from>
      <xdr:col>4</xdr:col>
      <xdr:colOff>349623</xdr:colOff>
      <xdr:row>25</xdr:row>
      <xdr:rowOff>1427</xdr:rowOff>
    </xdr:from>
    <xdr:to>
      <xdr:col>7</xdr:col>
      <xdr:colOff>65079</xdr:colOff>
      <xdr:row>29</xdr:row>
      <xdr:rowOff>162486</xdr:rowOff>
    </xdr:to>
    <xdr:sp macro="" textlink="">
      <xdr:nvSpPr>
        <xdr:cNvPr id="5" name="Flecha: pentágono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88C2105-5AD4-4208-8CAB-2965D3140392}"/>
            </a:ext>
          </a:extLst>
        </xdr:cNvPr>
        <xdr:cNvSpPr/>
      </xdr:nvSpPr>
      <xdr:spPr>
        <a:xfrm>
          <a:off x="2917563" y="4664867"/>
          <a:ext cx="2070036" cy="892579"/>
        </a:xfrm>
        <a:prstGeom prst="homePlate">
          <a:avLst/>
        </a:prstGeom>
        <a:solidFill>
          <a:srgbClr val="00988C"/>
        </a:solidFill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>
              <a:latin typeface="Arial" panose="020B0604020202020204" pitchFamily="34" charset="0"/>
              <a:cs typeface="Arial" panose="020B0604020202020204" pitchFamily="34" charset="0"/>
            </a:rPr>
            <a:t>VALORACIÓN DEL RIESGO </a:t>
          </a:r>
        </a:p>
      </xdr:txBody>
    </xdr:sp>
    <xdr:clientData/>
  </xdr:twoCellAnchor>
  <xdr:twoCellAnchor>
    <xdr:from>
      <xdr:col>10</xdr:col>
      <xdr:colOff>236445</xdr:colOff>
      <xdr:row>25</xdr:row>
      <xdr:rowOff>5195</xdr:rowOff>
    </xdr:from>
    <xdr:to>
      <xdr:col>12</xdr:col>
      <xdr:colOff>617445</xdr:colOff>
      <xdr:row>30</xdr:row>
      <xdr:rowOff>9526</xdr:rowOff>
    </xdr:to>
    <xdr:sp macro="" textlink="">
      <xdr:nvSpPr>
        <xdr:cNvPr id="6" name="Flecha: pentágono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6686085-97F4-4DEE-9CD1-25250659EEA7}"/>
            </a:ext>
          </a:extLst>
        </xdr:cNvPr>
        <xdr:cNvSpPr/>
      </xdr:nvSpPr>
      <xdr:spPr>
        <a:xfrm>
          <a:off x="7513545" y="4668635"/>
          <a:ext cx="1950720" cy="918731"/>
        </a:xfrm>
        <a:prstGeom prst="homePlate">
          <a:avLst/>
        </a:prstGeom>
        <a:solidFill>
          <a:srgbClr val="00988C"/>
        </a:solidFill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>
              <a:latin typeface="Arial" panose="020B0604020202020204" pitchFamily="34" charset="0"/>
              <a:cs typeface="Arial" panose="020B0604020202020204" pitchFamily="34" charset="0"/>
            </a:rPr>
            <a:t>TABLA DE PELIGROS </a:t>
          </a:r>
        </a:p>
      </xdr:txBody>
    </xdr:sp>
    <xdr:clientData/>
  </xdr:twoCellAnchor>
  <xdr:twoCellAnchor>
    <xdr:from>
      <xdr:col>13</xdr:col>
      <xdr:colOff>115981</xdr:colOff>
      <xdr:row>24</xdr:row>
      <xdr:rowOff>135031</xdr:rowOff>
    </xdr:from>
    <xdr:to>
      <xdr:col>15</xdr:col>
      <xdr:colOff>496980</xdr:colOff>
      <xdr:row>30</xdr:row>
      <xdr:rowOff>1682</xdr:rowOff>
    </xdr:to>
    <xdr:sp macro="" textlink="">
      <xdr:nvSpPr>
        <xdr:cNvPr id="7" name="Flecha: pentágon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8F21A40-88BA-453A-BEC5-87F573B013EC}"/>
            </a:ext>
          </a:extLst>
        </xdr:cNvPr>
        <xdr:cNvSpPr/>
      </xdr:nvSpPr>
      <xdr:spPr>
        <a:xfrm>
          <a:off x="9747661" y="4630831"/>
          <a:ext cx="1950719" cy="948691"/>
        </a:xfrm>
        <a:custGeom>
          <a:avLst/>
          <a:gdLst>
            <a:gd name="connsiteX0" fmla="*/ 0 w 1958788"/>
            <a:gd name="connsiteY0" fmla="*/ 0 h 933451"/>
            <a:gd name="connsiteX1" fmla="*/ 1492063 w 1958788"/>
            <a:gd name="connsiteY1" fmla="*/ 0 h 933451"/>
            <a:gd name="connsiteX2" fmla="*/ 1958788 w 1958788"/>
            <a:gd name="connsiteY2" fmla="*/ 466726 h 933451"/>
            <a:gd name="connsiteX3" fmla="*/ 1492063 w 1958788"/>
            <a:gd name="connsiteY3" fmla="*/ 933451 h 933451"/>
            <a:gd name="connsiteX4" fmla="*/ 0 w 1958788"/>
            <a:gd name="connsiteY4" fmla="*/ 933451 h 933451"/>
            <a:gd name="connsiteX5" fmla="*/ 0 w 1958788"/>
            <a:gd name="connsiteY5" fmla="*/ 0 h 933451"/>
            <a:gd name="connsiteX0" fmla="*/ 0 w 1958788"/>
            <a:gd name="connsiteY0" fmla="*/ 0 h 933451"/>
            <a:gd name="connsiteX1" fmla="*/ 1527922 w 1958788"/>
            <a:gd name="connsiteY1" fmla="*/ 17930 h 933451"/>
            <a:gd name="connsiteX2" fmla="*/ 1958788 w 1958788"/>
            <a:gd name="connsiteY2" fmla="*/ 466726 h 933451"/>
            <a:gd name="connsiteX3" fmla="*/ 1492063 w 1958788"/>
            <a:gd name="connsiteY3" fmla="*/ 933451 h 933451"/>
            <a:gd name="connsiteX4" fmla="*/ 0 w 1958788"/>
            <a:gd name="connsiteY4" fmla="*/ 933451 h 933451"/>
            <a:gd name="connsiteX5" fmla="*/ 0 w 1958788"/>
            <a:gd name="connsiteY5" fmla="*/ 0 h 9334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958788" h="933451">
              <a:moveTo>
                <a:pt x="0" y="0"/>
              </a:moveTo>
              <a:lnTo>
                <a:pt x="1527922" y="17930"/>
              </a:lnTo>
              <a:lnTo>
                <a:pt x="1958788" y="466726"/>
              </a:lnTo>
              <a:lnTo>
                <a:pt x="1492063" y="933451"/>
              </a:lnTo>
              <a:lnTo>
                <a:pt x="0" y="933451"/>
              </a:lnTo>
              <a:lnTo>
                <a:pt x="0" y="0"/>
              </a:lnTo>
              <a:close/>
            </a:path>
          </a:pathLst>
        </a:custGeom>
        <a:solidFill>
          <a:srgbClr val="00988C"/>
        </a:solidFill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>
              <a:latin typeface="Arial" panose="020B0604020202020204" pitchFamily="34" charset="0"/>
              <a:cs typeface="Arial" panose="020B0604020202020204" pitchFamily="34" charset="0"/>
            </a:rPr>
            <a:t>PELIGROS HIGIÉNICOS </a:t>
          </a:r>
        </a:p>
      </xdr:txBody>
    </xdr:sp>
    <xdr:clientData/>
  </xdr:twoCellAnchor>
  <xdr:twoCellAnchor editAs="oneCell">
    <xdr:from>
      <xdr:col>1</xdr:col>
      <xdr:colOff>136071</xdr:colOff>
      <xdr:row>1</xdr:row>
      <xdr:rowOff>87474</xdr:rowOff>
    </xdr:from>
    <xdr:to>
      <xdr:col>1</xdr:col>
      <xdr:colOff>602602</xdr:colOff>
      <xdr:row>4</xdr:row>
      <xdr:rowOff>145013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358DFCC-CB0A-4BD0-B181-5749514E9F4D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431" y="270354"/>
          <a:ext cx="466531" cy="659519"/>
        </a:xfrm>
        <a:prstGeom prst="rect">
          <a:avLst/>
        </a:prstGeom>
      </xdr:spPr>
    </xdr:pic>
    <xdr:clientData/>
  </xdr:twoCellAnchor>
  <xdr:twoCellAnchor>
    <xdr:from>
      <xdr:col>7</xdr:col>
      <xdr:colOff>394447</xdr:colOff>
      <xdr:row>24</xdr:row>
      <xdr:rowOff>143435</xdr:rowOff>
    </xdr:from>
    <xdr:to>
      <xdr:col>9</xdr:col>
      <xdr:colOff>775447</xdr:colOff>
      <xdr:row>30</xdr:row>
      <xdr:rowOff>10086</xdr:rowOff>
    </xdr:to>
    <xdr:sp macro="" textlink="">
      <xdr:nvSpPr>
        <xdr:cNvPr id="9" name="Flecha: pentágono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5F180E2-CE0C-4B53-A270-BDF7B2A833C8}"/>
            </a:ext>
          </a:extLst>
        </xdr:cNvPr>
        <xdr:cNvSpPr/>
      </xdr:nvSpPr>
      <xdr:spPr>
        <a:xfrm>
          <a:off x="5316967" y="4639235"/>
          <a:ext cx="1950720" cy="948691"/>
        </a:xfrm>
        <a:prstGeom prst="homePlate">
          <a:avLst/>
        </a:prstGeom>
        <a:solidFill>
          <a:srgbClr val="00988C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  <a:scene3d>
          <a:camera prst="orthographicFront"/>
          <a:lightRig rig="threePt" dir="t"/>
        </a:scene3d>
        <a:sp3d>
          <a:bevelT w="114300" prst="artDeco"/>
        </a:sp3d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VALORACIÓN DE LA EFICACIA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214964</xdr:colOff>
      <xdr:row>1</xdr:row>
      <xdr:rowOff>65702</xdr:rowOff>
    </xdr:from>
    <xdr:to>
      <xdr:col>1</xdr:col>
      <xdr:colOff>654843</xdr:colOff>
      <xdr:row>4</xdr:row>
      <xdr:rowOff>153177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C9F38B-2014-4EDB-93B1-053D5185FC8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1724" y="248582"/>
          <a:ext cx="439879" cy="6589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</xdr:row>
      <xdr:rowOff>114302</xdr:rowOff>
    </xdr:from>
    <xdr:to>
      <xdr:col>0</xdr:col>
      <xdr:colOff>714375</xdr:colOff>
      <xdr:row>4</xdr:row>
      <xdr:rowOff>80963</xdr:rowOff>
    </xdr:to>
    <xdr:sp macro="" textlink="">
      <xdr:nvSpPr>
        <xdr:cNvPr id="3" name="Flecha: hacia abaj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184F74-7684-44AA-B239-1C6D58913903}"/>
            </a:ext>
          </a:extLst>
        </xdr:cNvPr>
        <xdr:cNvSpPr/>
      </xdr:nvSpPr>
      <xdr:spPr>
        <a:xfrm rot="5400000">
          <a:off x="88107" y="209075"/>
          <a:ext cx="538161" cy="714375"/>
        </a:xfrm>
        <a:prstGeom prst="downArrow">
          <a:avLst/>
        </a:prstGeom>
        <a:solidFill>
          <a:srgbClr val="00988C"/>
        </a:solidFill>
        <a:scene3d>
          <a:camera prst="orthographicFront"/>
          <a:lightRig rig="threePt" dir="t"/>
        </a:scene3d>
        <a:sp3d>
          <a:bevelT w="139700" prst="cross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t"/>
        <a:lstStyle/>
        <a:p>
          <a:pPr algn="ctr"/>
          <a:r>
            <a:rPr lang="es-CO" sz="600" b="1">
              <a:latin typeface="Arial" panose="020B0604020202020204" pitchFamily="34" charset="0"/>
              <a:cs typeface="Arial" panose="020B0604020202020204" pitchFamily="34" charset="0"/>
            </a:rPr>
            <a:t>REGRESAR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28575</xdr:rowOff>
    </xdr:from>
    <xdr:to>
      <xdr:col>0</xdr:col>
      <xdr:colOff>723901</xdr:colOff>
      <xdr:row>3</xdr:row>
      <xdr:rowOff>159758</xdr:rowOff>
    </xdr:to>
    <xdr:sp macro="" textlink="">
      <xdr:nvSpPr>
        <xdr:cNvPr id="4" name="Flecha: hacia abaj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7B280D-52B5-4E63-9DA1-B8670B1A1F66}"/>
            </a:ext>
          </a:extLst>
        </xdr:cNvPr>
        <xdr:cNvSpPr/>
      </xdr:nvSpPr>
      <xdr:spPr>
        <a:xfrm rot="5400000">
          <a:off x="96334" y="122742"/>
          <a:ext cx="531233" cy="723900"/>
        </a:xfrm>
        <a:prstGeom prst="downArrow">
          <a:avLst/>
        </a:prstGeom>
        <a:solidFill>
          <a:srgbClr val="008080"/>
        </a:solidFill>
        <a:scene3d>
          <a:camera prst="orthographicFront"/>
          <a:lightRig rig="threePt" dir="t"/>
        </a:scene3d>
        <a:sp3d>
          <a:bevelT w="139700" prst="cross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t"/>
        <a:lstStyle/>
        <a:p>
          <a:pPr algn="ctr"/>
          <a:r>
            <a:rPr lang="es-CO" sz="600" b="1">
              <a:latin typeface="Arial" panose="020B0604020202020204" pitchFamily="34" charset="0"/>
              <a:cs typeface="Arial" panose="020B0604020202020204" pitchFamily="34" charset="0"/>
            </a:rPr>
            <a:t>REGRESAR</a:t>
          </a:r>
        </a:p>
      </xdr:txBody>
    </xdr:sp>
    <xdr:clientData/>
  </xdr:twoCellAnchor>
  <xdr:twoCellAnchor editAs="oneCell">
    <xdr:from>
      <xdr:col>1</xdr:col>
      <xdr:colOff>329046</xdr:colOff>
      <xdr:row>1</xdr:row>
      <xdr:rowOff>69273</xdr:rowOff>
    </xdr:from>
    <xdr:to>
      <xdr:col>1</xdr:col>
      <xdr:colOff>795577</xdr:colOff>
      <xdr:row>4</xdr:row>
      <xdr:rowOff>112957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181C49B-C528-4B35-8966-9B23CF8FF25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364" y="259773"/>
          <a:ext cx="466531" cy="66713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214964</xdr:colOff>
      <xdr:row>1</xdr:row>
      <xdr:rowOff>65702</xdr:rowOff>
    </xdr:from>
    <xdr:to>
      <xdr:col>1</xdr:col>
      <xdr:colOff>664368</xdr:colOff>
      <xdr:row>4</xdr:row>
      <xdr:rowOff>153177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2D4B83-2FB8-4CEE-BF7E-29B435EB42F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1724" y="248582"/>
          <a:ext cx="449404" cy="6589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</xdr:row>
      <xdr:rowOff>114302</xdr:rowOff>
    </xdr:from>
    <xdr:to>
      <xdr:col>0</xdr:col>
      <xdr:colOff>714375</xdr:colOff>
      <xdr:row>4</xdr:row>
      <xdr:rowOff>80963</xdr:rowOff>
    </xdr:to>
    <xdr:sp macro="" textlink="">
      <xdr:nvSpPr>
        <xdr:cNvPr id="3" name="Flecha: hacia abaj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838EBD-6EB4-4332-B66F-756898B28791}"/>
            </a:ext>
          </a:extLst>
        </xdr:cNvPr>
        <xdr:cNvSpPr/>
      </xdr:nvSpPr>
      <xdr:spPr>
        <a:xfrm rot="5400000">
          <a:off x="88107" y="209075"/>
          <a:ext cx="538161" cy="714375"/>
        </a:xfrm>
        <a:prstGeom prst="downArrow">
          <a:avLst/>
        </a:prstGeom>
        <a:solidFill>
          <a:srgbClr val="00988C"/>
        </a:solidFill>
        <a:scene3d>
          <a:camera prst="orthographicFront"/>
          <a:lightRig rig="threePt" dir="t"/>
        </a:scene3d>
        <a:sp3d>
          <a:bevelT w="139700" prst="cross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t"/>
        <a:lstStyle/>
        <a:p>
          <a:pPr algn="ctr"/>
          <a:r>
            <a:rPr lang="es-CO" sz="600" b="1">
              <a:latin typeface="Arial" panose="020B0604020202020204" pitchFamily="34" charset="0"/>
              <a:cs typeface="Arial" panose="020B0604020202020204" pitchFamily="34" charset="0"/>
            </a:rPr>
            <a:t>REGRESAR</a:t>
          </a:r>
        </a:p>
      </xdr:txBody>
    </xdr:sp>
    <xdr:clientData/>
  </xdr:twoCellAnchor>
  <xdr:twoCellAnchor>
    <xdr:from>
      <xdr:col>5</xdr:col>
      <xdr:colOff>709809</xdr:colOff>
      <xdr:row>21</xdr:row>
      <xdr:rowOff>53236</xdr:rowOff>
    </xdr:from>
    <xdr:to>
      <xdr:col>10</xdr:col>
      <xdr:colOff>501041</xdr:colOff>
      <xdr:row>35</xdr:row>
      <xdr:rowOff>165970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811A6A7-F1A8-409F-9EDE-9BD5C1C11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166689</xdr:rowOff>
    </xdr:from>
    <xdr:to>
      <xdr:col>0</xdr:col>
      <xdr:colOff>723900</xdr:colOff>
      <xdr:row>3</xdr:row>
      <xdr:rowOff>133350</xdr:rowOff>
    </xdr:to>
    <xdr:sp macro="" textlink="">
      <xdr:nvSpPr>
        <xdr:cNvPr id="4" name="Flecha: hacia abaj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F4C8A4-2D5C-406B-AA2A-E4756BFEDA93}"/>
            </a:ext>
          </a:extLst>
        </xdr:cNvPr>
        <xdr:cNvSpPr/>
      </xdr:nvSpPr>
      <xdr:spPr>
        <a:xfrm rot="5400000">
          <a:off x="92869" y="73820"/>
          <a:ext cx="538161" cy="723900"/>
        </a:xfrm>
        <a:prstGeom prst="downArrow">
          <a:avLst/>
        </a:prstGeom>
        <a:solidFill>
          <a:srgbClr val="008080"/>
        </a:solidFill>
        <a:scene3d>
          <a:camera prst="orthographicFront"/>
          <a:lightRig rig="threePt" dir="t"/>
        </a:scene3d>
        <a:sp3d>
          <a:bevelT w="139700" prst="cross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t"/>
        <a:lstStyle/>
        <a:p>
          <a:pPr algn="ctr"/>
          <a:r>
            <a:rPr lang="es-CO" sz="600" b="1">
              <a:latin typeface="Arial" panose="020B0604020202020204" pitchFamily="34" charset="0"/>
              <a:cs typeface="Arial" panose="020B0604020202020204" pitchFamily="34" charset="0"/>
            </a:rPr>
            <a:t>REGRESAR</a:t>
          </a:r>
        </a:p>
      </xdr:txBody>
    </xdr:sp>
    <xdr:clientData/>
  </xdr:twoCellAnchor>
  <xdr:twoCellAnchor editAs="oneCell">
    <xdr:from>
      <xdr:col>1</xdr:col>
      <xdr:colOff>152400</xdr:colOff>
      <xdr:row>1</xdr:row>
      <xdr:rowOff>95250</xdr:rowOff>
    </xdr:from>
    <xdr:to>
      <xdr:col>1</xdr:col>
      <xdr:colOff>523875</xdr:colOff>
      <xdr:row>5</xdr:row>
      <xdr:rowOff>38489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E56C675-330B-4570-80E0-A4A4204E1FE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" y="285750"/>
          <a:ext cx="371475" cy="66713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95249</xdr:rowOff>
    </xdr:from>
    <xdr:to>
      <xdr:col>0</xdr:col>
      <xdr:colOff>723900</xdr:colOff>
      <xdr:row>4</xdr:row>
      <xdr:rowOff>61910</xdr:rowOff>
    </xdr:to>
    <xdr:sp macro="" textlink="">
      <xdr:nvSpPr>
        <xdr:cNvPr id="4" name="Flecha: hacia abaj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276BC9-6C44-440C-8CEC-0D63A7F1E7FB}"/>
            </a:ext>
          </a:extLst>
        </xdr:cNvPr>
        <xdr:cNvSpPr/>
      </xdr:nvSpPr>
      <xdr:spPr>
        <a:xfrm rot="5400000">
          <a:off x="92869" y="192880"/>
          <a:ext cx="538161" cy="723900"/>
        </a:xfrm>
        <a:prstGeom prst="downArrow">
          <a:avLst/>
        </a:prstGeom>
        <a:solidFill>
          <a:srgbClr val="008080"/>
        </a:solidFill>
        <a:scene3d>
          <a:camera prst="orthographicFront"/>
          <a:lightRig rig="threePt" dir="t"/>
        </a:scene3d>
        <a:sp3d>
          <a:bevelT w="139700" prst="cross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t"/>
        <a:lstStyle/>
        <a:p>
          <a:pPr algn="ctr"/>
          <a:r>
            <a:rPr lang="es-CO" sz="600" b="1">
              <a:latin typeface="Arial" panose="020B0604020202020204" pitchFamily="34" charset="0"/>
              <a:cs typeface="Arial" panose="020B0604020202020204" pitchFamily="34" charset="0"/>
            </a:rPr>
            <a:t>REGRESAR</a:t>
          </a:r>
        </a:p>
      </xdr:txBody>
    </xdr:sp>
    <xdr:clientData/>
  </xdr:twoCellAnchor>
  <xdr:twoCellAnchor editAs="oneCell">
    <xdr:from>
      <xdr:col>1</xdr:col>
      <xdr:colOff>664766</xdr:colOff>
      <xdr:row>1</xdr:row>
      <xdr:rowOff>138906</xdr:rowOff>
    </xdr:from>
    <xdr:to>
      <xdr:col>1</xdr:col>
      <xdr:colOff>1131297</xdr:colOff>
      <xdr:row>4</xdr:row>
      <xdr:rowOff>101592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3EDED71-8BCF-48D5-BFFD-6B8360FFF66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8985" y="327422"/>
          <a:ext cx="466531" cy="66713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185744</xdr:rowOff>
    </xdr:from>
    <xdr:to>
      <xdr:col>0</xdr:col>
      <xdr:colOff>723900</xdr:colOff>
      <xdr:row>4</xdr:row>
      <xdr:rowOff>152405</xdr:rowOff>
    </xdr:to>
    <xdr:sp macro="" textlink="">
      <xdr:nvSpPr>
        <xdr:cNvPr id="3" name="Flecha: hacia abaj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134F2B-4FE1-4B63-A135-AC7093B5FA76}"/>
            </a:ext>
          </a:extLst>
        </xdr:cNvPr>
        <xdr:cNvSpPr/>
      </xdr:nvSpPr>
      <xdr:spPr>
        <a:xfrm rot="5400000">
          <a:off x="92869" y="92875"/>
          <a:ext cx="538161" cy="723900"/>
        </a:xfrm>
        <a:prstGeom prst="downArrow">
          <a:avLst/>
        </a:prstGeom>
        <a:solidFill>
          <a:srgbClr val="008080"/>
        </a:solidFill>
        <a:scene3d>
          <a:camera prst="orthographicFront"/>
          <a:lightRig rig="threePt" dir="t"/>
        </a:scene3d>
        <a:sp3d>
          <a:bevelT w="139700" prst="cross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t"/>
        <a:lstStyle/>
        <a:p>
          <a:pPr algn="ctr"/>
          <a:r>
            <a:rPr lang="es-CO" sz="600" b="1">
              <a:latin typeface="Arial" panose="020B0604020202020204" pitchFamily="34" charset="0"/>
              <a:cs typeface="Arial" panose="020B0604020202020204" pitchFamily="34" charset="0"/>
            </a:rPr>
            <a:t>REGRESAR</a:t>
          </a:r>
        </a:p>
      </xdr:txBody>
    </xdr:sp>
    <xdr:clientData/>
  </xdr:twoCellAnchor>
  <xdr:twoCellAnchor editAs="oneCell">
    <xdr:from>
      <xdr:col>1</xdr:col>
      <xdr:colOff>257175</xdr:colOff>
      <xdr:row>1</xdr:row>
      <xdr:rowOff>19050</xdr:rowOff>
    </xdr:from>
    <xdr:to>
      <xdr:col>1</xdr:col>
      <xdr:colOff>723706</xdr:colOff>
      <xdr:row>4</xdr:row>
      <xdr:rowOff>114689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974EEF5-BED6-4467-8FBE-BB921B49619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5" y="209550"/>
          <a:ext cx="466531" cy="66713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MPENSAR%202015\agencias%20de%20colocacion\Agencia%20de%20colocaci&#243;n%20Mosquera\Plan%20de%20emergencia%20Agencia%20de%20colocaci&#243;n%20Mosque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 Principal"/>
      <sheetName val="Esquema Sede Grande"/>
      <sheetName val="Esquema Sede Pequeña"/>
      <sheetName val="Esquema Jardines Sociales"/>
      <sheetName val="Esquema Sedes Enlace o Comedor"/>
      <sheetName val="Información General"/>
      <sheetName val="Análisis de Amenazas"/>
      <sheetName val="Análisis de Vulnerabilidad"/>
      <sheetName val="Vulnerabilidad Comedores"/>
      <sheetName val="Nivel del Riesgo"/>
      <sheetName val="Plan Acción Analisis de Riesgos"/>
      <sheetName val="Historico"/>
      <sheetName val="Recursos Para Emergencias"/>
      <sheetName val="Directorio Telefonico Grandes"/>
      <sheetName val="Directorio Telefonico Pequeñas"/>
      <sheetName val="Directorio Telefonico Jardines"/>
      <sheetName val="Preparación Simulacro"/>
      <sheetName val="Evaluación Simulacro"/>
      <sheetName val="Plan de Acción Grandes"/>
      <sheetName val="Plan de Acción Jardines"/>
      <sheetName val="Plan de Acción Pequeñas"/>
      <sheetName val="PONS"/>
      <sheetName val="PE Enlaces"/>
      <sheetName val="Plan Emergencias Vehiculos"/>
      <sheetName val="Plan de Contingencia"/>
      <sheetName val="Plan de Parques G"/>
      <sheetName val="Plan Parques J"/>
      <sheetName val="Plan de Piscinas"/>
      <sheetName val="Parametros"/>
      <sheetName val="Sedes"/>
      <sheetName val="Brigadistas 2014"/>
      <sheetName val="Reporte de Emergenci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482B"/>
  </sheetPr>
  <dimension ref="A1:V73"/>
  <sheetViews>
    <sheetView showGridLines="0" showRowColHeaders="0" tabSelected="1" view="pageBreakPreview" zoomScaleNormal="100" zoomScaleSheetLayoutView="100" workbookViewId="0">
      <selection activeCell="D21" sqref="D21"/>
    </sheetView>
  </sheetViews>
  <sheetFormatPr baseColWidth="10" defaultColWidth="11.42578125" defaultRowHeight="15" x14ac:dyDescent="0.25"/>
  <cols>
    <col min="1" max="1" width="3.140625" style="1" customWidth="1"/>
    <col min="2" max="15" width="11.42578125" style="1"/>
    <col min="16" max="16" width="8.42578125" style="1" customWidth="1"/>
    <col min="17" max="17" width="6.7109375" style="47" customWidth="1"/>
    <col min="18" max="18" width="1.7109375" style="51" customWidth="1"/>
    <col min="19" max="16384" width="11.42578125" style="47"/>
  </cols>
  <sheetData>
    <row r="1" spans="1:18" x14ac:dyDescent="0.25">
      <c r="O1"/>
      <c r="P1"/>
      <c r="Q1" s="51"/>
    </row>
    <row r="2" spans="1:18" s="1" customFormat="1" ht="15.75" customHeight="1" x14ac:dyDescent="0.25">
      <c r="B2" s="193"/>
      <c r="C2" s="194" t="s">
        <v>0</v>
      </c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 t="s">
        <v>1</v>
      </c>
      <c r="P2" s="194"/>
      <c r="Q2" s="194"/>
      <c r="R2"/>
    </row>
    <row r="3" spans="1:18" s="1" customFormat="1" ht="15.75" customHeight="1" x14ac:dyDescent="0.25">
      <c r="B3" s="193"/>
      <c r="C3" s="194" t="s">
        <v>2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 t="s">
        <v>3</v>
      </c>
      <c r="P3" s="194"/>
      <c r="Q3" s="194"/>
      <c r="R3"/>
    </row>
    <row r="4" spans="1:18" s="1" customFormat="1" ht="16.5" customHeight="1" x14ac:dyDescent="0.25">
      <c r="B4" s="193"/>
      <c r="C4" s="194" t="s">
        <v>4</v>
      </c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 t="s">
        <v>5</v>
      </c>
      <c r="P4" s="194"/>
      <c r="Q4" s="194"/>
      <c r="R4"/>
    </row>
    <row r="5" spans="1:18" s="1" customFormat="1" ht="15" customHeight="1" x14ac:dyDescent="0.25">
      <c r="B5" s="193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 t="s">
        <v>6</v>
      </c>
      <c r="P5" s="194"/>
      <c r="Q5" s="194"/>
      <c r="R5"/>
    </row>
    <row r="6" spans="1:18" x14ac:dyDescent="0.25">
      <c r="O6"/>
      <c r="P6"/>
      <c r="Q6" s="51"/>
    </row>
    <row r="7" spans="1:18" ht="15.75" thickBot="1" x14ac:dyDescent="0.3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71"/>
    </row>
    <row r="8" spans="1:18" ht="15" customHeight="1" x14ac:dyDescent="0.25">
      <c r="A8" s="42"/>
      <c r="B8" s="182" t="s">
        <v>7</v>
      </c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4"/>
      <c r="P8" s="42"/>
      <c r="Q8" s="71"/>
    </row>
    <row r="9" spans="1:18" ht="15" customHeight="1" x14ac:dyDescent="0.25">
      <c r="A9" s="42"/>
      <c r="B9" s="185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7"/>
      <c r="P9" s="42"/>
      <c r="Q9" s="71"/>
    </row>
    <row r="10" spans="1:18" ht="15" customHeight="1" x14ac:dyDescent="0.25">
      <c r="A10" s="42"/>
      <c r="B10" s="185" t="s">
        <v>8</v>
      </c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7"/>
      <c r="P10" s="42"/>
      <c r="Q10" s="71"/>
    </row>
    <row r="11" spans="1:18" ht="15.75" customHeight="1" thickBot="1" x14ac:dyDescent="0.3">
      <c r="A11" s="42"/>
      <c r="B11" s="188"/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90"/>
      <c r="P11" s="42"/>
      <c r="Q11" s="71"/>
    </row>
    <row r="12" spans="1:18" x14ac:dyDescent="0.25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71"/>
    </row>
    <row r="13" spans="1:18" x14ac:dyDescent="0.25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71"/>
    </row>
    <row r="14" spans="1:18" x14ac:dyDescent="0.25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71"/>
    </row>
    <row r="15" spans="1:18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71"/>
    </row>
    <row r="16" spans="1:18" x14ac:dyDescent="0.25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71"/>
    </row>
    <row r="17" spans="1:18" x14ac:dyDescent="0.25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72"/>
      <c r="R17" s="124"/>
    </row>
    <row r="18" spans="1:18" x14ac:dyDescent="0.25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72"/>
      <c r="R18" s="124"/>
    </row>
    <row r="19" spans="1:18" x14ac:dyDescent="0.2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71"/>
    </row>
    <row r="20" spans="1:18" x14ac:dyDescent="0.2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71"/>
    </row>
    <row r="21" spans="1:18" x14ac:dyDescent="0.25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71"/>
    </row>
    <row r="22" spans="1:18" x14ac:dyDescent="0.25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71"/>
    </row>
    <row r="23" spans="1:18" x14ac:dyDescent="0.25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71"/>
    </row>
    <row r="24" spans="1:18" x14ac:dyDescent="0.25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71"/>
    </row>
    <row r="25" spans="1:18" ht="13.5" customHeight="1" x14ac:dyDescent="0.2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71"/>
    </row>
    <row r="26" spans="1:18" x14ac:dyDescent="0.2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71"/>
    </row>
    <row r="27" spans="1:18" x14ac:dyDescent="0.25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71"/>
    </row>
    <row r="28" spans="1:18" x14ac:dyDescent="0.25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71"/>
    </row>
    <row r="29" spans="1:18" x14ac:dyDescent="0.25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71"/>
    </row>
    <row r="30" spans="1:18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71"/>
    </row>
    <row r="31" spans="1:18" x14ac:dyDescent="0.25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71"/>
    </row>
    <row r="32" spans="1:18" x14ac:dyDescent="0.2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71"/>
    </row>
    <row r="33" spans="1:22" x14ac:dyDescent="0.25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71"/>
    </row>
    <row r="34" spans="1:22" x14ac:dyDescent="0.25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71"/>
    </row>
    <row r="35" spans="1:22" x14ac:dyDescent="0.25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71"/>
    </row>
    <row r="36" spans="1:22" x14ac:dyDescent="0.25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71"/>
    </row>
    <row r="37" spans="1:22" x14ac:dyDescent="0.25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71"/>
    </row>
    <row r="38" spans="1:22" x14ac:dyDescent="0.25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71"/>
    </row>
    <row r="39" spans="1:22" x14ac:dyDescent="0.25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71"/>
    </row>
    <row r="40" spans="1:22" x14ac:dyDescent="0.25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71"/>
    </row>
    <row r="41" spans="1:22" x14ac:dyDescent="0.25">
      <c r="A41" s="42"/>
      <c r="B41" s="115" t="s">
        <v>9</v>
      </c>
      <c r="C41" s="116"/>
      <c r="D41" s="167" t="s">
        <v>10</v>
      </c>
      <c r="E41" s="116"/>
      <c r="F41" s="168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71"/>
    </row>
    <row r="42" spans="1:22" x14ac:dyDescent="0.25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71"/>
    </row>
    <row r="43" spans="1:22" ht="50.25" customHeight="1" x14ac:dyDescent="0.25">
      <c r="A43" s="191" t="s">
        <v>11</v>
      </c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25"/>
      <c r="S43" s="73"/>
      <c r="T43" s="73"/>
      <c r="U43" s="73"/>
      <c r="V43" s="73"/>
    </row>
    <row r="44" spans="1:22" ht="29.25" customHeight="1" x14ac:dyDescent="0.25">
      <c r="A44" s="74"/>
      <c r="B44" s="192" t="s">
        <v>12</v>
      </c>
      <c r="C44" s="192"/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25"/>
      <c r="S44" s="73"/>
      <c r="T44" s="73"/>
      <c r="U44" s="73"/>
      <c r="V44" s="73"/>
    </row>
    <row r="45" spans="1:22" ht="7.5" customHeight="1" x14ac:dyDescent="0.2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71"/>
    </row>
    <row r="62" spans="2:2" x14ac:dyDescent="0.25">
      <c r="B62" s="117" t="s">
        <v>13</v>
      </c>
    </row>
    <row r="63" spans="2:2" x14ac:dyDescent="0.25">
      <c r="B63" s="117" t="s">
        <v>14</v>
      </c>
    </row>
    <row r="64" spans="2:2" x14ac:dyDescent="0.25">
      <c r="B64" s="117" t="s">
        <v>15</v>
      </c>
    </row>
    <row r="65" spans="2:2" x14ac:dyDescent="0.25">
      <c r="B65" s="117" t="s">
        <v>16</v>
      </c>
    </row>
    <row r="66" spans="2:2" x14ac:dyDescent="0.25">
      <c r="B66" s="117" t="s">
        <v>17</v>
      </c>
    </row>
    <row r="67" spans="2:2" x14ac:dyDescent="0.25">
      <c r="B67" s="117" t="s">
        <v>18</v>
      </c>
    </row>
    <row r="68" spans="2:2" x14ac:dyDescent="0.25">
      <c r="B68" s="117" t="s">
        <v>19</v>
      </c>
    </row>
    <row r="69" spans="2:2" x14ac:dyDescent="0.25">
      <c r="B69" s="117" t="s">
        <v>10</v>
      </c>
    </row>
    <row r="70" spans="2:2" x14ac:dyDescent="0.25">
      <c r="B70" s="117" t="s">
        <v>20</v>
      </c>
    </row>
    <row r="71" spans="2:2" x14ac:dyDescent="0.25">
      <c r="B71" s="117" t="s">
        <v>21</v>
      </c>
    </row>
    <row r="72" spans="2:2" x14ac:dyDescent="0.25">
      <c r="B72" s="117" t="s">
        <v>22</v>
      </c>
    </row>
    <row r="73" spans="2:2" x14ac:dyDescent="0.25">
      <c r="B73" s="117" t="s">
        <v>23</v>
      </c>
    </row>
  </sheetData>
  <sheetProtection algorithmName="SHA-512" hashValue="Y7yZycm45Hwsty89IY1jpkNwBvKeovd2EUMk5PKSJu3n08uNOGWm3UMUmr0TKPXGdgKBYbUvbG6BnnQpATuK4g==" saltValue="skfUZ8WMdKTjH2LP3lmeEA==" spinCount="100000" sheet="1" objects="1" scenarios="1"/>
  <mergeCells count="12">
    <mergeCell ref="B8:O9"/>
    <mergeCell ref="B10:O11"/>
    <mergeCell ref="A43:Q43"/>
    <mergeCell ref="B44:Q44"/>
    <mergeCell ref="B2:B5"/>
    <mergeCell ref="C2:N2"/>
    <mergeCell ref="O2:Q2"/>
    <mergeCell ref="C3:N3"/>
    <mergeCell ref="O3:Q3"/>
    <mergeCell ref="C4:N5"/>
    <mergeCell ref="O4:Q4"/>
    <mergeCell ref="O5:Q5"/>
  </mergeCells>
  <dataValidations count="1">
    <dataValidation type="list" allowBlank="1" showInputMessage="1" showErrorMessage="1" sqref="D41" xr:uid="{00000000-0002-0000-0000-000000000000}">
      <formula1>$B$62:$B$73</formula1>
    </dataValidation>
  </dataValidations>
  <pageMargins left="0.7" right="0.7" top="0.75" bottom="0.75" header="0.3" footer="0.3"/>
  <pageSetup scale="4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482B"/>
  </sheetPr>
  <dimension ref="B1:AE59"/>
  <sheetViews>
    <sheetView showGridLines="0" showRowColHeaders="0" view="pageBreakPreview" zoomScale="70" zoomScaleNormal="73" zoomScaleSheetLayoutView="70" workbookViewId="0">
      <pane xSplit="3" ySplit="15" topLeftCell="D19" activePane="bottomRight" state="frozen"/>
      <selection pane="topRight" activeCell="H35" sqref="H35"/>
      <selection pane="bottomLeft" activeCell="H35" sqref="H35"/>
      <selection pane="bottomRight"/>
    </sheetView>
  </sheetViews>
  <sheetFormatPr baseColWidth="10" defaultColWidth="11.42578125" defaultRowHeight="15" x14ac:dyDescent="0.25"/>
  <cols>
    <col min="1" max="1" width="10.85546875" customWidth="1"/>
    <col min="2" max="2" width="13.42578125" customWidth="1"/>
    <col min="3" max="3" width="12.5703125" customWidth="1"/>
    <col min="4" max="4" width="67.28515625" customWidth="1"/>
    <col min="6" max="6" width="14.7109375" customWidth="1"/>
    <col min="7" max="7" width="14.85546875" customWidth="1"/>
    <col min="8" max="11" width="13.28515625" customWidth="1"/>
    <col min="12" max="12" width="4" customWidth="1"/>
  </cols>
  <sheetData>
    <row r="1" spans="2:13" s="1" customForma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2:13" s="1" customFormat="1" ht="15" customHeight="1" x14ac:dyDescent="0.25">
      <c r="B2" s="239"/>
      <c r="C2" s="240" t="s">
        <v>0</v>
      </c>
      <c r="D2" s="241"/>
      <c r="E2" s="241"/>
      <c r="F2" s="241"/>
      <c r="G2" s="241"/>
      <c r="H2" s="242"/>
      <c r="I2" s="240" t="s">
        <v>1</v>
      </c>
      <c r="J2" s="241"/>
      <c r="K2" s="242"/>
      <c r="L2" s="2"/>
      <c r="M2" s="2"/>
    </row>
    <row r="3" spans="2:13" s="1" customFormat="1" ht="15" customHeight="1" x14ac:dyDescent="0.25">
      <c r="B3" s="239"/>
      <c r="C3" s="240" t="s">
        <v>2</v>
      </c>
      <c r="D3" s="241"/>
      <c r="E3" s="241"/>
      <c r="F3" s="241"/>
      <c r="G3" s="241"/>
      <c r="H3" s="242"/>
      <c r="I3" s="240" t="s">
        <v>3</v>
      </c>
      <c r="J3" s="241"/>
      <c r="K3" s="242"/>
      <c r="L3" s="2"/>
      <c r="M3" s="2"/>
    </row>
    <row r="4" spans="2:13" s="1" customFormat="1" ht="15" customHeight="1" x14ac:dyDescent="0.25">
      <c r="B4" s="239"/>
      <c r="C4" s="243" t="s">
        <v>4</v>
      </c>
      <c r="D4" s="244"/>
      <c r="E4" s="244"/>
      <c r="F4" s="244"/>
      <c r="G4" s="244"/>
      <c r="H4" s="245"/>
      <c r="I4" s="240" t="s">
        <v>24</v>
      </c>
      <c r="J4" s="241"/>
      <c r="K4" s="242"/>
      <c r="L4" s="2"/>
      <c r="M4" s="2"/>
    </row>
    <row r="5" spans="2:13" s="1" customFormat="1" ht="15" customHeight="1" x14ac:dyDescent="0.25">
      <c r="B5" s="239"/>
      <c r="C5" s="246"/>
      <c r="D5" s="247"/>
      <c r="E5" s="247"/>
      <c r="F5" s="247"/>
      <c r="G5" s="247"/>
      <c r="H5" s="248"/>
      <c r="I5" s="240" t="s">
        <v>25</v>
      </c>
      <c r="J5" s="241"/>
      <c r="K5" s="242"/>
      <c r="L5" s="2"/>
      <c r="M5" s="2"/>
    </row>
    <row r="7" spans="2:13" x14ac:dyDescent="0.25">
      <c r="B7" s="87">
        <v>33</v>
      </c>
    </row>
    <row r="9" spans="2:13" ht="15" customHeight="1" x14ac:dyDescent="0.25">
      <c r="B9" s="230" t="s">
        <v>26</v>
      </c>
      <c r="C9" s="230"/>
      <c r="D9" s="230"/>
      <c r="E9" s="230"/>
      <c r="F9" s="230"/>
      <c r="G9" s="230"/>
      <c r="H9" s="230"/>
      <c r="I9" s="230"/>
      <c r="J9" s="230"/>
      <c r="K9" s="230"/>
    </row>
    <row r="10" spans="2:13" x14ac:dyDescent="0.25">
      <c r="B10" s="230"/>
      <c r="C10" s="230"/>
      <c r="D10" s="230"/>
      <c r="E10" s="230"/>
      <c r="F10" s="230"/>
      <c r="G10" s="230"/>
      <c r="H10" s="230"/>
      <c r="I10" s="230"/>
      <c r="J10" s="230"/>
      <c r="K10" s="230"/>
    </row>
    <row r="11" spans="2:13" x14ac:dyDescent="0.25">
      <c r="D11" s="88"/>
      <c r="E11" s="88"/>
      <c r="F11" s="88"/>
      <c r="G11" s="88"/>
      <c r="H11" s="88"/>
      <c r="I11" s="88"/>
      <c r="J11" s="88"/>
    </row>
    <row r="12" spans="2:13" ht="15.75" thickBot="1" x14ac:dyDescent="0.3">
      <c r="D12" s="88"/>
      <c r="E12" s="88"/>
      <c r="F12" s="88"/>
      <c r="G12" s="88"/>
      <c r="H12" s="88"/>
      <c r="I12" s="88"/>
      <c r="J12" s="88"/>
    </row>
    <row r="13" spans="2:13" ht="19.5" thickBot="1" x14ac:dyDescent="0.35">
      <c r="B13" s="200" t="s">
        <v>27</v>
      </c>
      <c r="C13" s="201"/>
      <c r="D13" s="202"/>
    </row>
    <row r="14" spans="2:13" ht="19.5" thickBot="1" x14ac:dyDescent="0.35">
      <c r="B14" s="231" t="s">
        <v>28</v>
      </c>
      <c r="C14" s="90" t="s">
        <v>29</v>
      </c>
      <c r="D14" s="233" t="s">
        <v>30</v>
      </c>
      <c r="F14" s="200" t="s">
        <v>31</v>
      </c>
      <c r="G14" s="201"/>
      <c r="H14" s="201"/>
      <c r="I14" s="201"/>
      <c r="J14" s="201"/>
      <c r="K14" s="202"/>
    </row>
    <row r="15" spans="2:13" ht="25.5" customHeight="1" thickBot="1" x14ac:dyDescent="0.3">
      <c r="B15" s="232"/>
      <c r="C15" s="92" t="s">
        <v>32</v>
      </c>
      <c r="D15" s="234"/>
      <c r="F15" s="235" t="s">
        <v>33</v>
      </c>
      <c r="G15" s="236"/>
      <c r="H15" s="227" t="s">
        <v>34</v>
      </c>
      <c r="I15" s="228"/>
      <c r="J15" s="228"/>
      <c r="K15" s="229"/>
    </row>
    <row r="16" spans="2:13" ht="66.75" customHeight="1" thickBot="1" x14ac:dyDescent="0.3">
      <c r="B16" s="93" t="s">
        <v>35</v>
      </c>
      <c r="C16" s="94">
        <v>10</v>
      </c>
      <c r="D16" s="67" t="s">
        <v>36</v>
      </c>
      <c r="F16" s="237"/>
      <c r="G16" s="238"/>
      <c r="H16" s="95">
        <v>4</v>
      </c>
      <c r="I16" s="95">
        <v>3</v>
      </c>
      <c r="J16" s="95">
        <v>2</v>
      </c>
      <c r="K16" s="96">
        <v>1</v>
      </c>
    </row>
    <row r="17" spans="2:11" ht="51.75" customHeight="1" thickBot="1" x14ac:dyDescent="0.3">
      <c r="B17" s="93" t="s">
        <v>37</v>
      </c>
      <c r="C17" s="94">
        <v>6</v>
      </c>
      <c r="D17" s="67" t="s">
        <v>38</v>
      </c>
      <c r="F17" s="97" t="s">
        <v>28</v>
      </c>
      <c r="G17" s="4">
        <v>10</v>
      </c>
      <c r="H17" s="5" t="s">
        <v>39</v>
      </c>
      <c r="I17" s="6" t="s">
        <v>40</v>
      </c>
      <c r="J17" s="7" t="s">
        <v>41</v>
      </c>
      <c r="K17" s="7" t="s">
        <v>42</v>
      </c>
    </row>
    <row r="18" spans="2:11" ht="69.75" customHeight="1" thickBot="1" x14ac:dyDescent="0.3">
      <c r="B18" s="93" t="s">
        <v>43</v>
      </c>
      <c r="C18" s="94">
        <v>2</v>
      </c>
      <c r="D18" s="67" t="s">
        <v>44</v>
      </c>
      <c r="F18" s="97" t="s">
        <v>45</v>
      </c>
      <c r="G18" s="4">
        <v>6</v>
      </c>
      <c r="H18" s="7" t="s">
        <v>46</v>
      </c>
      <c r="I18" s="7" t="s">
        <v>47</v>
      </c>
      <c r="J18" s="7" t="s">
        <v>48</v>
      </c>
      <c r="K18" s="8" t="s">
        <v>49</v>
      </c>
    </row>
    <row r="19" spans="2:11" ht="15.75" thickBot="1" x14ac:dyDescent="0.3">
      <c r="B19" s="207" t="s">
        <v>50</v>
      </c>
      <c r="C19" s="98" t="s">
        <v>51</v>
      </c>
      <c r="D19" s="223" t="s">
        <v>52</v>
      </c>
      <c r="F19" s="99"/>
      <c r="G19" s="4">
        <v>2</v>
      </c>
      <c r="H19" s="8" t="s">
        <v>53</v>
      </c>
      <c r="I19" s="8" t="s">
        <v>49</v>
      </c>
      <c r="J19" s="4" t="s">
        <v>54</v>
      </c>
      <c r="K19" s="4" t="s">
        <v>55</v>
      </c>
    </row>
    <row r="20" spans="2:11" ht="47.25" customHeight="1" thickBot="1" x14ac:dyDescent="0.3">
      <c r="B20" s="222"/>
      <c r="C20" s="101" t="s">
        <v>56</v>
      </c>
      <c r="D20" s="224"/>
    </row>
    <row r="21" spans="2:11" ht="15.75" thickBot="1" x14ac:dyDescent="0.3"/>
    <row r="22" spans="2:11" ht="19.5" thickBot="1" x14ac:dyDescent="0.35">
      <c r="B22" s="200" t="s">
        <v>57</v>
      </c>
      <c r="C22" s="201"/>
      <c r="D22" s="202"/>
      <c r="F22" s="200" t="s">
        <v>58</v>
      </c>
      <c r="G22" s="201"/>
      <c r="H22" s="201"/>
      <c r="I22" s="201"/>
      <c r="J22" s="201"/>
      <c r="K22" s="202"/>
    </row>
    <row r="23" spans="2:11" ht="30.75" thickBot="1" x14ac:dyDescent="0.3">
      <c r="B23" s="102" t="s">
        <v>59</v>
      </c>
      <c r="C23" s="103" t="s">
        <v>60</v>
      </c>
      <c r="D23" s="104" t="s">
        <v>30</v>
      </c>
      <c r="F23" s="225" t="s">
        <v>61</v>
      </c>
      <c r="G23" s="226"/>
      <c r="H23" s="227" t="s">
        <v>62</v>
      </c>
      <c r="I23" s="228"/>
      <c r="J23" s="228"/>
      <c r="K23" s="229"/>
    </row>
    <row r="24" spans="2:11" ht="29.25" thickBot="1" x14ac:dyDescent="0.3">
      <c r="B24" s="93" t="s">
        <v>63</v>
      </c>
      <c r="C24" s="94">
        <v>4</v>
      </c>
      <c r="D24" s="67" t="s">
        <v>64</v>
      </c>
      <c r="F24" s="213" t="s">
        <v>65</v>
      </c>
      <c r="G24" s="214"/>
      <c r="H24" s="3" t="s">
        <v>66</v>
      </c>
      <c r="I24" s="9">
        <v>42297</v>
      </c>
      <c r="J24" s="9">
        <v>42163</v>
      </c>
      <c r="K24" s="10">
        <v>42039</v>
      </c>
    </row>
    <row r="25" spans="2:11" ht="29.25" thickBot="1" x14ac:dyDescent="0.3">
      <c r="B25" s="93" t="s">
        <v>67</v>
      </c>
      <c r="C25" s="94">
        <v>3</v>
      </c>
      <c r="D25" s="67" t="s">
        <v>68</v>
      </c>
      <c r="F25" s="215" t="s">
        <v>69</v>
      </c>
      <c r="G25" s="218">
        <v>100</v>
      </c>
      <c r="H25" s="11" t="s">
        <v>70</v>
      </c>
      <c r="I25" s="11" t="s">
        <v>70</v>
      </c>
      <c r="J25" s="11" t="s">
        <v>70</v>
      </c>
      <c r="K25" s="12" t="s">
        <v>71</v>
      </c>
    </row>
    <row r="26" spans="2:11" ht="29.25" thickBot="1" x14ac:dyDescent="0.3">
      <c r="B26" s="93" t="s">
        <v>72</v>
      </c>
      <c r="C26" s="94">
        <v>2</v>
      </c>
      <c r="D26" s="67" t="s">
        <v>73</v>
      </c>
      <c r="F26" s="216"/>
      <c r="G26" s="219"/>
      <c r="H26" s="13" t="s">
        <v>74</v>
      </c>
      <c r="I26" s="13" t="s">
        <v>75</v>
      </c>
      <c r="J26" s="13" t="s">
        <v>76</v>
      </c>
      <c r="K26" s="14" t="s">
        <v>77</v>
      </c>
    </row>
    <row r="27" spans="2:11" ht="29.25" thickBot="1" x14ac:dyDescent="0.3">
      <c r="B27" s="100" t="s">
        <v>78</v>
      </c>
      <c r="C27" s="101">
        <v>1</v>
      </c>
      <c r="D27" s="67" t="s">
        <v>79</v>
      </c>
      <c r="F27" s="216"/>
      <c r="G27" s="218">
        <v>60</v>
      </c>
      <c r="H27" s="11" t="s">
        <v>70</v>
      </c>
      <c r="I27" s="11" t="s">
        <v>70</v>
      </c>
      <c r="J27" s="12" t="s">
        <v>71</v>
      </c>
      <c r="K27" s="12" t="s">
        <v>80</v>
      </c>
    </row>
    <row r="28" spans="2:11" ht="15.75" thickBot="1" x14ac:dyDescent="0.3">
      <c r="F28" s="216"/>
      <c r="G28" s="220"/>
      <c r="H28" s="11"/>
      <c r="I28" s="11"/>
      <c r="J28" s="12"/>
      <c r="K28" s="15"/>
    </row>
    <row r="29" spans="2:11" ht="19.5" thickBot="1" x14ac:dyDescent="0.35">
      <c r="B29" s="200" t="s">
        <v>81</v>
      </c>
      <c r="C29" s="201"/>
      <c r="D29" s="202"/>
      <c r="F29" s="216"/>
      <c r="G29" s="219"/>
      <c r="H29" s="13" t="s">
        <v>82</v>
      </c>
      <c r="I29" s="13" t="s">
        <v>83</v>
      </c>
      <c r="J29" s="14" t="s">
        <v>84</v>
      </c>
      <c r="K29" s="16" t="s">
        <v>85</v>
      </c>
    </row>
    <row r="30" spans="2:11" ht="45.75" thickBot="1" x14ac:dyDescent="0.3">
      <c r="B30" s="105" t="s">
        <v>81</v>
      </c>
      <c r="C30" s="106" t="s">
        <v>86</v>
      </c>
      <c r="D30" s="107" t="s">
        <v>30</v>
      </c>
      <c r="F30" s="216"/>
      <c r="G30" s="218">
        <v>25</v>
      </c>
      <c r="H30" s="11" t="s">
        <v>70</v>
      </c>
      <c r="I30" s="12" t="s">
        <v>71</v>
      </c>
      <c r="J30" s="12" t="s">
        <v>71</v>
      </c>
      <c r="K30" s="17" t="s">
        <v>87</v>
      </c>
    </row>
    <row r="31" spans="2:11" ht="43.5" thickBot="1" x14ac:dyDescent="0.3">
      <c r="B31" s="93" t="s">
        <v>35</v>
      </c>
      <c r="C31" s="94" t="s">
        <v>88</v>
      </c>
      <c r="D31" s="67" t="s">
        <v>89</v>
      </c>
      <c r="F31" s="216"/>
      <c r="G31" s="219"/>
      <c r="H31" s="13" t="s">
        <v>90</v>
      </c>
      <c r="I31" s="14" t="s">
        <v>91</v>
      </c>
      <c r="J31" s="14" t="s">
        <v>92</v>
      </c>
      <c r="K31" s="18" t="s">
        <v>93</v>
      </c>
    </row>
    <row r="32" spans="2:11" ht="57.75" thickBot="1" x14ac:dyDescent="0.3">
      <c r="B32" s="93" t="s">
        <v>37</v>
      </c>
      <c r="C32" s="94" t="s">
        <v>94</v>
      </c>
      <c r="D32" s="67" t="s">
        <v>95</v>
      </c>
      <c r="F32" s="216"/>
      <c r="G32" s="218">
        <v>10</v>
      </c>
      <c r="H32" s="12" t="s">
        <v>71</v>
      </c>
      <c r="I32" s="12" t="s">
        <v>80</v>
      </c>
      <c r="J32" s="18" t="s">
        <v>87</v>
      </c>
      <c r="K32" s="17" t="s">
        <v>96</v>
      </c>
    </row>
    <row r="33" spans="2:11" ht="43.5" thickBot="1" x14ac:dyDescent="0.3">
      <c r="B33" s="93" t="s">
        <v>43</v>
      </c>
      <c r="C33" s="94" t="s">
        <v>97</v>
      </c>
      <c r="D33" s="67" t="s">
        <v>98</v>
      </c>
      <c r="F33" s="216"/>
      <c r="G33" s="220"/>
      <c r="H33" s="12"/>
      <c r="I33" s="15"/>
      <c r="J33" s="19"/>
      <c r="K33" s="20"/>
    </row>
    <row r="34" spans="2:11" ht="57.75" thickBot="1" x14ac:dyDescent="0.3">
      <c r="B34" s="100" t="s">
        <v>50</v>
      </c>
      <c r="C34" s="101" t="s">
        <v>99</v>
      </c>
      <c r="D34" s="67" t="s">
        <v>100</v>
      </c>
      <c r="F34" s="217"/>
      <c r="G34" s="221"/>
      <c r="H34" s="14" t="s">
        <v>77</v>
      </c>
      <c r="I34" s="16" t="s">
        <v>101</v>
      </c>
      <c r="J34" s="18" t="s">
        <v>102</v>
      </c>
      <c r="K34" s="21" t="s">
        <v>103</v>
      </c>
    </row>
    <row r="35" spans="2:11" ht="15.75" thickBot="1" x14ac:dyDescent="0.3"/>
    <row r="36" spans="2:11" ht="19.5" thickBot="1" x14ac:dyDescent="0.35">
      <c r="B36" s="200" t="s">
        <v>104</v>
      </c>
      <c r="C36" s="201"/>
      <c r="D36" s="202"/>
      <c r="F36" s="203" t="s">
        <v>105</v>
      </c>
      <c r="G36" s="204"/>
    </row>
    <row r="37" spans="2:11" ht="30.75" thickBot="1" x14ac:dyDescent="0.3">
      <c r="B37" s="89" t="s">
        <v>106</v>
      </c>
      <c r="C37" s="205" t="s">
        <v>107</v>
      </c>
      <c r="D37" s="104" t="s">
        <v>30</v>
      </c>
      <c r="F37" s="102" t="s">
        <v>61</v>
      </c>
      <c r="G37" s="108" t="s">
        <v>30</v>
      </c>
    </row>
    <row r="38" spans="2:11" ht="30.75" thickBot="1" x14ac:dyDescent="0.3">
      <c r="B38" s="91" t="s">
        <v>108</v>
      </c>
      <c r="C38" s="206"/>
      <c r="D38" s="109" t="s">
        <v>109</v>
      </c>
      <c r="F38" s="110" t="s">
        <v>70</v>
      </c>
      <c r="G38" s="22" t="s">
        <v>110</v>
      </c>
    </row>
    <row r="39" spans="2:11" ht="43.5" thickBot="1" x14ac:dyDescent="0.3">
      <c r="B39" s="93" t="s">
        <v>111</v>
      </c>
      <c r="C39" s="94">
        <v>100</v>
      </c>
      <c r="D39" s="67" t="s">
        <v>112</v>
      </c>
      <c r="F39" s="110" t="s">
        <v>71</v>
      </c>
      <c r="G39" s="23" t="s">
        <v>113</v>
      </c>
    </row>
    <row r="40" spans="2:11" ht="29.25" thickBot="1" x14ac:dyDescent="0.3">
      <c r="B40" s="93" t="s">
        <v>114</v>
      </c>
      <c r="C40" s="94">
        <v>60</v>
      </c>
      <c r="D40" s="67" t="s">
        <v>115</v>
      </c>
      <c r="F40" s="110" t="s">
        <v>87</v>
      </c>
      <c r="G40" s="111" t="s">
        <v>116</v>
      </c>
    </row>
    <row r="41" spans="2:11" ht="15.75" thickBot="1" x14ac:dyDescent="0.3">
      <c r="B41" s="93" t="s">
        <v>117</v>
      </c>
      <c r="C41" s="94">
        <v>25</v>
      </c>
      <c r="D41" s="67" t="s">
        <v>118</v>
      </c>
      <c r="F41" s="112" t="s">
        <v>119</v>
      </c>
      <c r="G41" s="24" t="s">
        <v>120</v>
      </c>
    </row>
    <row r="42" spans="2:11" ht="15.75" thickBot="1" x14ac:dyDescent="0.3">
      <c r="B42" s="100" t="s">
        <v>121</v>
      </c>
      <c r="C42" s="101">
        <v>10</v>
      </c>
      <c r="D42" s="67" t="s">
        <v>122</v>
      </c>
    </row>
    <row r="43" spans="2:11" ht="15.75" thickBot="1" x14ac:dyDescent="0.3"/>
    <row r="44" spans="2:11" ht="19.5" thickBot="1" x14ac:dyDescent="0.35">
      <c r="B44" s="200" t="s">
        <v>123</v>
      </c>
      <c r="C44" s="201"/>
      <c r="D44" s="202"/>
    </row>
    <row r="45" spans="2:11" ht="30.75" thickBot="1" x14ac:dyDescent="0.3">
      <c r="B45" s="102" t="s">
        <v>124</v>
      </c>
      <c r="C45" s="103" t="s">
        <v>125</v>
      </c>
      <c r="D45" s="104" t="s">
        <v>30</v>
      </c>
    </row>
    <row r="46" spans="2:11" x14ac:dyDescent="0.25">
      <c r="B46" s="207" t="s">
        <v>70</v>
      </c>
      <c r="C46" s="209" t="s">
        <v>126</v>
      </c>
      <c r="D46" s="211" t="s">
        <v>127</v>
      </c>
    </row>
    <row r="47" spans="2:11" ht="15.75" thickBot="1" x14ac:dyDescent="0.3">
      <c r="B47" s="208"/>
      <c r="C47" s="210"/>
      <c r="D47" s="212"/>
    </row>
    <row r="48" spans="2:11" ht="43.5" thickBot="1" x14ac:dyDescent="0.3">
      <c r="B48" s="93" t="s">
        <v>71</v>
      </c>
      <c r="C48" s="94" t="s">
        <v>128</v>
      </c>
      <c r="D48" s="25" t="s">
        <v>129</v>
      </c>
    </row>
    <row r="49" spans="2:31" ht="29.25" thickBot="1" x14ac:dyDescent="0.3">
      <c r="B49" s="93" t="s">
        <v>87</v>
      </c>
      <c r="C49" s="94" t="s">
        <v>130</v>
      </c>
      <c r="D49" s="26" t="s">
        <v>131</v>
      </c>
    </row>
    <row r="50" spans="2:31" ht="43.5" thickBot="1" x14ac:dyDescent="0.3">
      <c r="B50" s="100" t="s">
        <v>119</v>
      </c>
      <c r="C50" s="101">
        <v>20</v>
      </c>
      <c r="D50" s="67" t="s">
        <v>132</v>
      </c>
    </row>
    <row r="52" spans="2:31" ht="20.25" customHeight="1" x14ac:dyDescent="0.25">
      <c r="B52" s="196" t="s">
        <v>133</v>
      </c>
      <c r="C52" s="196"/>
      <c r="D52" s="196"/>
      <c r="E52" s="196"/>
    </row>
    <row r="54" spans="2:31" x14ac:dyDescent="0.25"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60"/>
      <c r="N54" s="60"/>
      <c r="O54" s="60"/>
      <c r="P54" s="60"/>
      <c r="Q54" s="60"/>
      <c r="R54" s="60"/>
      <c r="S54" s="60"/>
      <c r="T54" s="60"/>
      <c r="U54" s="60"/>
    </row>
    <row r="55" spans="2:31" x14ac:dyDescent="0.25">
      <c r="B55" s="197"/>
      <c r="C55" s="197"/>
      <c r="D55" s="197"/>
      <c r="E55" s="197"/>
      <c r="F55" s="197"/>
      <c r="G55" s="197"/>
      <c r="H55" s="197"/>
      <c r="I55" s="197"/>
      <c r="J55" s="197"/>
      <c r="K55" s="197"/>
      <c r="L55" s="197"/>
      <c r="M55" s="60"/>
      <c r="N55" s="60"/>
      <c r="O55" s="60"/>
      <c r="P55" s="60"/>
      <c r="Q55" s="60"/>
      <c r="R55" s="60"/>
      <c r="S55" s="60"/>
      <c r="T55" s="60"/>
      <c r="U55" s="60"/>
    </row>
    <row r="56" spans="2:31" ht="52.5" customHeight="1" x14ac:dyDescent="0.25">
      <c r="B56" s="198" t="s">
        <v>11</v>
      </c>
      <c r="C56" s="198"/>
      <c r="D56" s="198"/>
      <c r="E56" s="198"/>
      <c r="F56" s="198"/>
      <c r="G56" s="198"/>
      <c r="H56" s="198"/>
      <c r="I56" s="198"/>
      <c r="J56" s="198"/>
      <c r="K56" s="198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</row>
    <row r="57" spans="2:31" x14ac:dyDescent="0.25">
      <c r="B57" s="197"/>
      <c r="C57" s="197"/>
      <c r="D57" s="197"/>
      <c r="E57" s="197"/>
      <c r="F57" s="197"/>
      <c r="G57" s="197"/>
      <c r="H57" s="197"/>
      <c r="I57" s="197"/>
      <c r="J57" s="197"/>
      <c r="K57" s="197"/>
      <c r="L57" s="197"/>
      <c r="M57" s="60"/>
      <c r="N57" s="60"/>
      <c r="O57" s="60"/>
      <c r="P57" s="60"/>
      <c r="Q57" s="60"/>
      <c r="R57" s="60"/>
      <c r="S57" s="60"/>
      <c r="T57" s="60"/>
      <c r="U57" s="60"/>
    </row>
    <row r="58" spans="2:31" ht="31.5" customHeight="1" x14ac:dyDescent="0.25">
      <c r="B58" s="199" t="s">
        <v>12</v>
      </c>
      <c r="C58" s="199"/>
      <c r="D58" s="199"/>
      <c r="E58" s="199"/>
      <c r="F58" s="199"/>
      <c r="G58" s="199"/>
      <c r="H58" s="199"/>
      <c r="I58" s="199"/>
      <c r="J58" s="199"/>
      <c r="K58" s="199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</row>
    <row r="59" spans="2:31" x14ac:dyDescent="0.25">
      <c r="B59" s="195"/>
      <c r="C59" s="195"/>
      <c r="D59" s="195"/>
      <c r="E59" s="195"/>
      <c r="F59" s="195"/>
      <c r="G59" s="195"/>
      <c r="H59" s="195"/>
      <c r="I59" s="195"/>
      <c r="J59" s="195"/>
      <c r="K59" s="195"/>
      <c r="L59" s="195"/>
      <c r="M59" s="60"/>
      <c r="N59" s="60"/>
      <c r="O59" s="60"/>
      <c r="P59" s="60"/>
      <c r="Q59" s="60"/>
      <c r="R59" s="60"/>
      <c r="S59" s="60"/>
      <c r="T59" s="60"/>
      <c r="U59" s="60"/>
    </row>
  </sheetData>
  <sheetProtection algorithmName="SHA-512" hashValue="jg1ZVeHWB1338/2XPZVCFCsPJQmI+BG05bz7ERInz1Q2QuUFyNX5HoBQsKLjFbfFxvan6RinAnTdvOHyTXVLGQ==" saltValue="6/IRlxeprtiL5lDC4P8zsQ==" spinCount="100000" sheet="1" objects="1" scenarios="1"/>
  <mergeCells count="42">
    <mergeCell ref="B2:B5"/>
    <mergeCell ref="C2:H2"/>
    <mergeCell ref="I2:K2"/>
    <mergeCell ref="C3:H3"/>
    <mergeCell ref="I3:K3"/>
    <mergeCell ref="C4:H5"/>
    <mergeCell ref="I4:K4"/>
    <mergeCell ref="I5:K5"/>
    <mergeCell ref="B9:K10"/>
    <mergeCell ref="B13:D13"/>
    <mergeCell ref="B14:B15"/>
    <mergeCell ref="D14:D15"/>
    <mergeCell ref="F14:K14"/>
    <mergeCell ref="F15:G16"/>
    <mergeCell ref="H15:K15"/>
    <mergeCell ref="B19:B20"/>
    <mergeCell ref="D19:D20"/>
    <mergeCell ref="B22:D22"/>
    <mergeCell ref="F22:K22"/>
    <mergeCell ref="F23:G23"/>
    <mergeCell ref="H23:K23"/>
    <mergeCell ref="F24:G24"/>
    <mergeCell ref="F25:F34"/>
    <mergeCell ref="G25:G26"/>
    <mergeCell ref="G27:G29"/>
    <mergeCell ref="B29:D29"/>
    <mergeCell ref="G30:G31"/>
    <mergeCell ref="G32:G34"/>
    <mergeCell ref="B36:D36"/>
    <mergeCell ref="F36:G36"/>
    <mergeCell ref="C37:C38"/>
    <mergeCell ref="B44:D44"/>
    <mergeCell ref="B46:B47"/>
    <mergeCell ref="C46:C47"/>
    <mergeCell ref="D46:D47"/>
    <mergeCell ref="B59:L59"/>
    <mergeCell ref="B52:E52"/>
    <mergeCell ref="B54:L54"/>
    <mergeCell ref="B55:L55"/>
    <mergeCell ref="B56:K56"/>
    <mergeCell ref="B57:L57"/>
    <mergeCell ref="B58:K58"/>
  </mergeCells>
  <printOptions horizontalCentered="1"/>
  <pageMargins left="0.70866141732283472" right="0.70866141732283472" top="0.74803149606299213" bottom="0.74803149606299213" header="0.31496062992125984" footer="0.31496062992125984"/>
  <pageSetup scale="42" orientation="portrait" r:id="rId1"/>
  <colBreaks count="1" manualBreakCount="1">
    <brk id="1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Z103"/>
  <sheetViews>
    <sheetView view="pageBreakPreview" zoomScale="40" zoomScaleNormal="55" zoomScaleSheetLayoutView="40" workbookViewId="0">
      <pane xSplit="4" ySplit="10" topLeftCell="E72" activePane="bottomRight" state="frozen"/>
      <selection pane="topRight" activeCell="E1" sqref="E1"/>
      <selection pane="bottomLeft" activeCell="A11" sqref="A11"/>
      <selection pane="bottomRight"/>
    </sheetView>
  </sheetViews>
  <sheetFormatPr baseColWidth="10" defaultColWidth="11.42578125" defaultRowHeight="15" x14ac:dyDescent="0.25"/>
  <cols>
    <col min="1" max="1" width="11.5703125" style="36" customWidth="1"/>
    <col min="2" max="2" width="15.85546875" style="35" customWidth="1"/>
    <col min="3" max="3" width="17.28515625" style="35" customWidth="1"/>
    <col min="4" max="4" width="21.28515625" style="35" customWidth="1"/>
    <col min="5" max="5" width="29.140625" style="2" customWidth="1"/>
    <col min="6" max="6" width="104.85546875" style="43" customWidth="1"/>
    <col min="7" max="7" width="33.28515625" style="43" customWidth="1"/>
    <col min="8" max="8" width="24.85546875" style="2" customWidth="1"/>
    <col min="9" max="9" width="30" style="2" customWidth="1"/>
    <col min="10" max="10" width="20.85546875" style="2" customWidth="1"/>
    <col min="11" max="11" width="41.42578125" style="2" customWidth="1"/>
    <col min="12" max="12" width="25.7109375" style="2" customWidth="1"/>
    <col min="13" max="13" width="34.5703125" style="2" customWidth="1"/>
    <col min="14" max="14" width="47.140625" style="2" customWidth="1"/>
    <col min="15" max="22" width="11.42578125" style="2"/>
    <col min="23" max="24" width="33.42578125" style="2" customWidth="1"/>
    <col min="25" max="25" width="12.42578125" style="2" customWidth="1"/>
    <col min="26" max="26" width="14.5703125" style="2" customWidth="1"/>
    <col min="27" max="27" width="21.85546875" style="2" customWidth="1"/>
    <col min="28" max="28" width="44.28515625" style="2" customWidth="1"/>
    <col min="29" max="29" width="34.7109375" style="2" customWidth="1"/>
    <col min="30" max="30" width="16.85546875" style="85" customWidth="1"/>
    <col min="31" max="31" width="28.7109375" style="85" customWidth="1"/>
    <col min="32" max="38" width="11.42578125" style="85"/>
    <col min="39" max="39" width="24.7109375" style="85" customWidth="1"/>
    <col min="40" max="44" width="11.42578125" style="85"/>
    <col min="45" max="46" width="21.85546875" style="85" customWidth="1"/>
    <col min="47" max="47" width="28.7109375" style="44" customWidth="1"/>
    <col min="48" max="48" width="5.28515625" style="2" customWidth="1"/>
    <col min="49" max="49" width="11.42578125" style="2"/>
    <col min="50" max="16384" width="11.42578125" style="1"/>
  </cols>
  <sheetData>
    <row r="1" spans="1:49" x14ac:dyDescent="0.25">
      <c r="N1" s="2" t="s">
        <v>134</v>
      </c>
    </row>
    <row r="2" spans="1:49" ht="15.75" customHeight="1" x14ac:dyDescent="0.25">
      <c r="A2" s="1"/>
      <c r="B2" s="258"/>
      <c r="C2" s="260" t="s">
        <v>0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  <c r="AH2" s="260"/>
      <c r="AI2" s="260"/>
      <c r="AJ2" s="260"/>
      <c r="AK2" s="260"/>
      <c r="AL2" s="260"/>
      <c r="AM2" s="260"/>
      <c r="AN2" s="260"/>
      <c r="AO2" s="260"/>
      <c r="AP2" s="260"/>
      <c r="AQ2" s="260"/>
      <c r="AR2" s="260"/>
      <c r="AS2" s="260"/>
      <c r="AT2" s="260"/>
      <c r="AU2" s="123" t="s">
        <v>1</v>
      </c>
    </row>
    <row r="3" spans="1:49" ht="15.75" customHeight="1" x14ac:dyDescent="0.25">
      <c r="A3" s="1"/>
      <c r="B3" s="258"/>
      <c r="C3" s="260" t="s">
        <v>2</v>
      </c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0"/>
      <c r="AA3" s="260"/>
      <c r="AB3" s="260"/>
      <c r="AC3" s="260"/>
      <c r="AD3" s="260"/>
      <c r="AE3" s="260"/>
      <c r="AF3" s="260"/>
      <c r="AG3" s="260"/>
      <c r="AH3" s="260"/>
      <c r="AI3" s="260"/>
      <c r="AJ3" s="260"/>
      <c r="AK3" s="260"/>
      <c r="AL3" s="260"/>
      <c r="AM3" s="260"/>
      <c r="AN3" s="260"/>
      <c r="AO3" s="260"/>
      <c r="AP3" s="260"/>
      <c r="AQ3" s="260"/>
      <c r="AR3" s="260"/>
      <c r="AS3" s="260"/>
      <c r="AT3" s="260"/>
      <c r="AU3" s="123" t="s">
        <v>3</v>
      </c>
    </row>
    <row r="4" spans="1:49" ht="16.5" customHeight="1" x14ac:dyDescent="0.25">
      <c r="A4" s="1"/>
      <c r="B4" s="258"/>
      <c r="C4" s="261" t="s">
        <v>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123" t="s">
        <v>5</v>
      </c>
    </row>
    <row r="5" spans="1:49" x14ac:dyDescent="0.25">
      <c r="A5" s="1"/>
      <c r="B5" s="258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1"/>
      <c r="AB5" s="261"/>
      <c r="AC5" s="261"/>
      <c r="AD5" s="261"/>
      <c r="AE5" s="261"/>
      <c r="AF5" s="261"/>
      <c r="AG5" s="261"/>
      <c r="AH5" s="261"/>
      <c r="AI5" s="261"/>
      <c r="AJ5" s="261"/>
      <c r="AK5" s="261"/>
      <c r="AL5" s="261"/>
      <c r="AM5" s="261"/>
      <c r="AN5" s="261"/>
      <c r="AO5" s="261"/>
      <c r="AP5" s="261"/>
      <c r="AQ5" s="261"/>
      <c r="AR5" s="261"/>
      <c r="AS5" s="261"/>
      <c r="AT5" s="261"/>
      <c r="AU5" s="123" t="s">
        <v>135</v>
      </c>
    </row>
    <row r="6" spans="1:49" ht="7.5" customHeight="1" x14ac:dyDescent="0.25"/>
    <row r="7" spans="1:49" x14ac:dyDescent="0.25">
      <c r="A7" s="1"/>
      <c r="B7" s="59">
        <v>33</v>
      </c>
    </row>
    <row r="8" spans="1:49" ht="5.25" customHeight="1" x14ac:dyDescent="0.25"/>
    <row r="9" spans="1:49" ht="45" customHeight="1" x14ac:dyDescent="0.25">
      <c r="A9" s="1"/>
      <c r="B9" s="259" t="s">
        <v>136</v>
      </c>
      <c r="C9" s="259" t="s">
        <v>137</v>
      </c>
      <c r="D9" s="259" t="s">
        <v>138</v>
      </c>
      <c r="E9" s="252" t="s">
        <v>139</v>
      </c>
      <c r="F9" s="252" t="s">
        <v>140</v>
      </c>
      <c r="G9" s="252" t="s">
        <v>141</v>
      </c>
      <c r="H9" s="252" t="s">
        <v>142</v>
      </c>
      <c r="I9" s="252" t="s">
        <v>143</v>
      </c>
      <c r="J9" s="252"/>
      <c r="K9" s="254" t="s">
        <v>144</v>
      </c>
      <c r="L9" s="251" t="s">
        <v>145</v>
      </c>
      <c r="M9" s="251"/>
      <c r="N9" s="251"/>
      <c r="O9" s="252" t="s">
        <v>146</v>
      </c>
      <c r="P9" s="252"/>
      <c r="Q9" s="252"/>
      <c r="R9" s="252"/>
      <c r="S9" s="252"/>
      <c r="T9" s="252"/>
      <c r="U9" s="252"/>
      <c r="V9" s="164" t="s">
        <v>147</v>
      </c>
      <c r="W9" s="252"/>
      <c r="X9" s="252"/>
      <c r="Y9" s="252" t="s">
        <v>148</v>
      </c>
      <c r="Z9" s="252"/>
      <c r="AA9" s="252"/>
      <c r="AB9" s="252"/>
      <c r="AC9" s="252"/>
      <c r="AD9" s="251" t="s">
        <v>149</v>
      </c>
      <c r="AE9" s="251"/>
      <c r="AF9" s="251"/>
      <c r="AG9" s="251"/>
      <c r="AH9" s="251"/>
      <c r="AI9" s="251"/>
      <c r="AJ9" s="251"/>
      <c r="AK9" s="251"/>
      <c r="AL9" s="251"/>
      <c r="AM9" s="164" t="s">
        <v>147</v>
      </c>
      <c r="AN9" s="252" t="s">
        <v>150</v>
      </c>
      <c r="AO9" s="253"/>
      <c r="AP9" s="252" t="s">
        <v>151</v>
      </c>
      <c r="AQ9" s="252"/>
      <c r="AR9" s="252"/>
      <c r="AS9" s="252"/>
      <c r="AT9" s="252"/>
      <c r="AU9" s="251" t="s">
        <v>152</v>
      </c>
      <c r="AV9" s="1"/>
      <c r="AW9" s="1"/>
    </row>
    <row r="10" spans="1:49" ht="94.9" customHeight="1" x14ac:dyDescent="0.25">
      <c r="A10" s="1"/>
      <c r="B10" s="259"/>
      <c r="C10" s="259"/>
      <c r="D10" s="259"/>
      <c r="E10" s="252"/>
      <c r="F10" s="252"/>
      <c r="G10" s="252"/>
      <c r="H10" s="252"/>
      <c r="I10" s="164" t="s">
        <v>153</v>
      </c>
      <c r="J10" s="164" t="s">
        <v>154</v>
      </c>
      <c r="K10" s="254"/>
      <c r="L10" s="163" t="s">
        <v>155</v>
      </c>
      <c r="M10" s="165" t="s">
        <v>156</v>
      </c>
      <c r="N10" s="163" t="s">
        <v>157</v>
      </c>
      <c r="O10" s="166" t="s">
        <v>158</v>
      </c>
      <c r="P10" s="166" t="s">
        <v>159</v>
      </c>
      <c r="Q10" s="166" t="s">
        <v>160</v>
      </c>
      <c r="R10" s="166" t="s">
        <v>161</v>
      </c>
      <c r="S10" s="166" t="s">
        <v>162</v>
      </c>
      <c r="T10" s="166" t="s">
        <v>163</v>
      </c>
      <c r="U10" s="166" t="s">
        <v>164</v>
      </c>
      <c r="V10" s="166" t="s">
        <v>165</v>
      </c>
      <c r="W10" s="164" t="s">
        <v>166</v>
      </c>
      <c r="X10" s="164" t="s">
        <v>167</v>
      </c>
      <c r="Y10" s="164" t="s">
        <v>168</v>
      </c>
      <c r="Z10" s="164" t="s">
        <v>169</v>
      </c>
      <c r="AA10" s="164" t="s">
        <v>170</v>
      </c>
      <c r="AB10" s="164" t="s">
        <v>171</v>
      </c>
      <c r="AC10" s="164" t="s">
        <v>172</v>
      </c>
      <c r="AD10" s="163" t="s">
        <v>173</v>
      </c>
      <c r="AE10" s="163" t="s">
        <v>174</v>
      </c>
      <c r="AF10" s="166" t="s">
        <v>158</v>
      </c>
      <c r="AG10" s="166" t="s">
        <v>159</v>
      </c>
      <c r="AH10" s="166" t="s">
        <v>160</v>
      </c>
      <c r="AI10" s="166" t="s">
        <v>161</v>
      </c>
      <c r="AJ10" s="166" t="s">
        <v>162</v>
      </c>
      <c r="AK10" s="166" t="s">
        <v>163</v>
      </c>
      <c r="AL10" s="166" t="s">
        <v>164</v>
      </c>
      <c r="AM10" s="166" t="s">
        <v>165</v>
      </c>
      <c r="AN10" s="164" t="s">
        <v>166</v>
      </c>
      <c r="AO10" s="164" t="s">
        <v>167</v>
      </c>
      <c r="AP10" s="164" t="s">
        <v>168</v>
      </c>
      <c r="AQ10" s="164" t="s">
        <v>169</v>
      </c>
      <c r="AR10" s="164" t="s">
        <v>170</v>
      </c>
      <c r="AS10" s="164" t="s">
        <v>171</v>
      </c>
      <c r="AT10" s="164" t="s">
        <v>172</v>
      </c>
      <c r="AU10" s="251"/>
      <c r="AV10" s="1"/>
      <c r="AW10" s="1"/>
    </row>
    <row r="11" spans="1:49" ht="356.25" customHeight="1" x14ac:dyDescent="0.25">
      <c r="A11" s="1"/>
      <c r="B11" s="126" t="s">
        <v>175</v>
      </c>
      <c r="C11" s="127" t="s">
        <v>176</v>
      </c>
      <c r="D11" s="127" t="s">
        <v>177</v>
      </c>
      <c r="E11" s="128" t="s">
        <v>178</v>
      </c>
      <c r="F11" s="128" t="s">
        <v>179</v>
      </c>
      <c r="G11" s="128" t="s">
        <v>180</v>
      </c>
      <c r="H11" s="128" t="s">
        <v>181</v>
      </c>
      <c r="I11" s="129" t="s">
        <v>182</v>
      </c>
      <c r="J11" s="130" t="s">
        <v>183</v>
      </c>
      <c r="K11" s="65" t="s">
        <v>184</v>
      </c>
      <c r="L11" s="131" t="s">
        <v>185</v>
      </c>
      <c r="M11" s="65" t="s">
        <v>186</v>
      </c>
      <c r="N11" s="65" t="s">
        <v>187</v>
      </c>
      <c r="O11" s="129">
        <v>2</v>
      </c>
      <c r="P11" s="129">
        <v>3</v>
      </c>
      <c r="Q11" s="129">
        <f t="shared" ref="Q11:Q27" si="0">O11*P11</f>
        <v>6</v>
      </c>
      <c r="R11" s="129" t="str">
        <f t="shared" ref="R11:R27" si="1">IF(Q11&lt;=4,"BAJO",IF(Q11&lt;=8,"MEDIO",IF(Q11&lt;=20,"ALTO","MUY ALTO")))</f>
        <v>MEDIO</v>
      </c>
      <c r="S11" s="129">
        <v>10</v>
      </c>
      <c r="T11" s="129">
        <f t="shared" ref="T11:T27" si="2">Q11*S11</f>
        <v>60</v>
      </c>
      <c r="U11" s="129" t="str">
        <f t="shared" ref="U11:U27" si="3">IF(T11&lt;=20,"IV",IF(T11&lt;=120,"III",IF(T11&lt;=500,"II",IF(T11&lt;=4000,"I",FALSE))))</f>
        <v>III</v>
      </c>
      <c r="V11" s="132" t="str">
        <f t="shared" ref="V11:V48" si="4">IF(U11="IV","Aceptable",IF(U11="III","Mejorable",IF(U11="II","aceptable con control especifico",IF(U11="I","No aceptable",FALSE))))</f>
        <v>Mejorable</v>
      </c>
      <c r="W11" s="65" t="s">
        <v>188</v>
      </c>
      <c r="X11" s="133" t="s">
        <v>189</v>
      </c>
      <c r="Y11" s="129" t="s">
        <v>190</v>
      </c>
      <c r="Z11" s="129" t="s">
        <v>190</v>
      </c>
      <c r="AA11" s="129" t="s">
        <v>190</v>
      </c>
      <c r="AB11" s="129" t="s">
        <v>191</v>
      </c>
      <c r="AC11" s="129" t="s">
        <v>190</v>
      </c>
      <c r="AD11" s="161">
        <v>45869</v>
      </c>
      <c r="AE11" s="174" t="s">
        <v>192</v>
      </c>
      <c r="AF11" s="129">
        <v>2</v>
      </c>
      <c r="AG11" s="129">
        <v>3</v>
      </c>
      <c r="AH11" s="129">
        <f t="shared" ref="AH11" si="5">AF11*AG11</f>
        <v>6</v>
      </c>
      <c r="AI11" s="129" t="str">
        <f t="shared" ref="AI11:AI27" si="6">IF(AH11&lt;=4,"BAJO",IF(AH11&lt;=8,"MEDIO",IF(AH11&lt;=20,"ALTO","MUY ALTO")))</f>
        <v>MEDIO</v>
      </c>
      <c r="AJ11" s="129">
        <v>10</v>
      </c>
      <c r="AK11" s="129">
        <f t="shared" ref="AK11:AK27" si="7">AH11*AJ11</f>
        <v>60</v>
      </c>
      <c r="AL11" s="129" t="str">
        <f t="shared" ref="AL11:AL27" si="8">IF(AK11&lt;=20,"IV",IF(AK11&lt;=120,"III",IF(AK11&lt;=500,"II",IF(AK11&lt;=4000,"I",FALSE))))</f>
        <v>III</v>
      </c>
      <c r="AM11" s="132" t="str">
        <f t="shared" ref="AM11:AM27" si="9">IF(AL11="IV","Aceptable",IF(AL11="III","Mejorable",IF(AL11="II","aceptable con control especifico",IF(AL11="I","No aceptable",FALSE))))</f>
        <v>Mejorable</v>
      </c>
      <c r="AN11" s="65" t="s">
        <v>188</v>
      </c>
      <c r="AO11" s="133" t="s">
        <v>189</v>
      </c>
      <c r="AP11" s="129" t="s">
        <v>190</v>
      </c>
      <c r="AQ11" s="129" t="s">
        <v>190</v>
      </c>
      <c r="AR11" s="129" t="s">
        <v>190</v>
      </c>
      <c r="AS11" s="129" t="s">
        <v>191</v>
      </c>
      <c r="AT11" s="129" t="s">
        <v>190</v>
      </c>
      <c r="AU11" s="86" t="str">
        <f>IF(AND(V11="Aceptable",AM11="Aceptable"),"Se mantiene los controles establecidos",
IF(AND(V11="Aceptable",AM11="Mejorable"),"Disminuyó el riesgo",
IF(AND(V11="Aceptable",AM11="Aceptable con control especifico"),"Disminuyó el riesgo",
IF(AND(V11="Mejorable",AM11="Mejorable"),"Se mantiene los controles establecidos",
IF(AND(V11="Mejorable",AM11="Aceptable"),"Disminuyó el riesgo",
IF(AND(V11="Mejorable",AM11="Aceptable con control especifico"),"Disminuyó el riesgo",
IF(AND(V11="Aceptable con control especifico",AM11="Aceptable con control especifico"),"Se mantiene los controles establecidos",
IF(AND(V11="Aceptable con control especifico",AM11="Mejorable"),"Aumentó el riesgo",
IF(AND(V11="Aceptable con control especifico",AM11="Aceptable"),"Aumentó el riesgo",
"Aumentó el riesgo")))))))))</f>
        <v>Se mantiene los controles establecidos</v>
      </c>
      <c r="AV11" s="1"/>
      <c r="AW11" s="1"/>
    </row>
    <row r="12" spans="1:49" ht="228" x14ac:dyDescent="0.25">
      <c r="A12" s="1"/>
      <c r="B12" s="126" t="s">
        <v>175</v>
      </c>
      <c r="C12" s="127" t="s">
        <v>176</v>
      </c>
      <c r="D12" s="127" t="s">
        <v>177</v>
      </c>
      <c r="E12" s="128" t="s">
        <v>178</v>
      </c>
      <c r="F12" s="128" t="s">
        <v>179</v>
      </c>
      <c r="G12" s="128" t="s">
        <v>193</v>
      </c>
      <c r="H12" s="128" t="s">
        <v>181</v>
      </c>
      <c r="I12" s="129" t="s">
        <v>194</v>
      </c>
      <c r="J12" s="130" t="s">
        <v>183</v>
      </c>
      <c r="K12" s="65" t="s">
        <v>195</v>
      </c>
      <c r="L12" s="131" t="s">
        <v>185</v>
      </c>
      <c r="M12" s="65" t="s">
        <v>196</v>
      </c>
      <c r="N12" s="65" t="s">
        <v>197</v>
      </c>
      <c r="O12" s="129">
        <v>2</v>
      </c>
      <c r="P12" s="129">
        <v>2</v>
      </c>
      <c r="Q12" s="129">
        <v>4</v>
      </c>
      <c r="R12" s="129" t="str">
        <f t="shared" si="1"/>
        <v>BAJO</v>
      </c>
      <c r="S12" s="129">
        <v>10</v>
      </c>
      <c r="T12" s="129">
        <f t="shared" si="2"/>
        <v>40</v>
      </c>
      <c r="U12" s="129" t="str">
        <f t="shared" si="3"/>
        <v>III</v>
      </c>
      <c r="V12" s="132" t="str">
        <f t="shared" si="4"/>
        <v>Mejorable</v>
      </c>
      <c r="W12" s="65" t="s">
        <v>198</v>
      </c>
      <c r="X12" s="133" t="s">
        <v>180</v>
      </c>
      <c r="Y12" s="129" t="s">
        <v>190</v>
      </c>
      <c r="Z12" s="129" t="s">
        <v>190</v>
      </c>
      <c r="AA12" s="129" t="s">
        <v>190</v>
      </c>
      <c r="AB12" s="129" t="s">
        <v>199</v>
      </c>
      <c r="AC12" s="129" t="s">
        <v>190</v>
      </c>
      <c r="AD12" s="161">
        <v>45869</v>
      </c>
      <c r="AE12" s="174" t="s">
        <v>192</v>
      </c>
      <c r="AF12" s="129">
        <v>2</v>
      </c>
      <c r="AG12" s="129">
        <v>2</v>
      </c>
      <c r="AH12" s="129">
        <v>4</v>
      </c>
      <c r="AI12" s="129" t="str">
        <f t="shared" si="6"/>
        <v>BAJO</v>
      </c>
      <c r="AJ12" s="129">
        <v>10</v>
      </c>
      <c r="AK12" s="129">
        <f t="shared" si="7"/>
        <v>40</v>
      </c>
      <c r="AL12" s="129" t="str">
        <f t="shared" si="8"/>
        <v>III</v>
      </c>
      <c r="AM12" s="132" t="str">
        <f t="shared" si="9"/>
        <v>Mejorable</v>
      </c>
      <c r="AN12" s="65" t="s">
        <v>198</v>
      </c>
      <c r="AO12" s="133" t="s">
        <v>180</v>
      </c>
      <c r="AP12" s="129" t="s">
        <v>190</v>
      </c>
      <c r="AQ12" s="129" t="s">
        <v>190</v>
      </c>
      <c r="AR12" s="129" t="s">
        <v>190</v>
      </c>
      <c r="AS12" s="129" t="s">
        <v>199</v>
      </c>
      <c r="AT12" s="129" t="s">
        <v>190</v>
      </c>
      <c r="AU12" s="86" t="str">
        <f t="shared" ref="AU12:AU75" si="10">IF(AND(V12="Aceptable",AM12="Aceptable"),"Se mantiene los controles establecidos",
IF(AND(V12="Aceptable",AM12="Mejorable"),"Disminuyó el riesgo",
IF(AND(V12="Aceptable",AM12="Aceptable con control especifico"),"Disminuyó el riesgo",
IF(AND(V12="Mejorable",AM12="Mejorable"),"Se mantiene los controles establecidos",
IF(AND(V12="Mejorable",AM12="Aceptable"),"Disminuyó el riesgo",
IF(AND(V12="Mejorable",AM12="Aceptable con control especifico"),"Disminuyó el riesgo",
IF(AND(V12="Aceptable con control especifico",AM12="Aceptable con control especifico"),"Se mantiene los controles establecidos",
IF(AND(V12="Aceptable con control especifico",AM12="Mejorable"),"Aumentó el riesgo",
IF(AND(V12="Aceptable con control especifico",AM12="Aceptable"),"Aumentó el riesgo",
"Aumentó el riesgo")))))))))</f>
        <v>Se mantiene los controles establecidos</v>
      </c>
      <c r="AV12" s="1"/>
      <c r="AW12" s="1"/>
    </row>
    <row r="13" spans="1:49" ht="276" customHeight="1" x14ac:dyDescent="0.25">
      <c r="A13" s="1"/>
      <c r="B13" s="126" t="s">
        <v>175</v>
      </c>
      <c r="C13" s="127" t="s">
        <v>176</v>
      </c>
      <c r="D13" s="127" t="s">
        <v>177</v>
      </c>
      <c r="E13" s="128" t="s">
        <v>178</v>
      </c>
      <c r="F13" s="128" t="s">
        <v>179</v>
      </c>
      <c r="G13" s="128" t="s">
        <v>180</v>
      </c>
      <c r="H13" s="128" t="s">
        <v>181</v>
      </c>
      <c r="I13" s="129" t="s">
        <v>200</v>
      </c>
      <c r="J13" s="130" t="s">
        <v>201</v>
      </c>
      <c r="K13" s="65" t="s">
        <v>202</v>
      </c>
      <c r="L13" s="131" t="s">
        <v>203</v>
      </c>
      <c r="M13" s="65" t="s">
        <v>204</v>
      </c>
      <c r="N13" s="65" t="s">
        <v>205</v>
      </c>
      <c r="O13" s="129">
        <v>2</v>
      </c>
      <c r="P13" s="129">
        <v>2</v>
      </c>
      <c r="Q13" s="129">
        <f t="shared" si="0"/>
        <v>4</v>
      </c>
      <c r="R13" s="129" t="str">
        <f t="shared" si="1"/>
        <v>BAJO</v>
      </c>
      <c r="S13" s="129">
        <v>25</v>
      </c>
      <c r="T13" s="129">
        <f t="shared" si="2"/>
        <v>100</v>
      </c>
      <c r="U13" s="129" t="str">
        <f t="shared" si="3"/>
        <v>III</v>
      </c>
      <c r="V13" s="132" t="str">
        <f t="shared" si="4"/>
        <v>Mejorable</v>
      </c>
      <c r="W13" s="65" t="s">
        <v>206</v>
      </c>
      <c r="X13" s="133" t="s">
        <v>180</v>
      </c>
      <c r="Y13" s="129" t="s">
        <v>190</v>
      </c>
      <c r="Z13" s="129" t="s">
        <v>190</v>
      </c>
      <c r="AA13" s="129" t="s">
        <v>207</v>
      </c>
      <c r="AB13" s="129" t="s">
        <v>208</v>
      </c>
      <c r="AC13" s="129" t="s">
        <v>190</v>
      </c>
      <c r="AD13" s="161">
        <v>45869</v>
      </c>
      <c r="AE13" s="174" t="s">
        <v>192</v>
      </c>
      <c r="AF13" s="129">
        <v>2</v>
      </c>
      <c r="AG13" s="129">
        <v>2</v>
      </c>
      <c r="AH13" s="129">
        <f t="shared" ref="AH13:AH27" si="11">AF13*AG13</f>
        <v>4</v>
      </c>
      <c r="AI13" s="129" t="str">
        <f t="shared" si="6"/>
        <v>BAJO</v>
      </c>
      <c r="AJ13" s="129">
        <v>25</v>
      </c>
      <c r="AK13" s="129">
        <f t="shared" si="7"/>
        <v>100</v>
      </c>
      <c r="AL13" s="129" t="str">
        <f t="shared" si="8"/>
        <v>III</v>
      </c>
      <c r="AM13" s="132" t="str">
        <f t="shared" si="9"/>
        <v>Mejorable</v>
      </c>
      <c r="AN13" s="65" t="s">
        <v>206</v>
      </c>
      <c r="AO13" s="133" t="s">
        <v>180</v>
      </c>
      <c r="AP13" s="129" t="s">
        <v>190</v>
      </c>
      <c r="AQ13" s="129" t="s">
        <v>190</v>
      </c>
      <c r="AR13" s="129" t="s">
        <v>207</v>
      </c>
      <c r="AS13" s="129" t="s">
        <v>208</v>
      </c>
      <c r="AT13" s="129" t="s">
        <v>190</v>
      </c>
      <c r="AU13" s="86" t="str">
        <f t="shared" si="10"/>
        <v>Se mantiene los controles establecidos</v>
      </c>
      <c r="AV13" s="1"/>
      <c r="AW13" s="1"/>
    </row>
    <row r="14" spans="1:49" ht="330" customHeight="1" x14ac:dyDescent="0.25">
      <c r="A14" s="1"/>
      <c r="B14" s="126" t="s">
        <v>175</v>
      </c>
      <c r="C14" s="127" t="s">
        <v>176</v>
      </c>
      <c r="D14" s="127" t="s">
        <v>177</v>
      </c>
      <c r="E14" s="128" t="s">
        <v>178</v>
      </c>
      <c r="F14" s="128" t="s">
        <v>179</v>
      </c>
      <c r="G14" s="128" t="s">
        <v>180</v>
      </c>
      <c r="H14" s="128" t="s">
        <v>181</v>
      </c>
      <c r="I14" s="129" t="s">
        <v>209</v>
      </c>
      <c r="J14" s="130" t="s">
        <v>201</v>
      </c>
      <c r="K14" s="65" t="s">
        <v>210</v>
      </c>
      <c r="L14" s="131" t="s">
        <v>211</v>
      </c>
      <c r="M14" s="129" t="s">
        <v>185</v>
      </c>
      <c r="N14" s="65" t="s">
        <v>212</v>
      </c>
      <c r="O14" s="129">
        <v>2</v>
      </c>
      <c r="P14" s="129">
        <v>2</v>
      </c>
      <c r="Q14" s="129">
        <f t="shared" si="0"/>
        <v>4</v>
      </c>
      <c r="R14" s="129" t="str">
        <f t="shared" si="1"/>
        <v>BAJO</v>
      </c>
      <c r="S14" s="129">
        <v>60</v>
      </c>
      <c r="T14" s="129">
        <f t="shared" si="2"/>
        <v>240</v>
      </c>
      <c r="U14" s="129" t="str">
        <f t="shared" si="3"/>
        <v>II</v>
      </c>
      <c r="V14" s="134" t="str">
        <f t="shared" si="4"/>
        <v>aceptable con control especifico</v>
      </c>
      <c r="W14" s="65" t="s">
        <v>213</v>
      </c>
      <c r="X14" s="133" t="s">
        <v>180</v>
      </c>
      <c r="Y14" s="129" t="s">
        <v>190</v>
      </c>
      <c r="Z14" s="129" t="s">
        <v>214</v>
      </c>
      <c r="AA14" s="129" t="s">
        <v>190</v>
      </c>
      <c r="AB14" s="129" t="s">
        <v>215</v>
      </c>
      <c r="AC14" s="129" t="s">
        <v>190</v>
      </c>
      <c r="AD14" s="161">
        <v>45869</v>
      </c>
      <c r="AE14" s="174" t="s">
        <v>192</v>
      </c>
      <c r="AF14" s="129">
        <v>2</v>
      </c>
      <c r="AG14" s="129">
        <v>2</v>
      </c>
      <c r="AH14" s="129">
        <f t="shared" si="11"/>
        <v>4</v>
      </c>
      <c r="AI14" s="129" t="str">
        <f t="shared" si="6"/>
        <v>BAJO</v>
      </c>
      <c r="AJ14" s="129">
        <v>60</v>
      </c>
      <c r="AK14" s="129">
        <f t="shared" si="7"/>
        <v>240</v>
      </c>
      <c r="AL14" s="129" t="str">
        <f t="shared" si="8"/>
        <v>II</v>
      </c>
      <c r="AM14" s="134" t="str">
        <f t="shared" si="9"/>
        <v>aceptable con control especifico</v>
      </c>
      <c r="AN14" s="65" t="s">
        <v>213</v>
      </c>
      <c r="AO14" s="133" t="s">
        <v>180</v>
      </c>
      <c r="AP14" s="129" t="s">
        <v>190</v>
      </c>
      <c r="AQ14" s="129" t="s">
        <v>214</v>
      </c>
      <c r="AR14" s="129" t="s">
        <v>190</v>
      </c>
      <c r="AS14" s="129" t="s">
        <v>215</v>
      </c>
      <c r="AT14" s="129" t="s">
        <v>190</v>
      </c>
      <c r="AU14" s="86" t="str">
        <f t="shared" si="10"/>
        <v>Se mantiene los controles establecidos</v>
      </c>
      <c r="AV14" s="1"/>
      <c r="AW14" s="1"/>
    </row>
    <row r="15" spans="1:49" ht="228" x14ac:dyDescent="0.25">
      <c r="A15" s="1"/>
      <c r="B15" s="126" t="s">
        <v>175</v>
      </c>
      <c r="C15" s="127" t="s">
        <v>176</v>
      </c>
      <c r="D15" s="127" t="s">
        <v>177</v>
      </c>
      <c r="E15" s="128" t="s">
        <v>178</v>
      </c>
      <c r="F15" s="128" t="s">
        <v>179</v>
      </c>
      <c r="G15" s="128" t="s">
        <v>180</v>
      </c>
      <c r="H15" s="128" t="s">
        <v>181</v>
      </c>
      <c r="I15" s="129" t="s">
        <v>216</v>
      </c>
      <c r="J15" s="130" t="s">
        <v>201</v>
      </c>
      <c r="K15" s="65" t="s">
        <v>217</v>
      </c>
      <c r="L15" s="131" t="s">
        <v>185</v>
      </c>
      <c r="M15" s="65" t="s">
        <v>218</v>
      </c>
      <c r="N15" s="65" t="s">
        <v>219</v>
      </c>
      <c r="O15" s="129">
        <v>2</v>
      </c>
      <c r="P15" s="129">
        <v>2</v>
      </c>
      <c r="Q15" s="129">
        <f t="shared" si="0"/>
        <v>4</v>
      </c>
      <c r="R15" s="129" t="str">
        <f t="shared" si="1"/>
        <v>BAJO</v>
      </c>
      <c r="S15" s="129">
        <v>25</v>
      </c>
      <c r="T15" s="129">
        <f t="shared" si="2"/>
        <v>100</v>
      </c>
      <c r="U15" s="129" t="str">
        <f t="shared" si="3"/>
        <v>III</v>
      </c>
      <c r="V15" s="132" t="str">
        <f t="shared" si="4"/>
        <v>Mejorable</v>
      </c>
      <c r="W15" s="65" t="s">
        <v>220</v>
      </c>
      <c r="X15" s="133" t="s">
        <v>180</v>
      </c>
      <c r="Y15" s="129" t="s">
        <v>190</v>
      </c>
      <c r="Z15" s="129" t="s">
        <v>190</v>
      </c>
      <c r="AA15" s="129" t="s">
        <v>190</v>
      </c>
      <c r="AB15" s="129" t="s">
        <v>221</v>
      </c>
      <c r="AC15" s="129" t="s">
        <v>190</v>
      </c>
      <c r="AD15" s="161">
        <v>45869</v>
      </c>
      <c r="AE15" s="174" t="s">
        <v>192</v>
      </c>
      <c r="AF15" s="129">
        <v>2</v>
      </c>
      <c r="AG15" s="129">
        <v>2</v>
      </c>
      <c r="AH15" s="129">
        <f t="shared" si="11"/>
        <v>4</v>
      </c>
      <c r="AI15" s="129" t="str">
        <f t="shared" si="6"/>
        <v>BAJO</v>
      </c>
      <c r="AJ15" s="129">
        <v>25</v>
      </c>
      <c r="AK15" s="129">
        <f t="shared" si="7"/>
        <v>100</v>
      </c>
      <c r="AL15" s="129" t="str">
        <f t="shared" si="8"/>
        <v>III</v>
      </c>
      <c r="AM15" s="132" t="str">
        <f t="shared" si="9"/>
        <v>Mejorable</v>
      </c>
      <c r="AN15" s="65" t="s">
        <v>220</v>
      </c>
      <c r="AO15" s="133" t="s">
        <v>180</v>
      </c>
      <c r="AP15" s="129" t="s">
        <v>190</v>
      </c>
      <c r="AQ15" s="129" t="s">
        <v>190</v>
      </c>
      <c r="AR15" s="129" t="s">
        <v>190</v>
      </c>
      <c r="AS15" s="129" t="s">
        <v>221</v>
      </c>
      <c r="AT15" s="129" t="s">
        <v>190</v>
      </c>
      <c r="AU15" s="86" t="str">
        <f t="shared" si="10"/>
        <v>Se mantiene los controles establecidos</v>
      </c>
      <c r="AV15" s="1"/>
      <c r="AW15" s="1"/>
    </row>
    <row r="16" spans="1:49" ht="348" customHeight="1" x14ac:dyDescent="0.25">
      <c r="A16" s="1"/>
      <c r="B16" s="126" t="s">
        <v>175</v>
      </c>
      <c r="C16" s="127" t="s">
        <v>176</v>
      </c>
      <c r="D16" s="127" t="s">
        <v>177</v>
      </c>
      <c r="E16" s="128" t="s">
        <v>178</v>
      </c>
      <c r="F16" s="128" t="s">
        <v>179</v>
      </c>
      <c r="G16" s="128" t="s">
        <v>180</v>
      </c>
      <c r="H16" s="128" t="s">
        <v>181</v>
      </c>
      <c r="I16" s="128" t="s">
        <v>222</v>
      </c>
      <c r="J16" s="130" t="s">
        <v>223</v>
      </c>
      <c r="K16" s="65" t="s">
        <v>224</v>
      </c>
      <c r="L16" s="131" t="s">
        <v>185</v>
      </c>
      <c r="M16" s="65" t="s">
        <v>185</v>
      </c>
      <c r="N16" s="135" t="s">
        <v>225</v>
      </c>
      <c r="O16" s="129">
        <v>2</v>
      </c>
      <c r="P16" s="129">
        <v>3</v>
      </c>
      <c r="Q16" s="129">
        <f t="shared" si="0"/>
        <v>6</v>
      </c>
      <c r="R16" s="129" t="str">
        <f t="shared" si="1"/>
        <v>MEDIO</v>
      </c>
      <c r="S16" s="129">
        <v>10</v>
      </c>
      <c r="T16" s="129">
        <f t="shared" si="2"/>
        <v>60</v>
      </c>
      <c r="U16" s="129" t="str">
        <f t="shared" si="3"/>
        <v>III</v>
      </c>
      <c r="V16" s="132" t="str">
        <f t="shared" si="4"/>
        <v>Mejorable</v>
      </c>
      <c r="W16" s="65" t="s">
        <v>226</v>
      </c>
      <c r="X16" s="133" t="s">
        <v>180</v>
      </c>
      <c r="Y16" s="129" t="s">
        <v>190</v>
      </c>
      <c r="Z16" s="129" t="s">
        <v>190</v>
      </c>
      <c r="AA16" s="135" t="s">
        <v>190</v>
      </c>
      <c r="AB16" s="128" t="s">
        <v>227</v>
      </c>
      <c r="AC16" s="129" t="s">
        <v>190</v>
      </c>
      <c r="AD16" s="161">
        <v>45869</v>
      </c>
      <c r="AE16" s="174" t="s">
        <v>192</v>
      </c>
      <c r="AF16" s="129">
        <v>2</v>
      </c>
      <c r="AG16" s="129">
        <v>3</v>
      </c>
      <c r="AH16" s="129">
        <f t="shared" si="11"/>
        <v>6</v>
      </c>
      <c r="AI16" s="129" t="str">
        <f t="shared" si="6"/>
        <v>MEDIO</v>
      </c>
      <c r="AJ16" s="129">
        <v>10</v>
      </c>
      <c r="AK16" s="129">
        <f t="shared" si="7"/>
        <v>60</v>
      </c>
      <c r="AL16" s="129" t="str">
        <f t="shared" si="8"/>
        <v>III</v>
      </c>
      <c r="AM16" s="132" t="str">
        <f t="shared" si="9"/>
        <v>Mejorable</v>
      </c>
      <c r="AN16" s="65" t="s">
        <v>226</v>
      </c>
      <c r="AO16" s="133" t="s">
        <v>180</v>
      </c>
      <c r="AP16" s="129" t="s">
        <v>190</v>
      </c>
      <c r="AQ16" s="129" t="s">
        <v>190</v>
      </c>
      <c r="AR16" s="135" t="s">
        <v>190</v>
      </c>
      <c r="AS16" s="128" t="s">
        <v>227</v>
      </c>
      <c r="AT16" s="129" t="s">
        <v>190</v>
      </c>
      <c r="AU16" s="86" t="str">
        <f t="shared" si="10"/>
        <v>Se mantiene los controles establecidos</v>
      </c>
      <c r="AV16" s="1"/>
      <c r="AW16" s="1"/>
    </row>
    <row r="17" spans="1:49" ht="228" x14ac:dyDescent="0.25">
      <c r="A17" s="1"/>
      <c r="B17" s="126" t="s">
        <v>175</v>
      </c>
      <c r="C17" s="127" t="s">
        <v>176</v>
      </c>
      <c r="D17" s="127" t="s">
        <v>177</v>
      </c>
      <c r="E17" s="128" t="s">
        <v>178</v>
      </c>
      <c r="F17" s="128" t="s">
        <v>179</v>
      </c>
      <c r="G17" s="128" t="s">
        <v>180</v>
      </c>
      <c r="H17" s="128" t="s">
        <v>181</v>
      </c>
      <c r="I17" s="128" t="s">
        <v>228</v>
      </c>
      <c r="J17" s="130" t="s">
        <v>223</v>
      </c>
      <c r="K17" s="65" t="s">
        <v>229</v>
      </c>
      <c r="L17" s="131" t="s">
        <v>185</v>
      </c>
      <c r="M17" s="65" t="s">
        <v>185</v>
      </c>
      <c r="N17" s="135" t="s">
        <v>225</v>
      </c>
      <c r="O17" s="129">
        <v>6</v>
      </c>
      <c r="P17" s="129">
        <v>2</v>
      </c>
      <c r="Q17" s="129">
        <f t="shared" si="0"/>
        <v>12</v>
      </c>
      <c r="R17" s="129" t="str">
        <f t="shared" si="1"/>
        <v>ALTO</v>
      </c>
      <c r="S17" s="129">
        <v>25</v>
      </c>
      <c r="T17" s="129">
        <f t="shared" si="2"/>
        <v>300</v>
      </c>
      <c r="U17" s="129" t="str">
        <f t="shared" si="3"/>
        <v>II</v>
      </c>
      <c r="V17" s="134" t="str">
        <f t="shared" si="4"/>
        <v>aceptable con control especifico</v>
      </c>
      <c r="W17" s="65" t="s">
        <v>230</v>
      </c>
      <c r="X17" s="133" t="s">
        <v>180</v>
      </c>
      <c r="Y17" s="129" t="s">
        <v>190</v>
      </c>
      <c r="Z17" s="129" t="s">
        <v>190</v>
      </c>
      <c r="AA17" s="135" t="s">
        <v>190</v>
      </c>
      <c r="AB17" s="175" t="s">
        <v>231</v>
      </c>
      <c r="AC17" s="129" t="s">
        <v>190</v>
      </c>
      <c r="AD17" s="161">
        <v>45869</v>
      </c>
      <c r="AE17" s="174" t="s">
        <v>192</v>
      </c>
      <c r="AF17" s="129">
        <v>6</v>
      </c>
      <c r="AG17" s="129">
        <v>2</v>
      </c>
      <c r="AH17" s="129">
        <f t="shared" si="11"/>
        <v>12</v>
      </c>
      <c r="AI17" s="129" t="str">
        <f t="shared" si="6"/>
        <v>ALTO</v>
      </c>
      <c r="AJ17" s="129">
        <v>25</v>
      </c>
      <c r="AK17" s="129">
        <f t="shared" si="7"/>
        <v>300</v>
      </c>
      <c r="AL17" s="129" t="str">
        <f t="shared" si="8"/>
        <v>II</v>
      </c>
      <c r="AM17" s="134" t="str">
        <f t="shared" si="9"/>
        <v>aceptable con control especifico</v>
      </c>
      <c r="AN17" s="65" t="s">
        <v>230</v>
      </c>
      <c r="AO17" s="133" t="s">
        <v>180</v>
      </c>
      <c r="AP17" s="129" t="s">
        <v>190</v>
      </c>
      <c r="AQ17" s="129" t="s">
        <v>190</v>
      </c>
      <c r="AR17" s="135" t="s">
        <v>190</v>
      </c>
      <c r="AS17" s="175" t="s">
        <v>231</v>
      </c>
      <c r="AT17" s="129" t="s">
        <v>190</v>
      </c>
      <c r="AU17" s="86" t="str">
        <f t="shared" si="10"/>
        <v>Se mantiene los controles establecidos</v>
      </c>
      <c r="AV17" s="1"/>
      <c r="AW17" s="1"/>
    </row>
    <row r="18" spans="1:49" ht="228" x14ac:dyDescent="0.25">
      <c r="A18" s="1"/>
      <c r="B18" s="126" t="s">
        <v>175</v>
      </c>
      <c r="C18" s="127" t="s">
        <v>176</v>
      </c>
      <c r="D18" s="127" t="s">
        <v>177</v>
      </c>
      <c r="E18" s="128" t="s">
        <v>178</v>
      </c>
      <c r="F18" s="128" t="s">
        <v>179</v>
      </c>
      <c r="G18" s="128" t="s">
        <v>180</v>
      </c>
      <c r="H18" s="128" t="s">
        <v>181</v>
      </c>
      <c r="I18" s="135" t="s">
        <v>232</v>
      </c>
      <c r="J18" s="130" t="s">
        <v>233</v>
      </c>
      <c r="K18" s="65" t="s">
        <v>234</v>
      </c>
      <c r="L18" s="131" t="s">
        <v>185</v>
      </c>
      <c r="M18" s="65" t="s">
        <v>185</v>
      </c>
      <c r="N18" s="135" t="s">
        <v>235</v>
      </c>
      <c r="O18" s="129">
        <v>2</v>
      </c>
      <c r="P18" s="129">
        <v>3</v>
      </c>
      <c r="Q18" s="129">
        <f t="shared" si="0"/>
        <v>6</v>
      </c>
      <c r="R18" s="129" t="str">
        <f t="shared" si="1"/>
        <v>MEDIO</v>
      </c>
      <c r="S18" s="129">
        <v>25</v>
      </c>
      <c r="T18" s="129">
        <f t="shared" si="2"/>
        <v>150</v>
      </c>
      <c r="U18" s="129" t="str">
        <f t="shared" si="3"/>
        <v>II</v>
      </c>
      <c r="V18" s="134" t="str">
        <f t="shared" si="4"/>
        <v>aceptable con control especifico</v>
      </c>
      <c r="W18" s="65" t="s">
        <v>236</v>
      </c>
      <c r="X18" s="133" t="s">
        <v>180</v>
      </c>
      <c r="Y18" s="129" t="s">
        <v>190</v>
      </c>
      <c r="Z18" s="129" t="s">
        <v>190</v>
      </c>
      <c r="AA18" s="129" t="s">
        <v>190</v>
      </c>
      <c r="AB18" s="128" t="s">
        <v>237</v>
      </c>
      <c r="AC18" s="129" t="s">
        <v>190</v>
      </c>
      <c r="AD18" s="161">
        <v>45869</v>
      </c>
      <c r="AE18" s="174" t="s">
        <v>192</v>
      </c>
      <c r="AF18" s="129">
        <v>2</v>
      </c>
      <c r="AG18" s="129">
        <v>3</v>
      </c>
      <c r="AH18" s="129">
        <f t="shared" si="11"/>
        <v>6</v>
      </c>
      <c r="AI18" s="129" t="str">
        <f t="shared" si="6"/>
        <v>MEDIO</v>
      </c>
      <c r="AJ18" s="129">
        <v>25</v>
      </c>
      <c r="AK18" s="129">
        <f t="shared" si="7"/>
        <v>150</v>
      </c>
      <c r="AL18" s="129" t="str">
        <f t="shared" si="8"/>
        <v>II</v>
      </c>
      <c r="AM18" s="134" t="str">
        <f t="shared" si="9"/>
        <v>aceptable con control especifico</v>
      </c>
      <c r="AN18" s="65" t="s">
        <v>236</v>
      </c>
      <c r="AO18" s="133" t="s">
        <v>180</v>
      </c>
      <c r="AP18" s="129" t="s">
        <v>190</v>
      </c>
      <c r="AQ18" s="129" t="s">
        <v>190</v>
      </c>
      <c r="AR18" s="129" t="s">
        <v>190</v>
      </c>
      <c r="AS18" s="128" t="s">
        <v>237</v>
      </c>
      <c r="AT18" s="129" t="s">
        <v>190</v>
      </c>
      <c r="AU18" s="86" t="str">
        <f t="shared" si="10"/>
        <v>Se mantiene los controles establecidos</v>
      </c>
      <c r="AV18" s="1"/>
      <c r="AW18" s="1"/>
    </row>
    <row r="19" spans="1:49" ht="367.5" customHeight="1" x14ac:dyDescent="0.25">
      <c r="A19" s="1"/>
      <c r="B19" s="126" t="s">
        <v>175</v>
      </c>
      <c r="C19" s="127" t="s">
        <v>176</v>
      </c>
      <c r="D19" s="127" t="s">
        <v>177</v>
      </c>
      <c r="E19" s="128" t="s">
        <v>178</v>
      </c>
      <c r="F19" s="128" t="s">
        <v>179</v>
      </c>
      <c r="G19" s="128" t="s">
        <v>180</v>
      </c>
      <c r="H19" s="128" t="s">
        <v>181</v>
      </c>
      <c r="I19" s="135" t="s">
        <v>238</v>
      </c>
      <c r="J19" s="130" t="s">
        <v>233</v>
      </c>
      <c r="K19" s="65" t="s">
        <v>239</v>
      </c>
      <c r="L19" s="131" t="s">
        <v>185</v>
      </c>
      <c r="M19" s="65" t="s">
        <v>185</v>
      </c>
      <c r="N19" s="135" t="s">
        <v>240</v>
      </c>
      <c r="O19" s="129">
        <v>2</v>
      </c>
      <c r="P19" s="129">
        <v>3</v>
      </c>
      <c r="Q19" s="129">
        <f t="shared" si="0"/>
        <v>6</v>
      </c>
      <c r="R19" s="129" t="str">
        <f t="shared" si="1"/>
        <v>MEDIO</v>
      </c>
      <c r="S19" s="129">
        <v>60</v>
      </c>
      <c r="T19" s="129">
        <f t="shared" si="2"/>
        <v>360</v>
      </c>
      <c r="U19" s="129" t="str">
        <f t="shared" si="3"/>
        <v>II</v>
      </c>
      <c r="V19" s="134" t="str">
        <f t="shared" si="4"/>
        <v>aceptable con control especifico</v>
      </c>
      <c r="W19" s="65" t="s">
        <v>236</v>
      </c>
      <c r="X19" s="133" t="s">
        <v>180</v>
      </c>
      <c r="Y19" s="129" t="s">
        <v>190</v>
      </c>
      <c r="Z19" s="129" t="s">
        <v>190</v>
      </c>
      <c r="AA19" s="129" t="s">
        <v>190</v>
      </c>
      <c r="AB19" s="128" t="s">
        <v>241</v>
      </c>
      <c r="AC19" s="129" t="s">
        <v>190</v>
      </c>
      <c r="AD19" s="161">
        <v>45869</v>
      </c>
      <c r="AE19" s="174" t="s">
        <v>192</v>
      </c>
      <c r="AF19" s="129">
        <v>2</v>
      </c>
      <c r="AG19" s="129">
        <v>3</v>
      </c>
      <c r="AH19" s="129">
        <f t="shared" si="11"/>
        <v>6</v>
      </c>
      <c r="AI19" s="129" t="str">
        <f t="shared" si="6"/>
        <v>MEDIO</v>
      </c>
      <c r="AJ19" s="129">
        <v>60</v>
      </c>
      <c r="AK19" s="129">
        <f t="shared" si="7"/>
        <v>360</v>
      </c>
      <c r="AL19" s="129" t="str">
        <f t="shared" si="8"/>
        <v>II</v>
      </c>
      <c r="AM19" s="134" t="str">
        <f t="shared" si="9"/>
        <v>aceptable con control especifico</v>
      </c>
      <c r="AN19" s="65" t="s">
        <v>236</v>
      </c>
      <c r="AO19" s="133" t="s">
        <v>180</v>
      </c>
      <c r="AP19" s="129" t="s">
        <v>190</v>
      </c>
      <c r="AQ19" s="129" t="s">
        <v>190</v>
      </c>
      <c r="AR19" s="129" t="s">
        <v>190</v>
      </c>
      <c r="AS19" s="128" t="s">
        <v>241</v>
      </c>
      <c r="AT19" s="129" t="s">
        <v>190</v>
      </c>
      <c r="AU19" s="86" t="str">
        <f t="shared" si="10"/>
        <v>Se mantiene los controles establecidos</v>
      </c>
      <c r="AW19" s="1"/>
    </row>
    <row r="20" spans="1:49" ht="228" x14ac:dyDescent="0.25">
      <c r="A20" s="2"/>
      <c r="B20" s="126" t="s">
        <v>175</v>
      </c>
      <c r="C20" s="127" t="s">
        <v>176</v>
      </c>
      <c r="D20" s="127" t="s">
        <v>177</v>
      </c>
      <c r="E20" s="128" t="s">
        <v>178</v>
      </c>
      <c r="F20" s="128" t="s">
        <v>179</v>
      </c>
      <c r="G20" s="128" t="s">
        <v>180</v>
      </c>
      <c r="H20" s="128" t="s">
        <v>181</v>
      </c>
      <c r="I20" s="135" t="s">
        <v>242</v>
      </c>
      <c r="J20" s="130" t="s">
        <v>233</v>
      </c>
      <c r="K20" s="65" t="s">
        <v>243</v>
      </c>
      <c r="L20" s="131" t="s">
        <v>185</v>
      </c>
      <c r="M20" s="65" t="s">
        <v>185</v>
      </c>
      <c r="N20" s="135" t="s">
        <v>244</v>
      </c>
      <c r="O20" s="128">
        <v>2</v>
      </c>
      <c r="P20" s="128">
        <v>3</v>
      </c>
      <c r="Q20" s="129">
        <f t="shared" si="0"/>
        <v>6</v>
      </c>
      <c r="R20" s="129" t="str">
        <f t="shared" si="1"/>
        <v>MEDIO</v>
      </c>
      <c r="S20" s="128">
        <v>25</v>
      </c>
      <c r="T20" s="129">
        <f t="shared" si="2"/>
        <v>150</v>
      </c>
      <c r="U20" s="129" t="str">
        <f t="shared" si="3"/>
        <v>II</v>
      </c>
      <c r="V20" s="134" t="str">
        <f t="shared" si="4"/>
        <v>aceptable con control especifico</v>
      </c>
      <c r="W20" s="65" t="s">
        <v>245</v>
      </c>
      <c r="X20" s="128" t="s">
        <v>180</v>
      </c>
      <c r="Y20" s="129" t="s">
        <v>190</v>
      </c>
      <c r="Z20" s="129" t="s">
        <v>190</v>
      </c>
      <c r="AA20" s="129" t="s">
        <v>190</v>
      </c>
      <c r="AB20" s="128" t="s">
        <v>246</v>
      </c>
      <c r="AC20" s="128" t="s">
        <v>190</v>
      </c>
      <c r="AD20" s="161">
        <v>45869</v>
      </c>
      <c r="AE20" s="174" t="s">
        <v>192</v>
      </c>
      <c r="AF20" s="128">
        <v>2</v>
      </c>
      <c r="AG20" s="128">
        <v>3</v>
      </c>
      <c r="AH20" s="129">
        <f t="shared" si="11"/>
        <v>6</v>
      </c>
      <c r="AI20" s="129" t="str">
        <f t="shared" si="6"/>
        <v>MEDIO</v>
      </c>
      <c r="AJ20" s="128">
        <v>25</v>
      </c>
      <c r="AK20" s="129">
        <f t="shared" si="7"/>
        <v>150</v>
      </c>
      <c r="AL20" s="129" t="str">
        <f t="shared" si="8"/>
        <v>II</v>
      </c>
      <c r="AM20" s="134" t="str">
        <f t="shared" si="9"/>
        <v>aceptable con control especifico</v>
      </c>
      <c r="AN20" s="65" t="s">
        <v>245</v>
      </c>
      <c r="AO20" s="128" t="s">
        <v>180</v>
      </c>
      <c r="AP20" s="129" t="s">
        <v>190</v>
      </c>
      <c r="AQ20" s="129" t="s">
        <v>190</v>
      </c>
      <c r="AR20" s="129" t="s">
        <v>190</v>
      </c>
      <c r="AS20" s="128" t="s">
        <v>246</v>
      </c>
      <c r="AT20" s="128" t="s">
        <v>190</v>
      </c>
      <c r="AU20" s="86" t="str">
        <f t="shared" si="10"/>
        <v>Se mantiene los controles establecidos</v>
      </c>
    </row>
    <row r="21" spans="1:49" ht="228" x14ac:dyDescent="0.25">
      <c r="A21" s="2"/>
      <c r="B21" s="126" t="s">
        <v>175</v>
      </c>
      <c r="C21" s="127" t="s">
        <v>176</v>
      </c>
      <c r="D21" s="127" t="s">
        <v>177</v>
      </c>
      <c r="E21" s="128" t="s">
        <v>178</v>
      </c>
      <c r="F21" s="128" t="s">
        <v>179</v>
      </c>
      <c r="G21" s="128" t="s">
        <v>180</v>
      </c>
      <c r="H21" s="128" t="s">
        <v>181</v>
      </c>
      <c r="I21" s="135" t="s">
        <v>247</v>
      </c>
      <c r="J21" s="130" t="s">
        <v>248</v>
      </c>
      <c r="K21" s="65" t="s">
        <v>249</v>
      </c>
      <c r="L21" s="136" t="s">
        <v>250</v>
      </c>
      <c r="M21" s="65" t="s">
        <v>185</v>
      </c>
      <c r="N21" s="135" t="s">
        <v>251</v>
      </c>
      <c r="O21" s="128">
        <v>2</v>
      </c>
      <c r="P21" s="128">
        <v>3</v>
      </c>
      <c r="Q21" s="129">
        <f t="shared" si="0"/>
        <v>6</v>
      </c>
      <c r="R21" s="129" t="str">
        <f t="shared" si="1"/>
        <v>MEDIO</v>
      </c>
      <c r="S21" s="128">
        <v>60</v>
      </c>
      <c r="T21" s="129">
        <f t="shared" si="2"/>
        <v>360</v>
      </c>
      <c r="U21" s="129" t="str">
        <f t="shared" si="3"/>
        <v>II</v>
      </c>
      <c r="V21" s="134" t="str">
        <f t="shared" si="4"/>
        <v>aceptable con control especifico</v>
      </c>
      <c r="W21" s="65" t="s">
        <v>252</v>
      </c>
      <c r="X21" s="128" t="s">
        <v>180</v>
      </c>
      <c r="Y21" s="129" t="s">
        <v>190</v>
      </c>
      <c r="Z21" s="129" t="s">
        <v>190</v>
      </c>
      <c r="AA21" s="129" t="s">
        <v>190</v>
      </c>
      <c r="AB21" s="128" t="s">
        <v>253</v>
      </c>
      <c r="AC21" s="128" t="s">
        <v>190</v>
      </c>
      <c r="AD21" s="161">
        <v>45869</v>
      </c>
      <c r="AE21" s="174" t="s">
        <v>192</v>
      </c>
      <c r="AF21" s="128">
        <v>2</v>
      </c>
      <c r="AG21" s="128">
        <v>3</v>
      </c>
      <c r="AH21" s="129">
        <f t="shared" si="11"/>
        <v>6</v>
      </c>
      <c r="AI21" s="129" t="str">
        <f t="shared" si="6"/>
        <v>MEDIO</v>
      </c>
      <c r="AJ21" s="128">
        <v>60</v>
      </c>
      <c r="AK21" s="129">
        <f t="shared" si="7"/>
        <v>360</v>
      </c>
      <c r="AL21" s="129" t="str">
        <f t="shared" si="8"/>
        <v>II</v>
      </c>
      <c r="AM21" s="134" t="str">
        <f t="shared" si="9"/>
        <v>aceptable con control especifico</v>
      </c>
      <c r="AN21" s="65" t="s">
        <v>252</v>
      </c>
      <c r="AO21" s="128" t="s">
        <v>180</v>
      </c>
      <c r="AP21" s="129" t="s">
        <v>190</v>
      </c>
      <c r="AQ21" s="129" t="s">
        <v>190</v>
      </c>
      <c r="AR21" s="129" t="s">
        <v>190</v>
      </c>
      <c r="AS21" s="128" t="s">
        <v>253</v>
      </c>
      <c r="AT21" s="128" t="s">
        <v>190</v>
      </c>
      <c r="AU21" s="86" t="str">
        <f t="shared" si="10"/>
        <v>Se mantiene los controles establecidos</v>
      </c>
    </row>
    <row r="22" spans="1:49" ht="319.5" customHeight="1" x14ac:dyDescent="0.25">
      <c r="A22" s="2"/>
      <c r="B22" s="126" t="s">
        <v>175</v>
      </c>
      <c r="C22" s="127" t="s">
        <v>176</v>
      </c>
      <c r="D22" s="127" t="s">
        <v>177</v>
      </c>
      <c r="E22" s="128" t="s">
        <v>178</v>
      </c>
      <c r="F22" s="128" t="s">
        <v>179</v>
      </c>
      <c r="G22" s="128" t="s">
        <v>180</v>
      </c>
      <c r="H22" s="128" t="s">
        <v>181</v>
      </c>
      <c r="I22" s="135" t="s">
        <v>254</v>
      </c>
      <c r="J22" s="130" t="s">
        <v>248</v>
      </c>
      <c r="K22" s="65" t="s">
        <v>255</v>
      </c>
      <c r="L22" s="170" t="s">
        <v>185</v>
      </c>
      <c r="M22" s="65" t="s">
        <v>185</v>
      </c>
      <c r="N22" s="135" t="s">
        <v>256</v>
      </c>
      <c r="O22" s="128">
        <v>2</v>
      </c>
      <c r="P22" s="128">
        <v>4</v>
      </c>
      <c r="Q22" s="129">
        <f t="shared" si="0"/>
        <v>8</v>
      </c>
      <c r="R22" s="129" t="str">
        <f t="shared" si="1"/>
        <v>MEDIO</v>
      </c>
      <c r="S22" s="128">
        <v>25</v>
      </c>
      <c r="T22" s="129">
        <f t="shared" si="2"/>
        <v>200</v>
      </c>
      <c r="U22" s="129" t="str">
        <f t="shared" si="3"/>
        <v>II</v>
      </c>
      <c r="V22" s="134" t="str">
        <f t="shared" si="4"/>
        <v>aceptable con control especifico</v>
      </c>
      <c r="W22" s="65" t="s">
        <v>257</v>
      </c>
      <c r="X22" s="128" t="s">
        <v>180</v>
      </c>
      <c r="Y22" s="129" t="s">
        <v>190</v>
      </c>
      <c r="Z22" s="129" t="s">
        <v>190</v>
      </c>
      <c r="AA22" s="129" t="s">
        <v>258</v>
      </c>
      <c r="AB22" s="128" t="s">
        <v>259</v>
      </c>
      <c r="AC22" s="128" t="s">
        <v>190</v>
      </c>
      <c r="AD22" s="161">
        <v>45869</v>
      </c>
      <c r="AE22" s="174" t="s">
        <v>192</v>
      </c>
      <c r="AF22" s="128">
        <v>2</v>
      </c>
      <c r="AG22" s="128">
        <v>4</v>
      </c>
      <c r="AH22" s="129">
        <f t="shared" si="11"/>
        <v>8</v>
      </c>
      <c r="AI22" s="129" t="str">
        <f t="shared" si="6"/>
        <v>MEDIO</v>
      </c>
      <c r="AJ22" s="128">
        <v>25</v>
      </c>
      <c r="AK22" s="129">
        <f t="shared" si="7"/>
        <v>200</v>
      </c>
      <c r="AL22" s="129" t="str">
        <f t="shared" si="8"/>
        <v>II</v>
      </c>
      <c r="AM22" s="134" t="str">
        <f t="shared" si="9"/>
        <v>aceptable con control especifico</v>
      </c>
      <c r="AN22" s="65" t="s">
        <v>257</v>
      </c>
      <c r="AO22" s="128" t="s">
        <v>180</v>
      </c>
      <c r="AP22" s="129" t="s">
        <v>190</v>
      </c>
      <c r="AQ22" s="129" t="s">
        <v>190</v>
      </c>
      <c r="AR22" s="129" t="s">
        <v>258</v>
      </c>
      <c r="AS22" s="128" t="s">
        <v>259</v>
      </c>
      <c r="AT22" s="128" t="s">
        <v>190</v>
      </c>
      <c r="AU22" s="86" t="str">
        <f t="shared" si="10"/>
        <v>Se mantiene los controles establecidos</v>
      </c>
    </row>
    <row r="23" spans="1:49" ht="229.5" x14ac:dyDescent="0.25">
      <c r="A23" s="2"/>
      <c r="B23" s="137" t="s">
        <v>175</v>
      </c>
      <c r="C23" s="127" t="s">
        <v>176</v>
      </c>
      <c r="D23" s="127" t="s">
        <v>177</v>
      </c>
      <c r="E23" s="128" t="s">
        <v>178</v>
      </c>
      <c r="F23" s="128" t="s">
        <v>179</v>
      </c>
      <c r="G23" s="86" t="s">
        <v>193</v>
      </c>
      <c r="H23" s="128" t="s">
        <v>260</v>
      </c>
      <c r="I23" s="138" t="s">
        <v>261</v>
      </c>
      <c r="J23" s="139" t="s">
        <v>262</v>
      </c>
      <c r="K23" s="64" t="s">
        <v>263</v>
      </c>
      <c r="L23" s="131" t="s">
        <v>185</v>
      </c>
      <c r="M23" s="64" t="s">
        <v>264</v>
      </c>
      <c r="N23" s="64" t="s">
        <v>265</v>
      </c>
      <c r="O23" s="129">
        <v>2</v>
      </c>
      <c r="P23" s="129">
        <v>2</v>
      </c>
      <c r="Q23" s="138">
        <f t="shared" si="0"/>
        <v>4</v>
      </c>
      <c r="R23" s="138" t="str">
        <f t="shared" si="1"/>
        <v>BAJO</v>
      </c>
      <c r="S23" s="129">
        <v>25</v>
      </c>
      <c r="T23" s="138">
        <f t="shared" si="2"/>
        <v>100</v>
      </c>
      <c r="U23" s="138" t="str">
        <f t="shared" si="3"/>
        <v>III</v>
      </c>
      <c r="V23" s="132" t="str">
        <f t="shared" si="4"/>
        <v>Mejorable</v>
      </c>
      <c r="W23" s="129" t="s">
        <v>266</v>
      </c>
      <c r="X23" s="129" t="s">
        <v>180</v>
      </c>
      <c r="Y23" s="138" t="s">
        <v>190</v>
      </c>
      <c r="Z23" s="138" t="s">
        <v>190</v>
      </c>
      <c r="AA23" s="138" t="s">
        <v>190</v>
      </c>
      <c r="AB23" s="64" t="s">
        <v>267</v>
      </c>
      <c r="AC23" s="64" t="s">
        <v>190</v>
      </c>
      <c r="AD23" s="161">
        <v>45869</v>
      </c>
      <c r="AE23" s="174" t="s">
        <v>192</v>
      </c>
      <c r="AF23" s="129">
        <v>2</v>
      </c>
      <c r="AG23" s="129">
        <v>2</v>
      </c>
      <c r="AH23" s="138">
        <f t="shared" si="11"/>
        <v>4</v>
      </c>
      <c r="AI23" s="138" t="str">
        <f t="shared" si="6"/>
        <v>BAJO</v>
      </c>
      <c r="AJ23" s="129">
        <v>25</v>
      </c>
      <c r="AK23" s="138">
        <f t="shared" si="7"/>
        <v>100</v>
      </c>
      <c r="AL23" s="138" t="str">
        <f t="shared" si="8"/>
        <v>III</v>
      </c>
      <c r="AM23" s="132" t="str">
        <f t="shared" si="9"/>
        <v>Mejorable</v>
      </c>
      <c r="AN23" s="129" t="s">
        <v>266</v>
      </c>
      <c r="AO23" s="129" t="s">
        <v>180</v>
      </c>
      <c r="AP23" s="138" t="s">
        <v>190</v>
      </c>
      <c r="AQ23" s="138" t="s">
        <v>190</v>
      </c>
      <c r="AR23" s="138" t="s">
        <v>190</v>
      </c>
      <c r="AS23" s="64" t="s">
        <v>267</v>
      </c>
      <c r="AT23" s="64" t="s">
        <v>190</v>
      </c>
      <c r="AU23" s="86" t="str">
        <f t="shared" si="10"/>
        <v>Se mantiene los controles establecidos</v>
      </c>
    </row>
    <row r="24" spans="1:49" ht="229.5" x14ac:dyDescent="0.25">
      <c r="A24" s="2"/>
      <c r="B24" s="137" t="s">
        <v>175</v>
      </c>
      <c r="C24" s="127" t="s">
        <v>176</v>
      </c>
      <c r="D24" s="127" t="s">
        <v>177</v>
      </c>
      <c r="E24" s="128" t="s">
        <v>178</v>
      </c>
      <c r="F24" s="128" t="s">
        <v>179</v>
      </c>
      <c r="G24" s="86" t="s">
        <v>193</v>
      </c>
      <c r="H24" s="128" t="s">
        <v>260</v>
      </c>
      <c r="I24" s="138" t="s">
        <v>268</v>
      </c>
      <c r="J24" s="140" t="s">
        <v>262</v>
      </c>
      <c r="K24" s="64" t="s">
        <v>263</v>
      </c>
      <c r="L24" s="131" t="s">
        <v>185</v>
      </c>
      <c r="M24" s="64" t="s">
        <v>264</v>
      </c>
      <c r="N24" s="64" t="s">
        <v>265</v>
      </c>
      <c r="O24" s="129">
        <v>2</v>
      </c>
      <c r="P24" s="129">
        <v>1</v>
      </c>
      <c r="Q24" s="138">
        <f t="shared" si="0"/>
        <v>2</v>
      </c>
      <c r="R24" s="138" t="str">
        <f t="shared" si="1"/>
        <v>BAJO</v>
      </c>
      <c r="S24" s="129">
        <v>100</v>
      </c>
      <c r="T24" s="138">
        <f t="shared" si="2"/>
        <v>200</v>
      </c>
      <c r="U24" s="138" t="str">
        <f t="shared" si="3"/>
        <v>II</v>
      </c>
      <c r="V24" s="141" t="str">
        <f t="shared" si="4"/>
        <v>aceptable con control especifico</v>
      </c>
      <c r="W24" s="129" t="s">
        <v>269</v>
      </c>
      <c r="X24" s="129" t="s">
        <v>180</v>
      </c>
      <c r="Y24" s="138" t="s">
        <v>190</v>
      </c>
      <c r="Z24" s="138" t="s">
        <v>190</v>
      </c>
      <c r="AA24" s="138" t="s">
        <v>190</v>
      </c>
      <c r="AB24" s="64" t="s">
        <v>270</v>
      </c>
      <c r="AC24" s="64" t="s">
        <v>190</v>
      </c>
      <c r="AD24" s="161">
        <v>45869</v>
      </c>
      <c r="AE24" s="174" t="s">
        <v>192</v>
      </c>
      <c r="AF24" s="129">
        <v>2</v>
      </c>
      <c r="AG24" s="129">
        <v>1</v>
      </c>
      <c r="AH24" s="138">
        <f t="shared" si="11"/>
        <v>2</v>
      </c>
      <c r="AI24" s="138" t="str">
        <f t="shared" si="6"/>
        <v>BAJO</v>
      </c>
      <c r="AJ24" s="129">
        <v>100</v>
      </c>
      <c r="AK24" s="138">
        <f t="shared" si="7"/>
        <v>200</v>
      </c>
      <c r="AL24" s="138" t="str">
        <f t="shared" si="8"/>
        <v>II</v>
      </c>
      <c r="AM24" s="141" t="str">
        <f t="shared" si="9"/>
        <v>aceptable con control especifico</v>
      </c>
      <c r="AN24" s="129" t="s">
        <v>269</v>
      </c>
      <c r="AO24" s="129" t="s">
        <v>180</v>
      </c>
      <c r="AP24" s="138" t="s">
        <v>190</v>
      </c>
      <c r="AQ24" s="138" t="s">
        <v>190</v>
      </c>
      <c r="AR24" s="138" t="s">
        <v>190</v>
      </c>
      <c r="AS24" s="64" t="s">
        <v>270</v>
      </c>
      <c r="AT24" s="64" t="s">
        <v>190</v>
      </c>
      <c r="AU24" s="86" t="str">
        <f t="shared" si="10"/>
        <v>Se mantiene los controles establecidos</v>
      </c>
    </row>
    <row r="25" spans="1:49" ht="340.5" customHeight="1" x14ac:dyDescent="0.25">
      <c r="A25" s="2"/>
      <c r="B25" s="137" t="s">
        <v>175</v>
      </c>
      <c r="C25" s="127" t="s">
        <v>176</v>
      </c>
      <c r="D25" s="127" t="s">
        <v>177</v>
      </c>
      <c r="E25" s="128" t="s">
        <v>178</v>
      </c>
      <c r="F25" s="128" t="s">
        <v>179</v>
      </c>
      <c r="G25" s="86" t="s">
        <v>193</v>
      </c>
      <c r="H25" s="128" t="s">
        <v>260</v>
      </c>
      <c r="I25" s="138" t="s">
        <v>271</v>
      </c>
      <c r="J25" s="140" t="s">
        <v>262</v>
      </c>
      <c r="K25" s="64" t="s">
        <v>272</v>
      </c>
      <c r="L25" s="131" t="s">
        <v>185</v>
      </c>
      <c r="M25" s="64" t="s">
        <v>264</v>
      </c>
      <c r="N25" s="64" t="s">
        <v>265</v>
      </c>
      <c r="O25" s="129">
        <v>2</v>
      </c>
      <c r="P25" s="129">
        <v>1</v>
      </c>
      <c r="Q25" s="138">
        <f t="shared" si="0"/>
        <v>2</v>
      </c>
      <c r="R25" s="138" t="str">
        <f t="shared" si="1"/>
        <v>BAJO</v>
      </c>
      <c r="S25" s="129">
        <v>100</v>
      </c>
      <c r="T25" s="138">
        <f t="shared" si="2"/>
        <v>200</v>
      </c>
      <c r="U25" s="138" t="str">
        <f t="shared" si="3"/>
        <v>II</v>
      </c>
      <c r="V25" s="141" t="str">
        <f t="shared" si="4"/>
        <v>aceptable con control especifico</v>
      </c>
      <c r="W25" s="129" t="s">
        <v>273</v>
      </c>
      <c r="X25" s="129" t="s">
        <v>180</v>
      </c>
      <c r="Y25" s="138" t="s">
        <v>190</v>
      </c>
      <c r="Z25" s="138" t="s">
        <v>190</v>
      </c>
      <c r="AA25" s="138" t="s">
        <v>190</v>
      </c>
      <c r="AB25" s="64" t="s">
        <v>267</v>
      </c>
      <c r="AC25" s="64" t="s">
        <v>190</v>
      </c>
      <c r="AD25" s="161">
        <v>45869</v>
      </c>
      <c r="AE25" s="174" t="s">
        <v>192</v>
      </c>
      <c r="AF25" s="129">
        <v>2</v>
      </c>
      <c r="AG25" s="129">
        <v>1</v>
      </c>
      <c r="AH25" s="138">
        <f t="shared" si="11"/>
        <v>2</v>
      </c>
      <c r="AI25" s="138" t="str">
        <f t="shared" si="6"/>
        <v>BAJO</v>
      </c>
      <c r="AJ25" s="129">
        <v>100</v>
      </c>
      <c r="AK25" s="138">
        <f t="shared" si="7"/>
        <v>200</v>
      </c>
      <c r="AL25" s="138" t="str">
        <f t="shared" si="8"/>
        <v>II</v>
      </c>
      <c r="AM25" s="141" t="str">
        <f t="shared" si="9"/>
        <v>aceptable con control especifico</v>
      </c>
      <c r="AN25" s="129" t="s">
        <v>273</v>
      </c>
      <c r="AO25" s="129" t="s">
        <v>180</v>
      </c>
      <c r="AP25" s="138" t="s">
        <v>190</v>
      </c>
      <c r="AQ25" s="138" t="s">
        <v>190</v>
      </c>
      <c r="AR25" s="138" t="s">
        <v>190</v>
      </c>
      <c r="AS25" s="64" t="s">
        <v>267</v>
      </c>
      <c r="AT25" s="64" t="s">
        <v>190</v>
      </c>
      <c r="AU25" s="86" t="str">
        <f t="shared" si="10"/>
        <v>Se mantiene los controles establecidos</v>
      </c>
    </row>
    <row r="26" spans="1:49" ht="229.5" x14ac:dyDescent="0.25">
      <c r="A26" s="1"/>
      <c r="B26" s="137" t="s">
        <v>175</v>
      </c>
      <c r="C26" s="127" t="s">
        <v>176</v>
      </c>
      <c r="D26" s="127" t="s">
        <v>177</v>
      </c>
      <c r="E26" s="128" t="s">
        <v>178</v>
      </c>
      <c r="F26" s="128" t="s">
        <v>179</v>
      </c>
      <c r="G26" s="86" t="s">
        <v>193</v>
      </c>
      <c r="H26" s="128" t="s">
        <v>181</v>
      </c>
      <c r="I26" s="138" t="s">
        <v>274</v>
      </c>
      <c r="J26" s="140" t="s">
        <v>262</v>
      </c>
      <c r="K26" s="64" t="s">
        <v>263</v>
      </c>
      <c r="L26" s="131" t="s">
        <v>185</v>
      </c>
      <c r="M26" s="64" t="s">
        <v>264</v>
      </c>
      <c r="N26" s="64" t="s">
        <v>275</v>
      </c>
      <c r="O26" s="129">
        <v>2</v>
      </c>
      <c r="P26" s="129">
        <v>1</v>
      </c>
      <c r="Q26" s="138">
        <f t="shared" si="0"/>
        <v>2</v>
      </c>
      <c r="R26" s="138" t="str">
        <f t="shared" si="1"/>
        <v>BAJO</v>
      </c>
      <c r="S26" s="129">
        <v>10</v>
      </c>
      <c r="T26" s="138">
        <f t="shared" si="2"/>
        <v>20</v>
      </c>
      <c r="U26" s="138" t="str">
        <f t="shared" si="3"/>
        <v>IV</v>
      </c>
      <c r="V26" s="142" t="str">
        <f t="shared" si="4"/>
        <v>Aceptable</v>
      </c>
      <c r="W26" s="129" t="s">
        <v>276</v>
      </c>
      <c r="X26" s="129" t="s">
        <v>180</v>
      </c>
      <c r="Y26" s="138" t="s">
        <v>190</v>
      </c>
      <c r="Z26" s="138" t="s">
        <v>190</v>
      </c>
      <c r="AA26" s="138" t="s">
        <v>190</v>
      </c>
      <c r="AB26" s="64" t="s">
        <v>267</v>
      </c>
      <c r="AC26" s="64" t="s">
        <v>190</v>
      </c>
      <c r="AD26" s="161">
        <v>45869</v>
      </c>
      <c r="AE26" s="174" t="s">
        <v>192</v>
      </c>
      <c r="AF26" s="129">
        <v>2</v>
      </c>
      <c r="AG26" s="129">
        <v>1</v>
      </c>
      <c r="AH26" s="138">
        <f t="shared" si="11"/>
        <v>2</v>
      </c>
      <c r="AI26" s="138" t="str">
        <f t="shared" si="6"/>
        <v>BAJO</v>
      </c>
      <c r="AJ26" s="129">
        <v>10</v>
      </c>
      <c r="AK26" s="138">
        <f t="shared" si="7"/>
        <v>20</v>
      </c>
      <c r="AL26" s="138" t="str">
        <f t="shared" si="8"/>
        <v>IV</v>
      </c>
      <c r="AM26" s="142" t="str">
        <f t="shared" si="9"/>
        <v>Aceptable</v>
      </c>
      <c r="AN26" s="129" t="s">
        <v>276</v>
      </c>
      <c r="AO26" s="129" t="s">
        <v>180</v>
      </c>
      <c r="AP26" s="138" t="s">
        <v>190</v>
      </c>
      <c r="AQ26" s="138" t="s">
        <v>190</v>
      </c>
      <c r="AR26" s="138" t="s">
        <v>190</v>
      </c>
      <c r="AS26" s="64" t="s">
        <v>267</v>
      </c>
      <c r="AT26" s="64" t="s">
        <v>190</v>
      </c>
      <c r="AU26" s="86" t="str">
        <f t="shared" si="10"/>
        <v>Se mantiene los controles establecidos</v>
      </c>
      <c r="AW26" s="1"/>
    </row>
    <row r="27" spans="1:49" ht="213.75" x14ac:dyDescent="0.25">
      <c r="A27" s="1"/>
      <c r="B27" s="137" t="s">
        <v>175</v>
      </c>
      <c r="C27" s="127" t="s">
        <v>277</v>
      </c>
      <c r="D27" s="127" t="s">
        <v>177</v>
      </c>
      <c r="E27" s="86" t="s">
        <v>278</v>
      </c>
      <c r="F27" s="86" t="s">
        <v>279</v>
      </c>
      <c r="G27" s="86" t="s">
        <v>180</v>
      </c>
      <c r="H27" s="128" t="s">
        <v>181</v>
      </c>
      <c r="I27" s="129" t="s">
        <v>280</v>
      </c>
      <c r="J27" s="130" t="s">
        <v>183</v>
      </c>
      <c r="K27" s="65" t="s">
        <v>281</v>
      </c>
      <c r="L27" s="131" t="s">
        <v>185</v>
      </c>
      <c r="M27" s="65" t="s">
        <v>186</v>
      </c>
      <c r="N27" s="65" t="s">
        <v>187</v>
      </c>
      <c r="O27" s="129">
        <v>2</v>
      </c>
      <c r="P27" s="129">
        <v>3</v>
      </c>
      <c r="Q27" s="129">
        <f t="shared" si="0"/>
        <v>6</v>
      </c>
      <c r="R27" s="129" t="str">
        <f t="shared" si="1"/>
        <v>MEDIO</v>
      </c>
      <c r="S27" s="129">
        <v>10</v>
      </c>
      <c r="T27" s="129">
        <f t="shared" si="2"/>
        <v>60</v>
      </c>
      <c r="U27" s="129" t="str">
        <f t="shared" si="3"/>
        <v>III</v>
      </c>
      <c r="V27" s="132" t="str">
        <f t="shared" si="4"/>
        <v>Mejorable</v>
      </c>
      <c r="W27" s="65" t="s">
        <v>188</v>
      </c>
      <c r="X27" s="133" t="s">
        <v>189</v>
      </c>
      <c r="Y27" s="129" t="s">
        <v>190</v>
      </c>
      <c r="Z27" s="129" t="s">
        <v>190</v>
      </c>
      <c r="AA27" s="129" t="s">
        <v>190</v>
      </c>
      <c r="AB27" s="129" t="s">
        <v>282</v>
      </c>
      <c r="AC27" s="129" t="s">
        <v>190</v>
      </c>
      <c r="AD27" s="161">
        <v>45869</v>
      </c>
      <c r="AE27" s="174" t="s">
        <v>192</v>
      </c>
      <c r="AF27" s="129">
        <v>2</v>
      </c>
      <c r="AG27" s="129">
        <v>3</v>
      </c>
      <c r="AH27" s="129">
        <f t="shared" si="11"/>
        <v>6</v>
      </c>
      <c r="AI27" s="129" t="str">
        <f t="shared" si="6"/>
        <v>MEDIO</v>
      </c>
      <c r="AJ27" s="129">
        <v>10</v>
      </c>
      <c r="AK27" s="129">
        <f t="shared" si="7"/>
        <v>60</v>
      </c>
      <c r="AL27" s="129" t="str">
        <f t="shared" si="8"/>
        <v>III</v>
      </c>
      <c r="AM27" s="132" t="str">
        <f t="shared" si="9"/>
        <v>Mejorable</v>
      </c>
      <c r="AN27" s="65" t="s">
        <v>188</v>
      </c>
      <c r="AO27" s="133" t="s">
        <v>189</v>
      </c>
      <c r="AP27" s="129" t="s">
        <v>190</v>
      </c>
      <c r="AQ27" s="129" t="s">
        <v>190</v>
      </c>
      <c r="AR27" s="129" t="s">
        <v>190</v>
      </c>
      <c r="AS27" s="129" t="s">
        <v>282</v>
      </c>
      <c r="AT27" s="129" t="s">
        <v>190</v>
      </c>
      <c r="AU27" s="86" t="str">
        <f t="shared" si="10"/>
        <v>Se mantiene los controles establecidos</v>
      </c>
      <c r="AW27" s="1"/>
    </row>
    <row r="28" spans="1:49" ht="126" x14ac:dyDescent="0.25">
      <c r="A28" s="1"/>
      <c r="B28" s="137" t="s">
        <v>175</v>
      </c>
      <c r="C28" s="127" t="s">
        <v>277</v>
      </c>
      <c r="D28" s="127" t="s">
        <v>177</v>
      </c>
      <c r="E28" s="86" t="s">
        <v>278</v>
      </c>
      <c r="F28" s="86" t="s">
        <v>279</v>
      </c>
      <c r="G28" s="86" t="s">
        <v>180</v>
      </c>
      <c r="H28" s="128" t="s">
        <v>181</v>
      </c>
      <c r="I28" s="143" t="s">
        <v>283</v>
      </c>
      <c r="J28" s="140" t="s">
        <v>223</v>
      </c>
      <c r="K28" s="64" t="s">
        <v>284</v>
      </c>
      <c r="L28" s="66" t="s">
        <v>285</v>
      </c>
      <c r="M28" s="64" t="s">
        <v>286</v>
      </c>
      <c r="N28" s="176" t="s">
        <v>287</v>
      </c>
      <c r="O28" s="86">
        <v>2</v>
      </c>
      <c r="P28" s="86">
        <v>3</v>
      </c>
      <c r="Q28" s="86">
        <v>6</v>
      </c>
      <c r="R28" s="86" t="s">
        <v>156</v>
      </c>
      <c r="S28" s="86">
        <v>25</v>
      </c>
      <c r="T28" s="86">
        <v>150</v>
      </c>
      <c r="U28" s="86" t="s">
        <v>71</v>
      </c>
      <c r="V28" s="141" t="s">
        <v>288</v>
      </c>
      <c r="W28" s="64" t="s">
        <v>289</v>
      </c>
      <c r="X28" s="86" t="s">
        <v>180</v>
      </c>
      <c r="Y28" s="86" t="s">
        <v>190</v>
      </c>
      <c r="Z28" s="86" t="s">
        <v>190</v>
      </c>
      <c r="AA28" s="86" t="s">
        <v>190</v>
      </c>
      <c r="AB28" s="177" t="s">
        <v>290</v>
      </c>
      <c r="AC28" s="86" t="s">
        <v>190</v>
      </c>
      <c r="AD28" s="161">
        <v>45869</v>
      </c>
      <c r="AE28" s="174" t="s">
        <v>192</v>
      </c>
      <c r="AF28" s="86">
        <v>2</v>
      </c>
      <c r="AG28" s="86">
        <v>3</v>
      </c>
      <c r="AH28" s="86">
        <v>6</v>
      </c>
      <c r="AI28" s="86" t="s">
        <v>156</v>
      </c>
      <c r="AJ28" s="86">
        <v>25</v>
      </c>
      <c r="AK28" s="86">
        <v>150</v>
      </c>
      <c r="AL28" s="86" t="s">
        <v>71</v>
      </c>
      <c r="AM28" s="141" t="s">
        <v>288</v>
      </c>
      <c r="AN28" s="64" t="s">
        <v>289</v>
      </c>
      <c r="AO28" s="86" t="s">
        <v>180</v>
      </c>
      <c r="AP28" s="86" t="s">
        <v>190</v>
      </c>
      <c r="AQ28" s="86" t="s">
        <v>190</v>
      </c>
      <c r="AR28" s="86" t="s">
        <v>190</v>
      </c>
      <c r="AS28" s="177" t="s">
        <v>290</v>
      </c>
      <c r="AT28" s="86" t="s">
        <v>190</v>
      </c>
      <c r="AU28" s="86" t="str">
        <f t="shared" si="10"/>
        <v>Se mantiene los controles establecidos</v>
      </c>
      <c r="AW28" s="1"/>
    </row>
    <row r="29" spans="1:49" ht="90" x14ac:dyDescent="0.25">
      <c r="A29" s="1"/>
      <c r="B29" s="137" t="s">
        <v>175</v>
      </c>
      <c r="C29" s="127" t="s">
        <v>277</v>
      </c>
      <c r="D29" s="127" t="s">
        <v>177</v>
      </c>
      <c r="E29" s="86" t="s">
        <v>278</v>
      </c>
      <c r="F29" s="86" t="s">
        <v>291</v>
      </c>
      <c r="G29" s="86" t="s">
        <v>180</v>
      </c>
      <c r="H29" s="128" t="s">
        <v>181</v>
      </c>
      <c r="I29" s="129" t="s">
        <v>292</v>
      </c>
      <c r="J29" s="140" t="s">
        <v>223</v>
      </c>
      <c r="K29" s="64" t="s">
        <v>224</v>
      </c>
      <c r="L29" s="131" t="s">
        <v>185</v>
      </c>
      <c r="M29" s="129" t="s">
        <v>185</v>
      </c>
      <c r="N29" s="176" t="s">
        <v>287</v>
      </c>
      <c r="O29" s="86">
        <v>2</v>
      </c>
      <c r="P29" s="86">
        <v>3</v>
      </c>
      <c r="Q29" s="138">
        <v>6</v>
      </c>
      <c r="R29" s="138" t="s">
        <v>156</v>
      </c>
      <c r="S29" s="86">
        <v>10</v>
      </c>
      <c r="T29" s="138">
        <v>60</v>
      </c>
      <c r="U29" s="138" t="s">
        <v>87</v>
      </c>
      <c r="V29" s="132" t="str">
        <f t="shared" si="4"/>
        <v>Mejorable</v>
      </c>
      <c r="W29" s="64" t="s">
        <v>293</v>
      </c>
      <c r="X29" s="86" t="s">
        <v>180</v>
      </c>
      <c r="Y29" s="138" t="s">
        <v>190</v>
      </c>
      <c r="Z29" s="138" t="s">
        <v>190</v>
      </c>
      <c r="AA29" s="138" t="s">
        <v>190</v>
      </c>
      <c r="AB29" s="86" t="s">
        <v>294</v>
      </c>
      <c r="AC29" s="86" t="s">
        <v>295</v>
      </c>
      <c r="AD29" s="161">
        <v>45869</v>
      </c>
      <c r="AE29" s="174" t="s">
        <v>192</v>
      </c>
      <c r="AF29" s="86">
        <v>2</v>
      </c>
      <c r="AG29" s="86">
        <v>3</v>
      </c>
      <c r="AH29" s="138">
        <v>6</v>
      </c>
      <c r="AI29" s="138" t="s">
        <v>156</v>
      </c>
      <c r="AJ29" s="86">
        <v>10</v>
      </c>
      <c r="AK29" s="138">
        <v>60</v>
      </c>
      <c r="AL29" s="138" t="s">
        <v>87</v>
      </c>
      <c r="AM29" s="132" t="str">
        <f t="shared" ref="AM29:AM48" si="12">IF(AL29="IV","Aceptable",IF(AL29="III","Mejorable",IF(AL29="II","aceptable con control especifico",IF(AL29="I","No aceptable",FALSE))))</f>
        <v>Mejorable</v>
      </c>
      <c r="AN29" s="64" t="s">
        <v>293</v>
      </c>
      <c r="AO29" s="86" t="s">
        <v>180</v>
      </c>
      <c r="AP29" s="138" t="s">
        <v>190</v>
      </c>
      <c r="AQ29" s="138" t="s">
        <v>190</v>
      </c>
      <c r="AR29" s="138" t="s">
        <v>190</v>
      </c>
      <c r="AS29" s="86" t="s">
        <v>294</v>
      </c>
      <c r="AT29" s="86" t="s">
        <v>295</v>
      </c>
      <c r="AU29" s="86" t="str">
        <f t="shared" si="10"/>
        <v>Se mantiene los controles establecidos</v>
      </c>
      <c r="AW29" s="1"/>
    </row>
    <row r="30" spans="1:49" ht="127.5" x14ac:dyDescent="0.25">
      <c r="A30" s="1"/>
      <c r="B30" s="137" t="s">
        <v>175</v>
      </c>
      <c r="C30" s="127" t="s">
        <v>176</v>
      </c>
      <c r="D30" s="127" t="s">
        <v>177</v>
      </c>
      <c r="E30" s="86" t="s">
        <v>278</v>
      </c>
      <c r="F30" s="86" t="s">
        <v>291</v>
      </c>
      <c r="G30" s="86" t="s">
        <v>180</v>
      </c>
      <c r="H30" s="128" t="s">
        <v>181</v>
      </c>
      <c r="I30" s="143" t="s">
        <v>232</v>
      </c>
      <c r="J30" s="140" t="s">
        <v>233</v>
      </c>
      <c r="K30" s="64" t="s">
        <v>234</v>
      </c>
      <c r="L30" s="144" t="s">
        <v>185</v>
      </c>
      <c r="M30" s="64" t="s">
        <v>185</v>
      </c>
      <c r="N30" s="143" t="s">
        <v>235</v>
      </c>
      <c r="O30" s="138">
        <v>2</v>
      </c>
      <c r="P30" s="138">
        <v>3</v>
      </c>
      <c r="Q30" s="138">
        <f t="shared" ref="Q30:Q48" si="13">O30*P30</f>
        <v>6</v>
      </c>
      <c r="R30" s="138" t="str">
        <f t="shared" ref="R30:R48" si="14">IF(Q30&lt;=4,"BAJO",IF(Q30&lt;=8,"MEDIO",IF(Q30&lt;=20,"ALTO","MUY ALTO")))</f>
        <v>MEDIO</v>
      </c>
      <c r="S30" s="138">
        <v>25</v>
      </c>
      <c r="T30" s="138">
        <f t="shared" ref="T30:T48" si="15">Q30*S30</f>
        <v>150</v>
      </c>
      <c r="U30" s="138" t="str">
        <f t="shared" ref="U30:U48" si="16">IF(T30&lt;=20,"IV",IF(T30&lt;=120,"III",IF(T30&lt;=500,"II",IF(T30&lt;=4000,"I",FALSE))))</f>
        <v>II</v>
      </c>
      <c r="V30" s="141" t="str">
        <f t="shared" si="4"/>
        <v>aceptable con control especifico</v>
      </c>
      <c r="W30" s="64" t="s">
        <v>236</v>
      </c>
      <c r="X30" s="145" t="s">
        <v>180</v>
      </c>
      <c r="Y30" s="138" t="s">
        <v>190</v>
      </c>
      <c r="Z30" s="138" t="s">
        <v>190</v>
      </c>
      <c r="AA30" s="138" t="s">
        <v>190</v>
      </c>
      <c r="AB30" s="86" t="s">
        <v>237</v>
      </c>
      <c r="AC30" s="138" t="s">
        <v>190</v>
      </c>
      <c r="AD30" s="161">
        <v>45869</v>
      </c>
      <c r="AE30" s="174" t="s">
        <v>192</v>
      </c>
      <c r="AF30" s="138">
        <v>2</v>
      </c>
      <c r="AG30" s="138">
        <v>3</v>
      </c>
      <c r="AH30" s="138">
        <f t="shared" ref="AH30:AH48" si="17">AF30*AG30</f>
        <v>6</v>
      </c>
      <c r="AI30" s="138" t="str">
        <f t="shared" ref="AI30:AI48" si="18">IF(AH30&lt;=4,"BAJO",IF(AH30&lt;=8,"MEDIO",IF(AH30&lt;=20,"ALTO","MUY ALTO")))</f>
        <v>MEDIO</v>
      </c>
      <c r="AJ30" s="138">
        <v>25</v>
      </c>
      <c r="AK30" s="138">
        <f t="shared" ref="AK30:AK48" si="19">AH30*AJ30</f>
        <v>150</v>
      </c>
      <c r="AL30" s="138" t="str">
        <f t="shared" ref="AL30:AL48" si="20">IF(AK30&lt;=20,"IV",IF(AK30&lt;=120,"III",IF(AK30&lt;=500,"II",IF(AK30&lt;=4000,"I",FALSE))))</f>
        <v>II</v>
      </c>
      <c r="AM30" s="141" t="str">
        <f t="shared" si="12"/>
        <v>aceptable con control especifico</v>
      </c>
      <c r="AN30" s="64" t="s">
        <v>236</v>
      </c>
      <c r="AO30" s="145" t="s">
        <v>180</v>
      </c>
      <c r="AP30" s="138" t="s">
        <v>190</v>
      </c>
      <c r="AQ30" s="138" t="s">
        <v>190</v>
      </c>
      <c r="AR30" s="138" t="s">
        <v>190</v>
      </c>
      <c r="AS30" s="86" t="s">
        <v>237</v>
      </c>
      <c r="AT30" s="138" t="s">
        <v>190</v>
      </c>
      <c r="AU30" s="86" t="str">
        <f t="shared" si="10"/>
        <v>Se mantiene los controles establecidos</v>
      </c>
      <c r="AW30" s="1"/>
    </row>
    <row r="31" spans="1:49" ht="117" x14ac:dyDescent="0.25">
      <c r="A31" s="1"/>
      <c r="B31" s="137" t="s">
        <v>175</v>
      </c>
      <c r="C31" s="127" t="s">
        <v>176</v>
      </c>
      <c r="D31" s="127" t="s">
        <v>177</v>
      </c>
      <c r="E31" s="86" t="s">
        <v>278</v>
      </c>
      <c r="F31" s="86" t="s">
        <v>291</v>
      </c>
      <c r="G31" s="86" t="s">
        <v>180</v>
      </c>
      <c r="H31" s="128" t="s">
        <v>181</v>
      </c>
      <c r="I31" s="143" t="s">
        <v>238</v>
      </c>
      <c r="J31" s="140" t="s">
        <v>233</v>
      </c>
      <c r="K31" s="64" t="s">
        <v>239</v>
      </c>
      <c r="L31" s="144" t="s">
        <v>185</v>
      </c>
      <c r="M31" s="64" t="s">
        <v>185</v>
      </c>
      <c r="N31" s="143" t="s">
        <v>240</v>
      </c>
      <c r="O31" s="138">
        <v>2</v>
      </c>
      <c r="P31" s="138">
        <v>3</v>
      </c>
      <c r="Q31" s="138">
        <f t="shared" si="13"/>
        <v>6</v>
      </c>
      <c r="R31" s="138" t="str">
        <f t="shared" si="14"/>
        <v>MEDIO</v>
      </c>
      <c r="S31" s="138">
        <v>60</v>
      </c>
      <c r="T31" s="138">
        <f t="shared" si="15"/>
        <v>360</v>
      </c>
      <c r="U31" s="138" t="str">
        <f t="shared" si="16"/>
        <v>II</v>
      </c>
      <c r="V31" s="141" t="str">
        <f t="shared" si="4"/>
        <v>aceptable con control especifico</v>
      </c>
      <c r="W31" s="64" t="s">
        <v>236</v>
      </c>
      <c r="X31" s="145" t="s">
        <v>180</v>
      </c>
      <c r="Y31" s="138" t="s">
        <v>190</v>
      </c>
      <c r="Z31" s="138" t="s">
        <v>190</v>
      </c>
      <c r="AA31" s="138" t="s">
        <v>190</v>
      </c>
      <c r="AB31" s="86" t="s">
        <v>241</v>
      </c>
      <c r="AC31" s="138" t="s">
        <v>190</v>
      </c>
      <c r="AD31" s="161">
        <v>45869</v>
      </c>
      <c r="AE31" s="174" t="s">
        <v>192</v>
      </c>
      <c r="AF31" s="138">
        <v>2</v>
      </c>
      <c r="AG31" s="138">
        <v>3</v>
      </c>
      <c r="AH31" s="138">
        <f t="shared" si="17"/>
        <v>6</v>
      </c>
      <c r="AI31" s="138" t="str">
        <f t="shared" si="18"/>
        <v>MEDIO</v>
      </c>
      <c r="AJ31" s="138">
        <v>60</v>
      </c>
      <c r="AK31" s="138">
        <f t="shared" si="19"/>
        <v>360</v>
      </c>
      <c r="AL31" s="138" t="str">
        <f t="shared" si="20"/>
        <v>II</v>
      </c>
      <c r="AM31" s="141" t="str">
        <f t="shared" si="12"/>
        <v>aceptable con control especifico</v>
      </c>
      <c r="AN31" s="64" t="s">
        <v>236</v>
      </c>
      <c r="AO31" s="145" t="s">
        <v>180</v>
      </c>
      <c r="AP31" s="138" t="s">
        <v>190</v>
      </c>
      <c r="AQ31" s="138" t="s">
        <v>190</v>
      </c>
      <c r="AR31" s="138" t="s">
        <v>190</v>
      </c>
      <c r="AS31" s="86" t="s">
        <v>241</v>
      </c>
      <c r="AT31" s="138" t="s">
        <v>190</v>
      </c>
      <c r="AU31" s="86" t="str">
        <f t="shared" si="10"/>
        <v>Se mantiene los controles establecidos</v>
      </c>
      <c r="AW31" s="1"/>
    </row>
    <row r="32" spans="1:49" ht="103.5" x14ac:dyDescent="0.25">
      <c r="A32" s="1"/>
      <c r="B32" s="137" t="s">
        <v>175</v>
      </c>
      <c r="C32" s="127" t="s">
        <v>176</v>
      </c>
      <c r="D32" s="127" t="s">
        <v>177</v>
      </c>
      <c r="E32" s="86" t="s">
        <v>278</v>
      </c>
      <c r="F32" s="86" t="s">
        <v>291</v>
      </c>
      <c r="G32" s="86" t="s">
        <v>180</v>
      </c>
      <c r="H32" s="128" t="s">
        <v>181</v>
      </c>
      <c r="I32" s="143" t="s">
        <v>242</v>
      </c>
      <c r="J32" s="140" t="s">
        <v>233</v>
      </c>
      <c r="K32" s="64" t="s">
        <v>243</v>
      </c>
      <c r="L32" s="144" t="s">
        <v>185</v>
      </c>
      <c r="M32" s="64" t="s">
        <v>185</v>
      </c>
      <c r="N32" s="143" t="s">
        <v>244</v>
      </c>
      <c r="O32" s="86">
        <v>2</v>
      </c>
      <c r="P32" s="86">
        <v>3</v>
      </c>
      <c r="Q32" s="138">
        <f t="shared" si="13"/>
        <v>6</v>
      </c>
      <c r="R32" s="138" t="str">
        <f t="shared" si="14"/>
        <v>MEDIO</v>
      </c>
      <c r="S32" s="86">
        <v>25</v>
      </c>
      <c r="T32" s="138">
        <f t="shared" si="15"/>
        <v>150</v>
      </c>
      <c r="U32" s="138" t="str">
        <f t="shared" si="16"/>
        <v>II</v>
      </c>
      <c r="V32" s="141" t="str">
        <f t="shared" si="4"/>
        <v>aceptable con control especifico</v>
      </c>
      <c r="W32" s="64" t="s">
        <v>245</v>
      </c>
      <c r="X32" s="86" t="s">
        <v>180</v>
      </c>
      <c r="Y32" s="138" t="s">
        <v>190</v>
      </c>
      <c r="Z32" s="138" t="s">
        <v>190</v>
      </c>
      <c r="AA32" s="138" t="s">
        <v>190</v>
      </c>
      <c r="AB32" s="86" t="s">
        <v>246</v>
      </c>
      <c r="AC32" s="86" t="s">
        <v>190</v>
      </c>
      <c r="AD32" s="161">
        <v>45869</v>
      </c>
      <c r="AE32" s="174" t="s">
        <v>192</v>
      </c>
      <c r="AF32" s="86">
        <v>2</v>
      </c>
      <c r="AG32" s="86">
        <v>3</v>
      </c>
      <c r="AH32" s="138">
        <f t="shared" si="17"/>
        <v>6</v>
      </c>
      <c r="AI32" s="138" t="str">
        <f t="shared" si="18"/>
        <v>MEDIO</v>
      </c>
      <c r="AJ32" s="86">
        <v>25</v>
      </c>
      <c r="AK32" s="138">
        <f t="shared" si="19"/>
        <v>150</v>
      </c>
      <c r="AL32" s="138" t="str">
        <f t="shared" si="20"/>
        <v>II</v>
      </c>
      <c r="AM32" s="141" t="str">
        <f t="shared" si="12"/>
        <v>aceptable con control especifico</v>
      </c>
      <c r="AN32" s="64" t="s">
        <v>245</v>
      </c>
      <c r="AO32" s="86" t="s">
        <v>180</v>
      </c>
      <c r="AP32" s="138" t="s">
        <v>190</v>
      </c>
      <c r="AQ32" s="138" t="s">
        <v>190</v>
      </c>
      <c r="AR32" s="138" t="s">
        <v>190</v>
      </c>
      <c r="AS32" s="86" t="s">
        <v>246</v>
      </c>
      <c r="AT32" s="86" t="s">
        <v>190</v>
      </c>
      <c r="AU32" s="86" t="str">
        <f t="shared" si="10"/>
        <v>Se mantiene los controles establecidos</v>
      </c>
      <c r="AW32" s="1"/>
    </row>
    <row r="33" spans="1:49" ht="103.5" x14ac:dyDescent="0.25">
      <c r="A33" s="1"/>
      <c r="B33" s="137" t="s">
        <v>175</v>
      </c>
      <c r="C33" s="127" t="s">
        <v>176</v>
      </c>
      <c r="D33" s="127" t="s">
        <v>177</v>
      </c>
      <c r="E33" s="86" t="s">
        <v>278</v>
      </c>
      <c r="F33" s="86" t="s">
        <v>291</v>
      </c>
      <c r="G33" s="86" t="s">
        <v>180</v>
      </c>
      <c r="H33" s="128" t="s">
        <v>181</v>
      </c>
      <c r="I33" s="143" t="s">
        <v>254</v>
      </c>
      <c r="J33" s="140" t="s">
        <v>248</v>
      </c>
      <c r="K33" s="64" t="s">
        <v>255</v>
      </c>
      <c r="L33" s="171" t="s">
        <v>185</v>
      </c>
      <c r="M33" s="64" t="s">
        <v>185</v>
      </c>
      <c r="N33" s="143" t="s">
        <v>256</v>
      </c>
      <c r="O33" s="86">
        <v>2</v>
      </c>
      <c r="P33" s="86">
        <v>4</v>
      </c>
      <c r="Q33" s="138">
        <f t="shared" si="13"/>
        <v>8</v>
      </c>
      <c r="R33" s="138" t="str">
        <f t="shared" si="14"/>
        <v>MEDIO</v>
      </c>
      <c r="S33" s="86">
        <v>25</v>
      </c>
      <c r="T33" s="138">
        <f t="shared" si="15"/>
        <v>200</v>
      </c>
      <c r="U33" s="138" t="str">
        <f t="shared" si="16"/>
        <v>II</v>
      </c>
      <c r="V33" s="141" t="str">
        <f t="shared" si="4"/>
        <v>aceptable con control especifico</v>
      </c>
      <c r="W33" s="64" t="s">
        <v>257</v>
      </c>
      <c r="X33" s="86" t="s">
        <v>180</v>
      </c>
      <c r="Y33" s="138" t="s">
        <v>190</v>
      </c>
      <c r="Z33" s="138" t="s">
        <v>190</v>
      </c>
      <c r="AA33" s="138" t="s">
        <v>258</v>
      </c>
      <c r="AB33" s="86" t="s">
        <v>259</v>
      </c>
      <c r="AC33" s="86" t="s">
        <v>190</v>
      </c>
      <c r="AD33" s="161">
        <v>45869</v>
      </c>
      <c r="AE33" s="174" t="s">
        <v>192</v>
      </c>
      <c r="AF33" s="86">
        <v>2</v>
      </c>
      <c r="AG33" s="86">
        <v>4</v>
      </c>
      <c r="AH33" s="138">
        <f t="shared" si="17"/>
        <v>8</v>
      </c>
      <c r="AI33" s="138" t="str">
        <f t="shared" si="18"/>
        <v>MEDIO</v>
      </c>
      <c r="AJ33" s="86">
        <v>25</v>
      </c>
      <c r="AK33" s="138">
        <f t="shared" si="19"/>
        <v>200</v>
      </c>
      <c r="AL33" s="138" t="str">
        <f t="shared" si="20"/>
        <v>II</v>
      </c>
      <c r="AM33" s="141" t="str">
        <f t="shared" si="12"/>
        <v>aceptable con control especifico</v>
      </c>
      <c r="AN33" s="64" t="s">
        <v>257</v>
      </c>
      <c r="AO33" s="86" t="s">
        <v>180</v>
      </c>
      <c r="AP33" s="138" t="s">
        <v>190</v>
      </c>
      <c r="AQ33" s="138" t="s">
        <v>190</v>
      </c>
      <c r="AR33" s="138" t="s">
        <v>258</v>
      </c>
      <c r="AS33" s="86" t="s">
        <v>259</v>
      </c>
      <c r="AT33" s="86" t="s">
        <v>190</v>
      </c>
      <c r="AU33" s="86" t="str">
        <f t="shared" si="10"/>
        <v>Se mantiene los controles establecidos</v>
      </c>
      <c r="AW33" s="1"/>
    </row>
    <row r="34" spans="1:49" ht="229.5" x14ac:dyDescent="0.25">
      <c r="A34" s="1"/>
      <c r="B34" s="137" t="s">
        <v>175</v>
      </c>
      <c r="C34" s="127" t="s">
        <v>176</v>
      </c>
      <c r="D34" s="127" t="s">
        <v>177</v>
      </c>
      <c r="E34" s="86" t="s">
        <v>278</v>
      </c>
      <c r="F34" s="86" t="s">
        <v>291</v>
      </c>
      <c r="G34" s="86" t="s">
        <v>193</v>
      </c>
      <c r="H34" s="128" t="s">
        <v>260</v>
      </c>
      <c r="I34" s="138" t="s">
        <v>296</v>
      </c>
      <c r="J34" s="139" t="s">
        <v>262</v>
      </c>
      <c r="K34" s="64" t="s">
        <v>263</v>
      </c>
      <c r="L34" s="131" t="s">
        <v>185</v>
      </c>
      <c r="M34" s="64" t="s">
        <v>264</v>
      </c>
      <c r="N34" s="64" t="s">
        <v>265</v>
      </c>
      <c r="O34" s="129">
        <v>2</v>
      </c>
      <c r="P34" s="129">
        <v>2</v>
      </c>
      <c r="Q34" s="138">
        <f t="shared" si="13"/>
        <v>4</v>
      </c>
      <c r="R34" s="138" t="str">
        <f t="shared" si="14"/>
        <v>BAJO</v>
      </c>
      <c r="S34" s="129">
        <v>25</v>
      </c>
      <c r="T34" s="138">
        <f t="shared" si="15"/>
        <v>100</v>
      </c>
      <c r="U34" s="138" t="str">
        <f t="shared" si="16"/>
        <v>III</v>
      </c>
      <c r="V34" s="132" t="str">
        <f t="shared" si="4"/>
        <v>Mejorable</v>
      </c>
      <c r="W34" s="129" t="s">
        <v>273</v>
      </c>
      <c r="X34" s="129" t="s">
        <v>180</v>
      </c>
      <c r="Y34" s="138" t="s">
        <v>190</v>
      </c>
      <c r="Z34" s="138" t="s">
        <v>190</v>
      </c>
      <c r="AA34" s="138" t="s">
        <v>190</v>
      </c>
      <c r="AB34" s="64" t="s">
        <v>267</v>
      </c>
      <c r="AC34" s="64" t="s">
        <v>190</v>
      </c>
      <c r="AD34" s="161">
        <v>45869</v>
      </c>
      <c r="AE34" s="174" t="s">
        <v>192</v>
      </c>
      <c r="AF34" s="129">
        <v>2</v>
      </c>
      <c r="AG34" s="129">
        <v>2</v>
      </c>
      <c r="AH34" s="138">
        <f t="shared" si="17"/>
        <v>4</v>
      </c>
      <c r="AI34" s="138" t="str">
        <f t="shared" si="18"/>
        <v>BAJO</v>
      </c>
      <c r="AJ34" s="129">
        <v>25</v>
      </c>
      <c r="AK34" s="138">
        <f t="shared" si="19"/>
        <v>100</v>
      </c>
      <c r="AL34" s="138" t="str">
        <f t="shared" si="20"/>
        <v>III</v>
      </c>
      <c r="AM34" s="132" t="str">
        <f t="shared" si="12"/>
        <v>Mejorable</v>
      </c>
      <c r="AN34" s="129" t="s">
        <v>273</v>
      </c>
      <c r="AO34" s="129" t="s">
        <v>180</v>
      </c>
      <c r="AP34" s="138" t="s">
        <v>190</v>
      </c>
      <c r="AQ34" s="138" t="s">
        <v>190</v>
      </c>
      <c r="AR34" s="138" t="s">
        <v>190</v>
      </c>
      <c r="AS34" s="64" t="s">
        <v>267</v>
      </c>
      <c r="AT34" s="64" t="s">
        <v>190</v>
      </c>
      <c r="AU34" s="86" t="str">
        <f t="shared" si="10"/>
        <v>Se mantiene los controles establecidos</v>
      </c>
      <c r="AW34" s="1"/>
    </row>
    <row r="35" spans="1:49" ht="229.5" x14ac:dyDescent="0.25">
      <c r="A35" s="1"/>
      <c r="B35" s="137" t="s">
        <v>175</v>
      </c>
      <c r="C35" s="127" t="s">
        <v>176</v>
      </c>
      <c r="D35" s="127" t="s">
        <v>177</v>
      </c>
      <c r="E35" s="86" t="s">
        <v>278</v>
      </c>
      <c r="F35" s="86" t="s">
        <v>291</v>
      </c>
      <c r="G35" s="147" t="s">
        <v>193</v>
      </c>
      <c r="H35" s="128" t="s">
        <v>260</v>
      </c>
      <c r="I35" s="138" t="s">
        <v>268</v>
      </c>
      <c r="J35" s="140" t="s">
        <v>262</v>
      </c>
      <c r="K35" s="64" t="s">
        <v>263</v>
      </c>
      <c r="L35" s="131" t="s">
        <v>185</v>
      </c>
      <c r="M35" s="64" t="s">
        <v>264</v>
      </c>
      <c r="N35" s="64" t="s">
        <v>265</v>
      </c>
      <c r="O35" s="129">
        <v>2</v>
      </c>
      <c r="P35" s="129">
        <v>1</v>
      </c>
      <c r="Q35" s="138">
        <f t="shared" si="13"/>
        <v>2</v>
      </c>
      <c r="R35" s="138" t="str">
        <f t="shared" si="14"/>
        <v>BAJO</v>
      </c>
      <c r="S35" s="129">
        <v>100</v>
      </c>
      <c r="T35" s="138">
        <f t="shared" si="15"/>
        <v>200</v>
      </c>
      <c r="U35" s="138" t="str">
        <f t="shared" si="16"/>
        <v>II</v>
      </c>
      <c r="V35" s="141" t="str">
        <f t="shared" si="4"/>
        <v>aceptable con control especifico</v>
      </c>
      <c r="W35" s="129" t="s">
        <v>269</v>
      </c>
      <c r="X35" s="129" t="s">
        <v>180</v>
      </c>
      <c r="Y35" s="138" t="s">
        <v>190</v>
      </c>
      <c r="Z35" s="138" t="s">
        <v>190</v>
      </c>
      <c r="AA35" s="138" t="s">
        <v>190</v>
      </c>
      <c r="AB35" s="64" t="s">
        <v>270</v>
      </c>
      <c r="AC35" s="64" t="s">
        <v>190</v>
      </c>
      <c r="AD35" s="161">
        <v>45869</v>
      </c>
      <c r="AE35" s="174" t="s">
        <v>192</v>
      </c>
      <c r="AF35" s="129">
        <v>2</v>
      </c>
      <c r="AG35" s="129">
        <v>1</v>
      </c>
      <c r="AH35" s="138">
        <f t="shared" si="17"/>
        <v>2</v>
      </c>
      <c r="AI35" s="138" t="str">
        <f t="shared" si="18"/>
        <v>BAJO</v>
      </c>
      <c r="AJ35" s="129">
        <v>100</v>
      </c>
      <c r="AK35" s="138">
        <f t="shared" si="19"/>
        <v>200</v>
      </c>
      <c r="AL35" s="138" t="str">
        <f t="shared" si="20"/>
        <v>II</v>
      </c>
      <c r="AM35" s="141" t="str">
        <f t="shared" si="12"/>
        <v>aceptable con control especifico</v>
      </c>
      <c r="AN35" s="129" t="s">
        <v>269</v>
      </c>
      <c r="AO35" s="129" t="s">
        <v>180</v>
      </c>
      <c r="AP35" s="138" t="s">
        <v>190</v>
      </c>
      <c r="AQ35" s="138" t="s">
        <v>190</v>
      </c>
      <c r="AR35" s="138" t="s">
        <v>190</v>
      </c>
      <c r="AS35" s="64" t="s">
        <v>270</v>
      </c>
      <c r="AT35" s="64" t="s">
        <v>190</v>
      </c>
      <c r="AU35" s="86" t="str">
        <f t="shared" si="10"/>
        <v>Se mantiene los controles establecidos</v>
      </c>
      <c r="AW35" s="1"/>
    </row>
    <row r="36" spans="1:49" ht="229.5" x14ac:dyDescent="0.25">
      <c r="A36" s="1"/>
      <c r="B36" s="137" t="s">
        <v>175</v>
      </c>
      <c r="C36" s="127" t="s">
        <v>176</v>
      </c>
      <c r="D36" s="127" t="s">
        <v>177</v>
      </c>
      <c r="E36" s="86" t="s">
        <v>278</v>
      </c>
      <c r="F36" s="86" t="s">
        <v>291</v>
      </c>
      <c r="G36" s="147" t="s">
        <v>193</v>
      </c>
      <c r="H36" s="128" t="s">
        <v>260</v>
      </c>
      <c r="I36" s="138" t="s">
        <v>271</v>
      </c>
      <c r="J36" s="140" t="s">
        <v>262</v>
      </c>
      <c r="K36" s="64" t="s">
        <v>272</v>
      </c>
      <c r="L36" s="131" t="s">
        <v>185</v>
      </c>
      <c r="M36" s="64" t="s">
        <v>264</v>
      </c>
      <c r="N36" s="64" t="s">
        <v>265</v>
      </c>
      <c r="O36" s="129">
        <v>2</v>
      </c>
      <c r="P36" s="129">
        <v>1</v>
      </c>
      <c r="Q36" s="138">
        <f t="shared" si="13"/>
        <v>2</v>
      </c>
      <c r="R36" s="138" t="str">
        <f t="shared" si="14"/>
        <v>BAJO</v>
      </c>
      <c r="S36" s="129">
        <v>100</v>
      </c>
      <c r="T36" s="138">
        <f t="shared" si="15"/>
        <v>200</v>
      </c>
      <c r="U36" s="138" t="str">
        <f t="shared" si="16"/>
        <v>II</v>
      </c>
      <c r="V36" s="141" t="str">
        <f t="shared" si="4"/>
        <v>aceptable con control especifico</v>
      </c>
      <c r="W36" s="129" t="s">
        <v>273</v>
      </c>
      <c r="X36" s="129" t="s">
        <v>180</v>
      </c>
      <c r="Y36" s="138" t="s">
        <v>190</v>
      </c>
      <c r="Z36" s="138" t="s">
        <v>190</v>
      </c>
      <c r="AA36" s="138" t="s">
        <v>190</v>
      </c>
      <c r="AB36" s="64" t="s">
        <v>267</v>
      </c>
      <c r="AC36" s="64" t="s">
        <v>190</v>
      </c>
      <c r="AD36" s="161">
        <v>45869</v>
      </c>
      <c r="AE36" s="174" t="s">
        <v>192</v>
      </c>
      <c r="AF36" s="129">
        <v>2</v>
      </c>
      <c r="AG36" s="129">
        <v>1</v>
      </c>
      <c r="AH36" s="138">
        <f t="shared" si="17"/>
        <v>2</v>
      </c>
      <c r="AI36" s="138" t="str">
        <f t="shared" si="18"/>
        <v>BAJO</v>
      </c>
      <c r="AJ36" s="129">
        <v>100</v>
      </c>
      <c r="AK36" s="138">
        <f t="shared" si="19"/>
        <v>200</v>
      </c>
      <c r="AL36" s="138" t="str">
        <f t="shared" si="20"/>
        <v>II</v>
      </c>
      <c r="AM36" s="141" t="str">
        <f t="shared" si="12"/>
        <v>aceptable con control especifico</v>
      </c>
      <c r="AN36" s="129" t="s">
        <v>273</v>
      </c>
      <c r="AO36" s="129" t="s">
        <v>180</v>
      </c>
      <c r="AP36" s="138" t="s">
        <v>190</v>
      </c>
      <c r="AQ36" s="138" t="s">
        <v>190</v>
      </c>
      <c r="AR36" s="138" t="s">
        <v>190</v>
      </c>
      <c r="AS36" s="64" t="s">
        <v>267</v>
      </c>
      <c r="AT36" s="64" t="s">
        <v>190</v>
      </c>
      <c r="AU36" s="86" t="str">
        <f t="shared" si="10"/>
        <v>Se mantiene los controles establecidos</v>
      </c>
      <c r="AW36" s="1"/>
    </row>
    <row r="37" spans="1:49" ht="229.5" x14ac:dyDescent="0.25">
      <c r="A37" s="1"/>
      <c r="B37" s="137" t="s">
        <v>175</v>
      </c>
      <c r="C37" s="127" t="s">
        <v>176</v>
      </c>
      <c r="D37" s="127" t="s">
        <v>177</v>
      </c>
      <c r="E37" s="86" t="s">
        <v>278</v>
      </c>
      <c r="F37" s="86" t="s">
        <v>291</v>
      </c>
      <c r="G37" s="147" t="s">
        <v>193</v>
      </c>
      <c r="H37" s="128" t="s">
        <v>181</v>
      </c>
      <c r="I37" s="138" t="s">
        <v>274</v>
      </c>
      <c r="J37" s="140" t="s">
        <v>262</v>
      </c>
      <c r="K37" s="64" t="s">
        <v>263</v>
      </c>
      <c r="L37" s="131" t="s">
        <v>185</v>
      </c>
      <c r="M37" s="64" t="s">
        <v>264</v>
      </c>
      <c r="N37" s="64" t="s">
        <v>275</v>
      </c>
      <c r="O37" s="129">
        <v>2</v>
      </c>
      <c r="P37" s="129">
        <v>1</v>
      </c>
      <c r="Q37" s="138">
        <f t="shared" si="13"/>
        <v>2</v>
      </c>
      <c r="R37" s="138" t="str">
        <f t="shared" si="14"/>
        <v>BAJO</v>
      </c>
      <c r="S37" s="129">
        <v>10</v>
      </c>
      <c r="T37" s="138">
        <f t="shared" si="15"/>
        <v>20</v>
      </c>
      <c r="U37" s="138" t="str">
        <f t="shared" si="16"/>
        <v>IV</v>
      </c>
      <c r="V37" s="142" t="str">
        <f t="shared" si="4"/>
        <v>Aceptable</v>
      </c>
      <c r="W37" s="129" t="s">
        <v>273</v>
      </c>
      <c r="X37" s="129" t="s">
        <v>180</v>
      </c>
      <c r="Y37" s="138" t="s">
        <v>190</v>
      </c>
      <c r="Z37" s="138" t="s">
        <v>190</v>
      </c>
      <c r="AA37" s="138" t="s">
        <v>190</v>
      </c>
      <c r="AB37" s="64" t="s">
        <v>267</v>
      </c>
      <c r="AC37" s="64" t="s">
        <v>190</v>
      </c>
      <c r="AD37" s="161">
        <v>45869</v>
      </c>
      <c r="AE37" s="174" t="s">
        <v>192</v>
      </c>
      <c r="AF37" s="129">
        <v>2</v>
      </c>
      <c r="AG37" s="129">
        <v>1</v>
      </c>
      <c r="AH37" s="138">
        <f t="shared" si="17"/>
        <v>2</v>
      </c>
      <c r="AI37" s="138" t="str">
        <f t="shared" si="18"/>
        <v>BAJO</v>
      </c>
      <c r="AJ37" s="129">
        <v>10</v>
      </c>
      <c r="AK37" s="138">
        <f t="shared" si="19"/>
        <v>20</v>
      </c>
      <c r="AL37" s="138" t="str">
        <f t="shared" si="20"/>
        <v>IV</v>
      </c>
      <c r="AM37" s="142" t="str">
        <f t="shared" si="12"/>
        <v>Aceptable</v>
      </c>
      <c r="AN37" s="129" t="s">
        <v>273</v>
      </c>
      <c r="AO37" s="129" t="s">
        <v>180</v>
      </c>
      <c r="AP37" s="138" t="s">
        <v>190</v>
      </c>
      <c r="AQ37" s="138" t="s">
        <v>190</v>
      </c>
      <c r="AR37" s="138" t="s">
        <v>190</v>
      </c>
      <c r="AS37" s="64" t="s">
        <v>267</v>
      </c>
      <c r="AT37" s="64" t="s">
        <v>190</v>
      </c>
      <c r="AU37" s="86" t="str">
        <f t="shared" si="10"/>
        <v>Se mantiene los controles establecidos</v>
      </c>
      <c r="AW37" s="1"/>
    </row>
    <row r="38" spans="1:49" ht="351.75" customHeight="1" x14ac:dyDescent="0.25">
      <c r="A38" s="1"/>
      <c r="B38" s="137" t="s">
        <v>175</v>
      </c>
      <c r="C38" s="127" t="s">
        <v>176</v>
      </c>
      <c r="D38" s="127" t="s">
        <v>177</v>
      </c>
      <c r="E38" s="86" t="s">
        <v>297</v>
      </c>
      <c r="F38" s="86" t="s">
        <v>298</v>
      </c>
      <c r="G38" s="128" t="s">
        <v>180</v>
      </c>
      <c r="H38" s="128" t="s">
        <v>181</v>
      </c>
      <c r="I38" s="129" t="s">
        <v>182</v>
      </c>
      <c r="J38" s="130" t="s">
        <v>183</v>
      </c>
      <c r="K38" s="65" t="s">
        <v>281</v>
      </c>
      <c r="L38" s="131" t="s">
        <v>185</v>
      </c>
      <c r="M38" s="65" t="s">
        <v>186</v>
      </c>
      <c r="N38" s="65" t="s">
        <v>187</v>
      </c>
      <c r="O38" s="129">
        <v>2</v>
      </c>
      <c r="P38" s="129">
        <v>3</v>
      </c>
      <c r="Q38" s="129">
        <f t="shared" si="13"/>
        <v>6</v>
      </c>
      <c r="R38" s="129" t="str">
        <f t="shared" si="14"/>
        <v>MEDIO</v>
      </c>
      <c r="S38" s="129">
        <v>10</v>
      </c>
      <c r="T38" s="129">
        <f t="shared" si="15"/>
        <v>60</v>
      </c>
      <c r="U38" s="129" t="str">
        <f t="shared" si="16"/>
        <v>III</v>
      </c>
      <c r="V38" s="132" t="str">
        <f t="shared" si="4"/>
        <v>Mejorable</v>
      </c>
      <c r="W38" s="65" t="s">
        <v>188</v>
      </c>
      <c r="X38" s="133" t="s">
        <v>189</v>
      </c>
      <c r="Y38" s="129" t="s">
        <v>190</v>
      </c>
      <c r="Z38" s="129" t="s">
        <v>190</v>
      </c>
      <c r="AA38" s="129" t="s">
        <v>190</v>
      </c>
      <c r="AB38" s="129" t="s">
        <v>191</v>
      </c>
      <c r="AC38" s="129" t="s">
        <v>190</v>
      </c>
      <c r="AD38" s="161">
        <v>45869</v>
      </c>
      <c r="AE38" s="174" t="s">
        <v>192</v>
      </c>
      <c r="AF38" s="129">
        <v>2</v>
      </c>
      <c r="AG38" s="129">
        <v>3</v>
      </c>
      <c r="AH38" s="129">
        <f t="shared" si="17"/>
        <v>6</v>
      </c>
      <c r="AI38" s="129" t="str">
        <f t="shared" si="18"/>
        <v>MEDIO</v>
      </c>
      <c r="AJ38" s="129">
        <v>10</v>
      </c>
      <c r="AK38" s="129">
        <f t="shared" si="19"/>
        <v>60</v>
      </c>
      <c r="AL38" s="129" t="str">
        <f t="shared" si="20"/>
        <v>III</v>
      </c>
      <c r="AM38" s="132" t="str">
        <f t="shared" si="12"/>
        <v>Mejorable</v>
      </c>
      <c r="AN38" s="65" t="s">
        <v>188</v>
      </c>
      <c r="AO38" s="133" t="s">
        <v>189</v>
      </c>
      <c r="AP38" s="129" t="s">
        <v>190</v>
      </c>
      <c r="AQ38" s="129" t="s">
        <v>190</v>
      </c>
      <c r="AR38" s="129" t="s">
        <v>190</v>
      </c>
      <c r="AS38" s="129" t="s">
        <v>191</v>
      </c>
      <c r="AT38" s="129" t="s">
        <v>190</v>
      </c>
      <c r="AU38" s="86" t="str">
        <f t="shared" si="10"/>
        <v>Se mantiene los controles establecidos</v>
      </c>
      <c r="AW38" s="1"/>
    </row>
    <row r="39" spans="1:49" ht="251.25" customHeight="1" x14ac:dyDescent="0.25">
      <c r="A39" s="1"/>
      <c r="B39" s="137" t="s">
        <v>175</v>
      </c>
      <c r="C39" s="127" t="s">
        <v>176</v>
      </c>
      <c r="D39" s="127" t="s">
        <v>177</v>
      </c>
      <c r="E39" s="86" t="s">
        <v>297</v>
      </c>
      <c r="F39" s="86" t="s">
        <v>298</v>
      </c>
      <c r="G39" s="86" t="s">
        <v>193</v>
      </c>
      <c r="H39" s="128" t="s">
        <v>181</v>
      </c>
      <c r="I39" s="138" t="s">
        <v>299</v>
      </c>
      <c r="J39" s="140" t="s">
        <v>183</v>
      </c>
      <c r="K39" s="64" t="s">
        <v>300</v>
      </c>
      <c r="L39" s="131" t="s">
        <v>185</v>
      </c>
      <c r="M39" s="143" t="s">
        <v>301</v>
      </c>
      <c r="N39" s="143" t="s">
        <v>302</v>
      </c>
      <c r="O39" s="129">
        <v>2</v>
      </c>
      <c r="P39" s="129">
        <v>3</v>
      </c>
      <c r="Q39" s="138">
        <f t="shared" si="13"/>
        <v>6</v>
      </c>
      <c r="R39" s="138" t="str">
        <f t="shared" si="14"/>
        <v>MEDIO</v>
      </c>
      <c r="S39" s="129">
        <v>25</v>
      </c>
      <c r="T39" s="138">
        <f t="shared" si="15"/>
        <v>150</v>
      </c>
      <c r="U39" s="138" t="str">
        <f t="shared" si="16"/>
        <v>II</v>
      </c>
      <c r="V39" s="141" t="str">
        <f t="shared" si="4"/>
        <v>aceptable con control especifico</v>
      </c>
      <c r="W39" s="128" t="s">
        <v>303</v>
      </c>
      <c r="X39" s="86" t="s">
        <v>189</v>
      </c>
      <c r="Y39" s="138" t="s">
        <v>190</v>
      </c>
      <c r="Z39" s="138" t="s">
        <v>190</v>
      </c>
      <c r="AA39" s="138" t="s">
        <v>190</v>
      </c>
      <c r="AB39" s="138" t="s">
        <v>304</v>
      </c>
      <c r="AC39" s="138" t="s">
        <v>190</v>
      </c>
      <c r="AD39" s="161">
        <v>45869</v>
      </c>
      <c r="AE39" s="174" t="s">
        <v>192</v>
      </c>
      <c r="AF39" s="129">
        <v>2</v>
      </c>
      <c r="AG39" s="129">
        <v>3</v>
      </c>
      <c r="AH39" s="138">
        <f t="shared" si="17"/>
        <v>6</v>
      </c>
      <c r="AI39" s="138" t="str">
        <f t="shared" si="18"/>
        <v>MEDIO</v>
      </c>
      <c r="AJ39" s="129">
        <v>25</v>
      </c>
      <c r="AK39" s="138">
        <f t="shared" si="19"/>
        <v>150</v>
      </c>
      <c r="AL39" s="138" t="str">
        <f t="shared" si="20"/>
        <v>II</v>
      </c>
      <c r="AM39" s="141" t="str">
        <f t="shared" si="12"/>
        <v>aceptable con control especifico</v>
      </c>
      <c r="AN39" s="128" t="s">
        <v>303</v>
      </c>
      <c r="AO39" s="86" t="s">
        <v>189</v>
      </c>
      <c r="AP39" s="138" t="s">
        <v>190</v>
      </c>
      <c r="AQ39" s="138" t="s">
        <v>190</v>
      </c>
      <c r="AR39" s="138" t="s">
        <v>190</v>
      </c>
      <c r="AS39" s="138" t="s">
        <v>304</v>
      </c>
      <c r="AT39" s="138" t="s">
        <v>190</v>
      </c>
      <c r="AU39" s="86" t="str">
        <f t="shared" si="10"/>
        <v>Se mantiene los controles establecidos</v>
      </c>
      <c r="AW39" s="1"/>
    </row>
    <row r="40" spans="1:49" ht="206.25" x14ac:dyDescent="0.25">
      <c r="A40" s="1"/>
      <c r="B40" s="137" t="s">
        <v>175</v>
      </c>
      <c r="C40" s="127" t="s">
        <v>176</v>
      </c>
      <c r="D40" s="127" t="s">
        <v>177</v>
      </c>
      <c r="E40" s="86" t="s">
        <v>297</v>
      </c>
      <c r="F40" s="86" t="s">
        <v>298</v>
      </c>
      <c r="G40" s="86" t="s">
        <v>193</v>
      </c>
      <c r="H40" s="128" t="s">
        <v>181</v>
      </c>
      <c r="I40" s="143" t="s">
        <v>242</v>
      </c>
      <c r="J40" s="140" t="s">
        <v>233</v>
      </c>
      <c r="K40" s="64" t="s">
        <v>243</v>
      </c>
      <c r="L40" s="144" t="s">
        <v>185</v>
      </c>
      <c r="M40" s="64" t="s">
        <v>185</v>
      </c>
      <c r="N40" s="172" t="s">
        <v>244</v>
      </c>
      <c r="O40" s="86">
        <v>2</v>
      </c>
      <c r="P40" s="86">
        <v>3</v>
      </c>
      <c r="Q40" s="138">
        <f t="shared" si="13"/>
        <v>6</v>
      </c>
      <c r="R40" s="138" t="str">
        <f t="shared" si="14"/>
        <v>MEDIO</v>
      </c>
      <c r="S40" s="86">
        <v>25</v>
      </c>
      <c r="T40" s="138">
        <f t="shared" si="15"/>
        <v>150</v>
      </c>
      <c r="U40" s="138" t="str">
        <f t="shared" si="16"/>
        <v>II</v>
      </c>
      <c r="V40" s="141" t="str">
        <f t="shared" si="4"/>
        <v>aceptable con control especifico</v>
      </c>
      <c r="W40" s="64" t="s">
        <v>245</v>
      </c>
      <c r="X40" s="86" t="s">
        <v>180</v>
      </c>
      <c r="Y40" s="138" t="s">
        <v>190</v>
      </c>
      <c r="Z40" s="138" t="s">
        <v>190</v>
      </c>
      <c r="AA40" s="138" t="s">
        <v>190</v>
      </c>
      <c r="AB40" s="86" t="s">
        <v>246</v>
      </c>
      <c r="AC40" s="86" t="s">
        <v>190</v>
      </c>
      <c r="AD40" s="161">
        <v>45869</v>
      </c>
      <c r="AE40" s="174" t="s">
        <v>192</v>
      </c>
      <c r="AF40" s="86">
        <v>2</v>
      </c>
      <c r="AG40" s="86">
        <v>3</v>
      </c>
      <c r="AH40" s="138">
        <f t="shared" si="17"/>
        <v>6</v>
      </c>
      <c r="AI40" s="138" t="str">
        <f t="shared" si="18"/>
        <v>MEDIO</v>
      </c>
      <c r="AJ40" s="86">
        <v>25</v>
      </c>
      <c r="AK40" s="138">
        <f t="shared" si="19"/>
        <v>150</v>
      </c>
      <c r="AL40" s="138" t="str">
        <f t="shared" si="20"/>
        <v>II</v>
      </c>
      <c r="AM40" s="141" t="str">
        <f t="shared" si="12"/>
        <v>aceptable con control especifico</v>
      </c>
      <c r="AN40" s="64" t="s">
        <v>245</v>
      </c>
      <c r="AO40" s="86" t="s">
        <v>180</v>
      </c>
      <c r="AP40" s="138" t="s">
        <v>190</v>
      </c>
      <c r="AQ40" s="138" t="s">
        <v>190</v>
      </c>
      <c r="AR40" s="138" t="s">
        <v>190</v>
      </c>
      <c r="AS40" s="86" t="s">
        <v>246</v>
      </c>
      <c r="AT40" s="86" t="s">
        <v>190</v>
      </c>
      <c r="AU40" s="86" t="str">
        <f t="shared" si="10"/>
        <v>Se mantiene los controles establecidos</v>
      </c>
      <c r="AW40" s="1"/>
    </row>
    <row r="41" spans="1:49" ht="269.25" x14ac:dyDescent="0.25">
      <c r="A41" s="1"/>
      <c r="B41" s="137" t="s">
        <v>175</v>
      </c>
      <c r="C41" s="127" t="s">
        <v>176</v>
      </c>
      <c r="D41" s="127" t="s">
        <v>177</v>
      </c>
      <c r="E41" s="86" t="s">
        <v>297</v>
      </c>
      <c r="F41" s="86" t="s">
        <v>298</v>
      </c>
      <c r="G41" s="147" t="s">
        <v>193</v>
      </c>
      <c r="H41" s="128" t="s">
        <v>181</v>
      </c>
      <c r="I41" s="138" t="s">
        <v>305</v>
      </c>
      <c r="J41" s="140" t="s">
        <v>201</v>
      </c>
      <c r="K41" s="64" t="s">
        <v>306</v>
      </c>
      <c r="L41" s="144" t="s">
        <v>307</v>
      </c>
      <c r="M41" s="64" t="s">
        <v>308</v>
      </c>
      <c r="N41" s="64" t="s">
        <v>309</v>
      </c>
      <c r="O41" s="128">
        <v>2</v>
      </c>
      <c r="P41" s="128">
        <v>4</v>
      </c>
      <c r="Q41" s="86">
        <f t="shared" si="13"/>
        <v>8</v>
      </c>
      <c r="R41" s="86" t="str">
        <f t="shared" si="14"/>
        <v>MEDIO</v>
      </c>
      <c r="S41" s="128">
        <v>10</v>
      </c>
      <c r="T41" s="86">
        <f t="shared" si="15"/>
        <v>80</v>
      </c>
      <c r="U41" s="86" t="str">
        <f t="shared" si="16"/>
        <v>III</v>
      </c>
      <c r="V41" s="132" t="str">
        <f t="shared" si="4"/>
        <v>Mejorable</v>
      </c>
      <c r="W41" s="129" t="s">
        <v>310</v>
      </c>
      <c r="X41" s="86" t="s">
        <v>180</v>
      </c>
      <c r="Y41" s="86" t="s">
        <v>190</v>
      </c>
      <c r="Z41" s="86" t="s">
        <v>190</v>
      </c>
      <c r="AA41" s="86" t="s">
        <v>311</v>
      </c>
      <c r="AB41" s="86" t="s">
        <v>312</v>
      </c>
      <c r="AC41" s="138" t="s">
        <v>313</v>
      </c>
      <c r="AD41" s="161">
        <v>45869</v>
      </c>
      <c r="AE41" s="174" t="s">
        <v>192</v>
      </c>
      <c r="AF41" s="128">
        <v>2</v>
      </c>
      <c r="AG41" s="128">
        <v>4</v>
      </c>
      <c r="AH41" s="86">
        <f t="shared" si="17"/>
        <v>8</v>
      </c>
      <c r="AI41" s="86" t="str">
        <f t="shared" si="18"/>
        <v>MEDIO</v>
      </c>
      <c r="AJ41" s="128">
        <v>10</v>
      </c>
      <c r="AK41" s="86">
        <f t="shared" si="19"/>
        <v>80</v>
      </c>
      <c r="AL41" s="86" t="str">
        <f t="shared" si="20"/>
        <v>III</v>
      </c>
      <c r="AM41" s="132" t="str">
        <f t="shared" si="12"/>
        <v>Mejorable</v>
      </c>
      <c r="AN41" s="129" t="s">
        <v>310</v>
      </c>
      <c r="AO41" s="86" t="s">
        <v>180</v>
      </c>
      <c r="AP41" s="86" t="s">
        <v>190</v>
      </c>
      <c r="AQ41" s="86" t="s">
        <v>190</v>
      </c>
      <c r="AR41" s="86" t="s">
        <v>311</v>
      </c>
      <c r="AS41" s="86" t="s">
        <v>312</v>
      </c>
      <c r="AT41" s="138" t="s">
        <v>313</v>
      </c>
      <c r="AU41" s="86" t="str">
        <f t="shared" si="10"/>
        <v>Se mantiene los controles establecidos</v>
      </c>
      <c r="AW41" s="1"/>
    </row>
    <row r="42" spans="1:49" ht="213.75" x14ac:dyDescent="0.25">
      <c r="A42" s="1"/>
      <c r="B42" s="137" t="s">
        <v>175</v>
      </c>
      <c r="C42" s="127" t="s">
        <v>176</v>
      </c>
      <c r="D42" s="127" t="s">
        <v>177</v>
      </c>
      <c r="E42" s="86" t="s">
        <v>297</v>
      </c>
      <c r="F42" s="86" t="s">
        <v>298</v>
      </c>
      <c r="G42" s="147" t="s">
        <v>193</v>
      </c>
      <c r="H42" s="128" t="s">
        <v>181</v>
      </c>
      <c r="I42" s="128" t="s">
        <v>314</v>
      </c>
      <c r="J42" s="130" t="s">
        <v>223</v>
      </c>
      <c r="K42" s="65" t="s">
        <v>224</v>
      </c>
      <c r="L42" s="131" t="s">
        <v>185</v>
      </c>
      <c r="M42" s="65" t="s">
        <v>185</v>
      </c>
      <c r="N42" s="162" t="s">
        <v>225</v>
      </c>
      <c r="O42" s="129">
        <v>2</v>
      </c>
      <c r="P42" s="129">
        <v>3</v>
      </c>
      <c r="Q42" s="129">
        <f t="shared" si="13"/>
        <v>6</v>
      </c>
      <c r="R42" s="129" t="str">
        <f t="shared" si="14"/>
        <v>MEDIO</v>
      </c>
      <c r="S42" s="129">
        <v>10</v>
      </c>
      <c r="T42" s="129">
        <f t="shared" si="15"/>
        <v>60</v>
      </c>
      <c r="U42" s="129" t="str">
        <f t="shared" si="16"/>
        <v>III</v>
      </c>
      <c r="V42" s="132" t="str">
        <f t="shared" si="4"/>
        <v>Mejorable</v>
      </c>
      <c r="W42" s="65" t="s">
        <v>226</v>
      </c>
      <c r="X42" s="133" t="s">
        <v>180</v>
      </c>
      <c r="Y42" s="129" t="s">
        <v>190</v>
      </c>
      <c r="Z42" s="129" t="s">
        <v>190</v>
      </c>
      <c r="AA42" s="135" t="s">
        <v>190</v>
      </c>
      <c r="AB42" s="128" t="s">
        <v>227</v>
      </c>
      <c r="AC42" s="129" t="s">
        <v>190</v>
      </c>
      <c r="AD42" s="161">
        <v>45869</v>
      </c>
      <c r="AE42" s="174" t="s">
        <v>192</v>
      </c>
      <c r="AF42" s="129">
        <v>2</v>
      </c>
      <c r="AG42" s="129">
        <v>3</v>
      </c>
      <c r="AH42" s="129">
        <f t="shared" si="17"/>
        <v>6</v>
      </c>
      <c r="AI42" s="129" t="str">
        <f t="shared" si="18"/>
        <v>MEDIO</v>
      </c>
      <c r="AJ42" s="129">
        <v>10</v>
      </c>
      <c r="AK42" s="129">
        <f t="shared" si="19"/>
        <v>60</v>
      </c>
      <c r="AL42" s="129" t="str">
        <f t="shared" si="20"/>
        <v>III</v>
      </c>
      <c r="AM42" s="132" t="str">
        <f t="shared" si="12"/>
        <v>Mejorable</v>
      </c>
      <c r="AN42" s="65" t="s">
        <v>226</v>
      </c>
      <c r="AO42" s="133" t="s">
        <v>180</v>
      </c>
      <c r="AP42" s="129" t="s">
        <v>190</v>
      </c>
      <c r="AQ42" s="129" t="s">
        <v>190</v>
      </c>
      <c r="AR42" s="135" t="s">
        <v>190</v>
      </c>
      <c r="AS42" s="128" t="s">
        <v>227</v>
      </c>
      <c r="AT42" s="129" t="s">
        <v>190</v>
      </c>
      <c r="AU42" s="86" t="str">
        <f t="shared" si="10"/>
        <v>Se mantiene los controles establecidos</v>
      </c>
      <c r="AW42" s="1"/>
    </row>
    <row r="43" spans="1:49" ht="206.25" x14ac:dyDescent="0.25">
      <c r="A43" s="1"/>
      <c r="B43" s="137" t="s">
        <v>175</v>
      </c>
      <c r="C43" s="127" t="s">
        <v>176</v>
      </c>
      <c r="D43" s="127" t="s">
        <v>177</v>
      </c>
      <c r="E43" s="86" t="s">
        <v>297</v>
      </c>
      <c r="F43" s="86" t="s">
        <v>298</v>
      </c>
      <c r="G43" s="147" t="s">
        <v>193</v>
      </c>
      <c r="H43" s="128" t="s">
        <v>181</v>
      </c>
      <c r="I43" s="128" t="s">
        <v>228</v>
      </c>
      <c r="J43" s="130" t="s">
        <v>223</v>
      </c>
      <c r="K43" s="65" t="s">
        <v>229</v>
      </c>
      <c r="L43" s="131" t="s">
        <v>185</v>
      </c>
      <c r="M43" s="65" t="s">
        <v>185</v>
      </c>
      <c r="N43" s="162" t="s">
        <v>225</v>
      </c>
      <c r="O43" s="129">
        <v>6</v>
      </c>
      <c r="P43" s="129">
        <v>2</v>
      </c>
      <c r="Q43" s="129">
        <f t="shared" si="13"/>
        <v>12</v>
      </c>
      <c r="R43" s="129" t="str">
        <f t="shared" si="14"/>
        <v>ALTO</v>
      </c>
      <c r="S43" s="129">
        <v>25</v>
      </c>
      <c r="T43" s="129">
        <f t="shared" si="15"/>
        <v>300</v>
      </c>
      <c r="U43" s="129" t="str">
        <f t="shared" si="16"/>
        <v>II</v>
      </c>
      <c r="V43" s="134" t="str">
        <f t="shared" si="4"/>
        <v>aceptable con control especifico</v>
      </c>
      <c r="W43" s="65" t="s">
        <v>315</v>
      </c>
      <c r="X43" s="133" t="s">
        <v>180</v>
      </c>
      <c r="Y43" s="129" t="s">
        <v>190</v>
      </c>
      <c r="Z43" s="129" t="s">
        <v>190</v>
      </c>
      <c r="AA43" s="135" t="s">
        <v>190</v>
      </c>
      <c r="AB43" s="175" t="s">
        <v>316</v>
      </c>
      <c r="AC43" s="129" t="s">
        <v>190</v>
      </c>
      <c r="AD43" s="161">
        <v>45869</v>
      </c>
      <c r="AE43" s="174" t="s">
        <v>192</v>
      </c>
      <c r="AF43" s="129">
        <v>6</v>
      </c>
      <c r="AG43" s="129">
        <v>2</v>
      </c>
      <c r="AH43" s="129">
        <f t="shared" si="17"/>
        <v>12</v>
      </c>
      <c r="AI43" s="129" t="str">
        <f t="shared" si="18"/>
        <v>ALTO</v>
      </c>
      <c r="AJ43" s="129">
        <v>25</v>
      </c>
      <c r="AK43" s="129">
        <f t="shared" si="19"/>
        <v>300</v>
      </c>
      <c r="AL43" s="129" t="str">
        <f t="shared" si="20"/>
        <v>II</v>
      </c>
      <c r="AM43" s="134" t="str">
        <f t="shared" si="12"/>
        <v>aceptable con control especifico</v>
      </c>
      <c r="AN43" s="65" t="s">
        <v>315</v>
      </c>
      <c r="AO43" s="133" t="s">
        <v>180</v>
      </c>
      <c r="AP43" s="129" t="s">
        <v>190</v>
      </c>
      <c r="AQ43" s="129" t="s">
        <v>190</v>
      </c>
      <c r="AR43" s="135" t="s">
        <v>190</v>
      </c>
      <c r="AS43" s="175" t="s">
        <v>316</v>
      </c>
      <c r="AT43" s="129" t="s">
        <v>190</v>
      </c>
      <c r="AU43" s="86" t="str">
        <f t="shared" si="10"/>
        <v>Se mantiene los controles establecidos</v>
      </c>
      <c r="AW43" s="1"/>
    </row>
    <row r="44" spans="1:49" ht="206.25" x14ac:dyDescent="0.25">
      <c r="A44" s="1"/>
      <c r="B44" s="137" t="s">
        <v>175</v>
      </c>
      <c r="C44" s="127" t="s">
        <v>176</v>
      </c>
      <c r="D44" s="127" t="s">
        <v>177</v>
      </c>
      <c r="E44" s="86" t="s">
        <v>297</v>
      </c>
      <c r="F44" s="86" t="s">
        <v>298</v>
      </c>
      <c r="G44" s="147" t="s">
        <v>193</v>
      </c>
      <c r="H44" s="128" t="s">
        <v>181</v>
      </c>
      <c r="I44" s="135" t="s">
        <v>232</v>
      </c>
      <c r="J44" s="130" t="s">
        <v>233</v>
      </c>
      <c r="K44" s="65" t="s">
        <v>234</v>
      </c>
      <c r="L44" s="131" t="s">
        <v>185</v>
      </c>
      <c r="M44" s="65" t="s">
        <v>185</v>
      </c>
      <c r="N44" s="135" t="s">
        <v>235</v>
      </c>
      <c r="O44" s="129">
        <v>2</v>
      </c>
      <c r="P44" s="129">
        <v>3</v>
      </c>
      <c r="Q44" s="129">
        <f t="shared" si="13"/>
        <v>6</v>
      </c>
      <c r="R44" s="129" t="str">
        <f t="shared" si="14"/>
        <v>MEDIO</v>
      </c>
      <c r="S44" s="129">
        <v>25</v>
      </c>
      <c r="T44" s="129">
        <f t="shared" si="15"/>
        <v>150</v>
      </c>
      <c r="U44" s="129" t="str">
        <f t="shared" si="16"/>
        <v>II</v>
      </c>
      <c r="V44" s="134" t="str">
        <f t="shared" si="4"/>
        <v>aceptable con control especifico</v>
      </c>
      <c r="W44" s="65" t="s">
        <v>236</v>
      </c>
      <c r="X44" s="133" t="s">
        <v>180</v>
      </c>
      <c r="Y44" s="129" t="s">
        <v>190</v>
      </c>
      <c r="Z44" s="129" t="s">
        <v>190</v>
      </c>
      <c r="AA44" s="129" t="s">
        <v>190</v>
      </c>
      <c r="AB44" s="128" t="s">
        <v>237</v>
      </c>
      <c r="AC44" s="129" t="s">
        <v>190</v>
      </c>
      <c r="AD44" s="161">
        <v>45869</v>
      </c>
      <c r="AE44" s="174" t="s">
        <v>192</v>
      </c>
      <c r="AF44" s="129">
        <v>2</v>
      </c>
      <c r="AG44" s="129">
        <v>3</v>
      </c>
      <c r="AH44" s="129">
        <f t="shared" si="17"/>
        <v>6</v>
      </c>
      <c r="AI44" s="129" t="str">
        <f t="shared" si="18"/>
        <v>MEDIO</v>
      </c>
      <c r="AJ44" s="129">
        <v>25</v>
      </c>
      <c r="AK44" s="129">
        <f t="shared" si="19"/>
        <v>150</v>
      </c>
      <c r="AL44" s="129" t="str">
        <f t="shared" si="20"/>
        <v>II</v>
      </c>
      <c r="AM44" s="134" t="str">
        <f t="shared" si="12"/>
        <v>aceptable con control especifico</v>
      </c>
      <c r="AN44" s="65" t="s">
        <v>236</v>
      </c>
      <c r="AO44" s="133" t="s">
        <v>180</v>
      </c>
      <c r="AP44" s="129" t="s">
        <v>190</v>
      </c>
      <c r="AQ44" s="129" t="s">
        <v>190</v>
      </c>
      <c r="AR44" s="129" t="s">
        <v>190</v>
      </c>
      <c r="AS44" s="128" t="s">
        <v>237</v>
      </c>
      <c r="AT44" s="129" t="s">
        <v>190</v>
      </c>
      <c r="AU44" s="86" t="str">
        <f t="shared" si="10"/>
        <v>Se mantiene los controles establecidos</v>
      </c>
      <c r="AW44" s="1"/>
    </row>
    <row r="45" spans="1:49" ht="229.5" x14ac:dyDescent="0.25">
      <c r="A45" s="1"/>
      <c r="B45" s="137" t="s">
        <v>175</v>
      </c>
      <c r="C45" s="127" t="s">
        <v>176</v>
      </c>
      <c r="D45" s="127" t="s">
        <v>177</v>
      </c>
      <c r="E45" s="86" t="s">
        <v>297</v>
      </c>
      <c r="F45" s="86" t="s">
        <v>298</v>
      </c>
      <c r="G45" s="147" t="s">
        <v>193</v>
      </c>
      <c r="H45" s="128" t="s">
        <v>260</v>
      </c>
      <c r="I45" s="138" t="s">
        <v>296</v>
      </c>
      <c r="J45" s="139" t="s">
        <v>262</v>
      </c>
      <c r="K45" s="64" t="s">
        <v>263</v>
      </c>
      <c r="L45" s="131" t="s">
        <v>185</v>
      </c>
      <c r="M45" s="64" t="s">
        <v>264</v>
      </c>
      <c r="N45" s="64" t="s">
        <v>265</v>
      </c>
      <c r="O45" s="129">
        <v>2</v>
      </c>
      <c r="P45" s="129">
        <v>2</v>
      </c>
      <c r="Q45" s="138">
        <f t="shared" si="13"/>
        <v>4</v>
      </c>
      <c r="R45" s="138" t="str">
        <f t="shared" si="14"/>
        <v>BAJO</v>
      </c>
      <c r="S45" s="129">
        <v>25</v>
      </c>
      <c r="T45" s="138">
        <f t="shared" si="15"/>
        <v>100</v>
      </c>
      <c r="U45" s="138" t="str">
        <f t="shared" si="16"/>
        <v>III</v>
      </c>
      <c r="V45" s="132" t="str">
        <f t="shared" si="4"/>
        <v>Mejorable</v>
      </c>
      <c r="W45" s="129" t="s">
        <v>273</v>
      </c>
      <c r="X45" s="129" t="s">
        <v>180</v>
      </c>
      <c r="Y45" s="138" t="s">
        <v>190</v>
      </c>
      <c r="Z45" s="138" t="s">
        <v>190</v>
      </c>
      <c r="AA45" s="138" t="s">
        <v>190</v>
      </c>
      <c r="AB45" s="64" t="s">
        <v>267</v>
      </c>
      <c r="AC45" s="64" t="s">
        <v>190</v>
      </c>
      <c r="AD45" s="161">
        <v>45869</v>
      </c>
      <c r="AE45" s="174" t="s">
        <v>192</v>
      </c>
      <c r="AF45" s="129">
        <v>2</v>
      </c>
      <c r="AG45" s="129">
        <v>2</v>
      </c>
      <c r="AH45" s="138">
        <f t="shared" si="17"/>
        <v>4</v>
      </c>
      <c r="AI45" s="138" t="str">
        <f t="shared" si="18"/>
        <v>BAJO</v>
      </c>
      <c r="AJ45" s="129">
        <v>25</v>
      </c>
      <c r="AK45" s="138">
        <f t="shared" si="19"/>
        <v>100</v>
      </c>
      <c r="AL45" s="138" t="str">
        <f t="shared" si="20"/>
        <v>III</v>
      </c>
      <c r="AM45" s="132" t="str">
        <f t="shared" si="12"/>
        <v>Mejorable</v>
      </c>
      <c r="AN45" s="129" t="s">
        <v>273</v>
      </c>
      <c r="AO45" s="129" t="s">
        <v>180</v>
      </c>
      <c r="AP45" s="138" t="s">
        <v>190</v>
      </c>
      <c r="AQ45" s="138" t="s">
        <v>190</v>
      </c>
      <c r="AR45" s="138" t="s">
        <v>190</v>
      </c>
      <c r="AS45" s="64" t="s">
        <v>267</v>
      </c>
      <c r="AT45" s="64" t="s">
        <v>190</v>
      </c>
      <c r="AU45" s="86" t="str">
        <f t="shared" si="10"/>
        <v>Se mantiene los controles establecidos</v>
      </c>
      <c r="AW45" s="1"/>
    </row>
    <row r="46" spans="1:49" ht="229.5" x14ac:dyDescent="0.25">
      <c r="A46" s="1"/>
      <c r="B46" s="137" t="s">
        <v>175</v>
      </c>
      <c r="C46" s="127" t="s">
        <v>176</v>
      </c>
      <c r="D46" s="127" t="s">
        <v>177</v>
      </c>
      <c r="E46" s="86" t="s">
        <v>297</v>
      </c>
      <c r="F46" s="86" t="s">
        <v>298</v>
      </c>
      <c r="G46" s="147" t="s">
        <v>193</v>
      </c>
      <c r="H46" s="128" t="s">
        <v>260</v>
      </c>
      <c r="I46" s="138" t="s">
        <v>317</v>
      </c>
      <c r="J46" s="140" t="s">
        <v>262</v>
      </c>
      <c r="K46" s="64" t="s">
        <v>263</v>
      </c>
      <c r="L46" s="131" t="s">
        <v>185</v>
      </c>
      <c r="M46" s="64" t="s">
        <v>264</v>
      </c>
      <c r="N46" s="64" t="s">
        <v>265</v>
      </c>
      <c r="O46" s="129">
        <v>2</v>
      </c>
      <c r="P46" s="129">
        <v>1</v>
      </c>
      <c r="Q46" s="138">
        <f t="shared" si="13"/>
        <v>2</v>
      </c>
      <c r="R46" s="138" t="str">
        <f t="shared" si="14"/>
        <v>BAJO</v>
      </c>
      <c r="S46" s="129">
        <v>100</v>
      </c>
      <c r="T46" s="138">
        <f t="shared" si="15"/>
        <v>200</v>
      </c>
      <c r="U46" s="138" t="str">
        <f t="shared" si="16"/>
        <v>II</v>
      </c>
      <c r="V46" s="141" t="str">
        <f t="shared" si="4"/>
        <v>aceptable con control especifico</v>
      </c>
      <c r="W46" s="129" t="s">
        <v>269</v>
      </c>
      <c r="X46" s="129" t="s">
        <v>180</v>
      </c>
      <c r="Y46" s="138" t="s">
        <v>190</v>
      </c>
      <c r="Z46" s="138" t="s">
        <v>190</v>
      </c>
      <c r="AA46" s="138" t="s">
        <v>190</v>
      </c>
      <c r="AB46" s="64" t="s">
        <v>270</v>
      </c>
      <c r="AC46" s="64" t="s">
        <v>190</v>
      </c>
      <c r="AD46" s="161">
        <v>45869</v>
      </c>
      <c r="AE46" s="174" t="s">
        <v>192</v>
      </c>
      <c r="AF46" s="129">
        <v>2</v>
      </c>
      <c r="AG46" s="129">
        <v>1</v>
      </c>
      <c r="AH46" s="138">
        <f t="shared" si="17"/>
        <v>2</v>
      </c>
      <c r="AI46" s="138" t="str">
        <f t="shared" si="18"/>
        <v>BAJO</v>
      </c>
      <c r="AJ46" s="129">
        <v>100</v>
      </c>
      <c r="AK46" s="138">
        <f t="shared" si="19"/>
        <v>200</v>
      </c>
      <c r="AL46" s="138" t="str">
        <f t="shared" si="20"/>
        <v>II</v>
      </c>
      <c r="AM46" s="141" t="str">
        <f t="shared" si="12"/>
        <v>aceptable con control especifico</v>
      </c>
      <c r="AN46" s="129" t="s">
        <v>269</v>
      </c>
      <c r="AO46" s="129" t="s">
        <v>180</v>
      </c>
      <c r="AP46" s="138" t="s">
        <v>190</v>
      </c>
      <c r="AQ46" s="138" t="s">
        <v>190</v>
      </c>
      <c r="AR46" s="138" t="s">
        <v>190</v>
      </c>
      <c r="AS46" s="64" t="s">
        <v>270</v>
      </c>
      <c r="AT46" s="64" t="s">
        <v>190</v>
      </c>
      <c r="AU46" s="86" t="str">
        <f t="shared" si="10"/>
        <v>Se mantiene los controles establecidos</v>
      </c>
      <c r="AW46" s="1"/>
    </row>
    <row r="47" spans="1:49" ht="229.5" x14ac:dyDescent="0.25">
      <c r="A47" s="1"/>
      <c r="B47" s="137" t="s">
        <v>175</v>
      </c>
      <c r="C47" s="127" t="s">
        <v>176</v>
      </c>
      <c r="D47" s="127" t="s">
        <v>177</v>
      </c>
      <c r="E47" s="86" t="s">
        <v>297</v>
      </c>
      <c r="F47" s="86" t="s">
        <v>298</v>
      </c>
      <c r="G47" s="147" t="s">
        <v>193</v>
      </c>
      <c r="H47" s="128" t="s">
        <v>260</v>
      </c>
      <c r="I47" s="138" t="s">
        <v>271</v>
      </c>
      <c r="J47" s="140" t="s">
        <v>262</v>
      </c>
      <c r="K47" s="64" t="s">
        <v>272</v>
      </c>
      <c r="L47" s="131" t="s">
        <v>185</v>
      </c>
      <c r="M47" s="64" t="s">
        <v>264</v>
      </c>
      <c r="N47" s="64" t="s">
        <v>265</v>
      </c>
      <c r="O47" s="129">
        <v>2</v>
      </c>
      <c r="P47" s="129">
        <v>1</v>
      </c>
      <c r="Q47" s="138">
        <f t="shared" si="13"/>
        <v>2</v>
      </c>
      <c r="R47" s="138" t="str">
        <f t="shared" si="14"/>
        <v>BAJO</v>
      </c>
      <c r="S47" s="129">
        <v>100</v>
      </c>
      <c r="T47" s="138">
        <f t="shared" si="15"/>
        <v>200</v>
      </c>
      <c r="U47" s="138" t="str">
        <f t="shared" si="16"/>
        <v>II</v>
      </c>
      <c r="V47" s="141" t="str">
        <f t="shared" si="4"/>
        <v>aceptable con control especifico</v>
      </c>
      <c r="W47" s="129" t="s">
        <v>273</v>
      </c>
      <c r="X47" s="129" t="s">
        <v>180</v>
      </c>
      <c r="Y47" s="138" t="s">
        <v>190</v>
      </c>
      <c r="Z47" s="138" t="s">
        <v>190</v>
      </c>
      <c r="AA47" s="138" t="s">
        <v>190</v>
      </c>
      <c r="AB47" s="64" t="s">
        <v>267</v>
      </c>
      <c r="AC47" s="64" t="s">
        <v>190</v>
      </c>
      <c r="AD47" s="161">
        <v>45869</v>
      </c>
      <c r="AE47" s="174" t="s">
        <v>192</v>
      </c>
      <c r="AF47" s="129">
        <v>2</v>
      </c>
      <c r="AG47" s="129">
        <v>1</v>
      </c>
      <c r="AH47" s="138">
        <f t="shared" si="17"/>
        <v>2</v>
      </c>
      <c r="AI47" s="138" t="str">
        <f t="shared" si="18"/>
        <v>BAJO</v>
      </c>
      <c r="AJ47" s="129">
        <v>100</v>
      </c>
      <c r="AK47" s="138">
        <f t="shared" si="19"/>
        <v>200</v>
      </c>
      <c r="AL47" s="138" t="str">
        <f t="shared" si="20"/>
        <v>II</v>
      </c>
      <c r="AM47" s="141" t="str">
        <f t="shared" si="12"/>
        <v>aceptable con control especifico</v>
      </c>
      <c r="AN47" s="129" t="s">
        <v>273</v>
      </c>
      <c r="AO47" s="129" t="s">
        <v>180</v>
      </c>
      <c r="AP47" s="138" t="s">
        <v>190</v>
      </c>
      <c r="AQ47" s="138" t="s">
        <v>190</v>
      </c>
      <c r="AR47" s="138" t="s">
        <v>190</v>
      </c>
      <c r="AS47" s="64" t="s">
        <v>267</v>
      </c>
      <c r="AT47" s="64" t="s">
        <v>190</v>
      </c>
      <c r="AU47" s="86" t="str">
        <f t="shared" si="10"/>
        <v>Se mantiene los controles establecidos</v>
      </c>
      <c r="AW47" s="1"/>
    </row>
    <row r="48" spans="1:49" ht="229.5" x14ac:dyDescent="0.25">
      <c r="A48" s="1"/>
      <c r="B48" s="137" t="s">
        <v>175</v>
      </c>
      <c r="C48" s="127" t="s">
        <v>176</v>
      </c>
      <c r="D48" s="127" t="s">
        <v>177</v>
      </c>
      <c r="E48" s="86" t="s">
        <v>297</v>
      </c>
      <c r="F48" s="86" t="s">
        <v>298</v>
      </c>
      <c r="G48" s="147" t="s">
        <v>193</v>
      </c>
      <c r="H48" s="128" t="s">
        <v>181</v>
      </c>
      <c r="I48" s="138" t="s">
        <v>274</v>
      </c>
      <c r="J48" s="140" t="s">
        <v>262</v>
      </c>
      <c r="K48" s="64" t="s">
        <v>263</v>
      </c>
      <c r="L48" s="131" t="s">
        <v>185</v>
      </c>
      <c r="M48" s="64" t="s">
        <v>264</v>
      </c>
      <c r="N48" s="64" t="s">
        <v>275</v>
      </c>
      <c r="O48" s="129">
        <v>1</v>
      </c>
      <c r="P48" s="129">
        <v>1</v>
      </c>
      <c r="Q48" s="138">
        <f t="shared" si="13"/>
        <v>1</v>
      </c>
      <c r="R48" s="138" t="str">
        <f t="shared" si="14"/>
        <v>BAJO</v>
      </c>
      <c r="S48" s="129">
        <v>10</v>
      </c>
      <c r="T48" s="138">
        <f t="shared" si="15"/>
        <v>10</v>
      </c>
      <c r="U48" s="138" t="str">
        <f t="shared" si="16"/>
        <v>IV</v>
      </c>
      <c r="V48" s="142" t="str">
        <f t="shared" si="4"/>
        <v>Aceptable</v>
      </c>
      <c r="W48" s="129" t="s">
        <v>273</v>
      </c>
      <c r="X48" s="129" t="s">
        <v>180</v>
      </c>
      <c r="Y48" s="138" t="s">
        <v>190</v>
      </c>
      <c r="Z48" s="138" t="s">
        <v>190</v>
      </c>
      <c r="AA48" s="138" t="s">
        <v>190</v>
      </c>
      <c r="AB48" s="64" t="s">
        <v>267</v>
      </c>
      <c r="AC48" s="64" t="s">
        <v>190</v>
      </c>
      <c r="AD48" s="161">
        <v>45869</v>
      </c>
      <c r="AE48" s="174" t="s">
        <v>192</v>
      </c>
      <c r="AF48" s="129">
        <v>1</v>
      </c>
      <c r="AG48" s="129">
        <v>1</v>
      </c>
      <c r="AH48" s="138">
        <f t="shared" si="17"/>
        <v>1</v>
      </c>
      <c r="AI48" s="138" t="str">
        <f t="shared" si="18"/>
        <v>BAJO</v>
      </c>
      <c r="AJ48" s="129">
        <v>10</v>
      </c>
      <c r="AK48" s="138">
        <f t="shared" si="19"/>
        <v>10</v>
      </c>
      <c r="AL48" s="138" t="str">
        <f t="shared" si="20"/>
        <v>IV</v>
      </c>
      <c r="AM48" s="142" t="str">
        <f t="shared" si="12"/>
        <v>Aceptable</v>
      </c>
      <c r="AN48" s="129" t="s">
        <v>273</v>
      </c>
      <c r="AO48" s="129" t="s">
        <v>180</v>
      </c>
      <c r="AP48" s="138" t="s">
        <v>190</v>
      </c>
      <c r="AQ48" s="138" t="s">
        <v>190</v>
      </c>
      <c r="AR48" s="138" t="s">
        <v>190</v>
      </c>
      <c r="AS48" s="64" t="s">
        <v>267</v>
      </c>
      <c r="AT48" s="64" t="s">
        <v>190</v>
      </c>
      <c r="AU48" s="86" t="str">
        <f t="shared" si="10"/>
        <v>Se mantiene los controles establecidos</v>
      </c>
      <c r="AW48" s="1"/>
    </row>
    <row r="49" spans="1:49" ht="189" customHeight="1" x14ac:dyDescent="0.25">
      <c r="A49" s="1"/>
      <c r="B49" s="137" t="s">
        <v>175</v>
      </c>
      <c r="C49" s="127" t="s">
        <v>176</v>
      </c>
      <c r="D49" s="127" t="s">
        <v>177</v>
      </c>
      <c r="E49" s="86" t="s">
        <v>297</v>
      </c>
      <c r="F49" s="86" t="s">
        <v>298</v>
      </c>
      <c r="G49" s="147" t="s">
        <v>193</v>
      </c>
      <c r="H49" s="128" t="s">
        <v>181</v>
      </c>
      <c r="I49" s="138" t="s">
        <v>318</v>
      </c>
      <c r="J49" s="140" t="s">
        <v>319</v>
      </c>
      <c r="K49" s="64" t="s">
        <v>320</v>
      </c>
      <c r="L49" s="144" t="s">
        <v>185</v>
      </c>
      <c r="M49" s="64" t="s">
        <v>321</v>
      </c>
      <c r="N49" s="64" t="s">
        <v>322</v>
      </c>
      <c r="O49" s="128">
        <v>2</v>
      </c>
      <c r="P49" s="128">
        <v>4</v>
      </c>
      <c r="Q49" s="86">
        <v>8</v>
      </c>
      <c r="R49" s="86" t="s">
        <v>156</v>
      </c>
      <c r="S49" s="128">
        <v>10</v>
      </c>
      <c r="T49" s="86">
        <v>80</v>
      </c>
      <c r="U49" s="86" t="s">
        <v>71</v>
      </c>
      <c r="V49" s="134" t="str">
        <f>IF(U49="IV","Aceptable",IF(U49="III","Mejorable",IF(U49="II","aceptable con control especifico",IF(U49="I","No aceptable",FALSE))))</f>
        <v>aceptable con control especifico</v>
      </c>
      <c r="W49" s="64" t="s">
        <v>323</v>
      </c>
      <c r="X49" s="145" t="s">
        <v>180</v>
      </c>
      <c r="Y49" s="138" t="s">
        <v>190</v>
      </c>
      <c r="Z49" s="138" t="s">
        <v>190</v>
      </c>
      <c r="AA49" s="138" t="s">
        <v>190</v>
      </c>
      <c r="AB49" s="138" t="s">
        <v>324</v>
      </c>
      <c r="AC49" s="138" t="s">
        <v>190</v>
      </c>
      <c r="AD49" s="161">
        <v>45869</v>
      </c>
      <c r="AE49" s="174" t="s">
        <v>192</v>
      </c>
      <c r="AF49" s="128">
        <v>2</v>
      </c>
      <c r="AG49" s="128">
        <v>4</v>
      </c>
      <c r="AH49" s="86">
        <v>8</v>
      </c>
      <c r="AI49" s="86" t="s">
        <v>156</v>
      </c>
      <c r="AJ49" s="128">
        <v>10</v>
      </c>
      <c r="AK49" s="86">
        <v>80</v>
      </c>
      <c r="AL49" s="86" t="s">
        <v>71</v>
      </c>
      <c r="AM49" s="134" t="str">
        <f>IF(AL49="IV","Aceptable",IF(AL49="III","Mejorable",IF(AL49="II","aceptable con control especifico",IF(AL49="I","No aceptable",FALSE))))</f>
        <v>aceptable con control especifico</v>
      </c>
      <c r="AN49" s="64" t="s">
        <v>323</v>
      </c>
      <c r="AO49" s="145" t="s">
        <v>180</v>
      </c>
      <c r="AP49" s="138" t="s">
        <v>190</v>
      </c>
      <c r="AQ49" s="138" t="s">
        <v>190</v>
      </c>
      <c r="AR49" s="138" t="s">
        <v>190</v>
      </c>
      <c r="AS49" s="138" t="s">
        <v>324</v>
      </c>
      <c r="AT49" s="138" t="s">
        <v>190</v>
      </c>
      <c r="AU49" s="86" t="str">
        <f t="shared" si="10"/>
        <v>Se mantiene los controles establecidos</v>
      </c>
      <c r="AW49" s="1"/>
    </row>
    <row r="50" spans="1:49" ht="206.25" x14ac:dyDescent="0.25">
      <c r="A50" s="1"/>
      <c r="B50" s="137" t="s">
        <v>175</v>
      </c>
      <c r="C50" s="127" t="s">
        <v>176</v>
      </c>
      <c r="D50" s="127" t="s">
        <v>177</v>
      </c>
      <c r="E50" s="86" t="s">
        <v>297</v>
      </c>
      <c r="F50" s="86" t="s">
        <v>298</v>
      </c>
      <c r="G50" s="128" t="s">
        <v>180</v>
      </c>
      <c r="H50" s="128" t="s">
        <v>181</v>
      </c>
      <c r="I50" s="135" t="s">
        <v>254</v>
      </c>
      <c r="J50" s="130" t="s">
        <v>248</v>
      </c>
      <c r="K50" s="65" t="s">
        <v>255</v>
      </c>
      <c r="L50" s="170" t="s">
        <v>185</v>
      </c>
      <c r="M50" s="65" t="s">
        <v>185</v>
      </c>
      <c r="N50" s="135" t="s">
        <v>256</v>
      </c>
      <c r="O50" s="128">
        <v>2</v>
      </c>
      <c r="P50" s="128">
        <v>4</v>
      </c>
      <c r="Q50" s="129">
        <f t="shared" ref="Q50:Q75" si="21">O50*P50</f>
        <v>8</v>
      </c>
      <c r="R50" s="129" t="str">
        <f t="shared" ref="R50:R75" si="22">IF(Q50&lt;=4,"BAJO",IF(Q50&lt;=8,"MEDIO",IF(Q50&lt;=20,"ALTO","MUY ALTO")))</f>
        <v>MEDIO</v>
      </c>
      <c r="S50" s="128">
        <v>25</v>
      </c>
      <c r="T50" s="129">
        <f t="shared" ref="T50:T75" si="23">Q50*S50</f>
        <v>200</v>
      </c>
      <c r="U50" s="129" t="str">
        <f t="shared" ref="U50:U75" si="24">IF(T50&lt;=20,"IV",IF(T50&lt;=120,"III",IF(T50&lt;=500,"II",IF(T50&lt;=4000,"I",FALSE))))</f>
        <v>II</v>
      </c>
      <c r="V50" s="134" t="str">
        <f t="shared" ref="V50:V75" si="25">IF(U50="IV","Aceptable",IF(U50="III","Mejorable",IF(U50="II","aceptable con control especifico",IF(U50="I","No aceptable",FALSE))))</f>
        <v>aceptable con control especifico</v>
      </c>
      <c r="W50" s="65" t="s">
        <v>257</v>
      </c>
      <c r="X50" s="128" t="s">
        <v>180</v>
      </c>
      <c r="Y50" s="129" t="s">
        <v>190</v>
      </c>
      <c r="Z50" s="129" t="s">
        <v>190</v>
      </c>
      <c r="AA50" s="129" t="s">
        <v>258</v>
      </c>
      <c r="AB50" s="128" t="s">
        <v>259</v>
      </c>
      <c r="AC50" s="128" t="s">
        <v>190</v>
      </c>
      <c r="AD50" s="161">
        <v>45869</v>
      </c>
      <c r="AE50" s="174" t="s">
        <v>192</v>
      </c>
      <c r="AF50" s="128">
        <v>2</v>
      </c>
      <c r="AG50" s="128">
        <v>4</v>
      </c>
      <c r="AH50" s="129">
        <f t="shared" ref="AH50:AH63" si="26">AF50*AG50</f>
        <v>8</v>
      </c>
      <c r="AI50" s="129" t="str">
        <f t="shared" ref="AI50:AI63" si="27">IF(AH50&lt;=4,"BAJO",IF(AH50&lt;=8,"MEDIO",IF(AH50&lt;=20,"ALTO","MUY ALTO")))</f>
        <v>MEDIO</v>
      </c>
      <c r="AJ50" s="128">
        <v>25</v>
      </c>
      <c r="AK50" s="129">
        <f t="shared" ref="AK50:AK63" si="28">AH50*AJ50</f>
        <v>200</v>
      </c>
      <c r="AL50" s="129" t="str">
        <f t="shared" ref="AL50:AL63" si="29">IF(AK50&lt;=20,"IV",IF(AK50&lt;=120,"III",IF(AK50&lt;=500,"II",IF(AK50&lt;=4000,"I",FALSE))))</f>
        <v>II</v>
      </c>
      <c r="AM50" s="134" t="str">
        <f t="shared" ref="AM50:AM63" si="30">IF(AL50="IV","Aceptable",IF(AL50="III","Mejorable",IF(AL50="II","aceptable con control especifico",IF(AL50="I","No aceptable",FALSE))))</f>
        <v>aceptable con control especifico</v>
      </c>
      <c r="AN50" s="65" t="s">
        <v>257</v>
      </c>
      <c r="AO50" s="128" t="s">
        <v>180</v>
      </c>
      <c r="AP50" s="129" t="s">
        <v>190</v>
      </c>
      <c r="AQ50" s="129" t="s">
        <v>190</v>
      </c>
      <c r="AR50" s="129" t="s">
        <v>258</v>
      </c>
      <c r="AS50" s="128" t="s">
        <v>259</v>
      </c>
      <c r="AT50" s="128" t="s">
        <v>190</v>
      </c>
      <c r="AU50" s="86" t="str">
        <f t="shared" si="10"/>
        <v>Se mantiene los controles establecidos</v>
      </c>
      <c r="AW50" s="1"/>
    </row>
    <row r="51" spans="1:49" ht="154.5" customHeight="1" x14ac:dyDescent="0.25">
      <c r="A51" s="1"/>
      <c r="B51" s="137" t="s">
        <v>175</v>
      </c>
      <c r="C51" s="127" t="s">
        <v>176</v>
      </c>
      <c r="D51" s="127" t="s">
        <v>177</v>
      </c>
      <c r="E51" s="86" t="s">
        <v>297</v>
      </c>
      <c r="F51" s="86" t="s">
        <v>298</v>
      </c>
      <c r="G51" s="86" t="s">
        <v>180</v>
      </c>
      <c r="H51" s="128" t="s">
        <v>181</v>
      </c>
      <c r="I51" s="129" t="s">
        <v>325</v>
      </c>
      <c r="J51" s="140" t="s">
        <v>326</v>
      </c>
      <c r="K51" s="64" t="s">
        <v>327</v>
      </c>
      <c r="L51" s="66" t="s">
        <v>185</v>
      </c>
      <c r="M51" s="64" t="s">
        <v>328</v>
      </c>
      <c r="N51" s="64" t="s">
        <v>185</v>
      </c>
      <c r="O51" s="86">
        <v>2</v>
      </c>
      <c r="P51" s="86">
        <v>4</v>
      </c>
      <c r="Q51" s="138">
        <f t="shared" si="21"/>
        <v>8</v>
      </c>
      <c r="R51" s="138" t="str">
        <f t="shared" si="22"/>
        <v>MEDIO</v>
      </c>
      <c r="S51" s="86">
        <v>10</v>
      </c>
      <c r="T51" s="138">
        <f t="shared" si="23"/>
        <v>80</v>
      </c>
      <c r="U51" s="138" t="str">
        <f t="shared" si="24"/>
        <v>III</v>
      </c>
      <c r="V51" s="132" t="str">
        <f t="shared" si="25"/>
        <v>Mejorable</v>
      </c>
      <c r="W51" s="64" t="s">
        <v>220</v>
      </c>
      <c r="X51" s="86" t="s">
        <v>180</v>
      </c>
      <c r="Y51" s="138" t="s">
        <v>190</v>
      </c>
      <c r="Z51" s="138" t="s">
        <v>190</v>
      </c>
      <c r="AA51" s="138" t="s">
        <v>190</v>
      </c>
      <c r="AB51" s="86" t="s">
        <v>329</v>
      </c>
      <c r="AC51" s="86" t="s">
        <v>190</v>
      </c>
      <c r="AD51" s="161">
        <v>45869</v>
      </c>
      <c r="AE51" s="174" t="s">
        <v>192</v>
      </c>
      <c r="AF51" s="86">
        <v>2</v>
      </c>
      <c r="AG51" s="86">
        <v>4</v>
      </c>
      <c r="AH51" s="138">
        <f t="shared" si="26"/>
        <v>8</v>
      </c>
      <c r="AI51" s="138" t="str">
        <f t="shared" si="27"/>
        <v>MEDIO</v>
      </c>
      <c r="AJ51" s="86">
        <v>10</v>
      </c>
      <c r="AK51" s="138">
        <f t="shared" si="28"/>
        <v>80</v>
      </c>
      <c r="AL51" s="138" t="str">
        <f t="shared" si="29"/>
        <v>III</v>
      </c>
      <c r="AM51" s="132" t="str">
        <f t="shared" si="30"/>
        <v>Mejorable</v>
      </c>
      <c r="AN51" s="64" t="s">
        <v>220</v>
      </c>
      <c r="AO51" s="86" t="s">
        <v>180</v>
      </c>
      <c r="AP51" s="138" t="s">
        <v>190</v>
      </c>
      <c r="AQ51" s="138" t="s">
        <v>190</v>
      </c>
      <c r="AR51" s="138" t="s">
        <v>190</v>
      </c>
      <c r="AS51" s="86" t="s">
        <v>329</v>
      </c>
      <c r="AT51" s="86" t="s">
        <v>190</v>
      </c>
      <c r="AU51" s="86" t="str">
        <f t="shared" si="10"/>
        <v>Se mantiene los controles establecidos</v>
      </c>
      <c r="AW51" s="1"/>
    </row>
    <row r="52" spans="1:49" ht="244.5" customHeight="1" x14ac:dyDescent="0.25">
      <c r="A52" s="1"/>
      <c r="B52" s="137" t="s">
        <v>175</v>
      </c>
      <c r="C52" s="127" t="s">
        <v>176</v>
      </c>
      <c r="D52" s="127" t="s">
        <v>177</v>
      </c>
      <c r="E52" s="86" t="s">
        <v>297</v>
      </c>
      <c r="F52" s="86" t="s">
        <v>298</v>
      </c>
      <c r="G52" s="147" t="s">
        <v>193</v>
      </c>
      <c r="H52" s="128" t="s">
        <v>181</v>
      </c>
      <c r="I52" s="138" t="s">
        <v>330</v>
      </c>
      <c r="J52" s="140" t="s">
        <v>248</v>
      </c>
      <c r="K52" s="64" t="s">
        <v>331</v>
      </c>
      <c r="L52" s="66" t="s">
        <v>332</v>
      </c>
      <c r="M52" s="64" t="s">
        <v>185</v>
      </c>
      <c r="N52" s="34" t="s">
        <v>333</v>
      </c>
      <c r="O52" s="129">
        <v>0</v>
      </c>
      <c r="P52" s="129">
        <v>3</v>
      </c>
      <c r="Q52" s="138">
        <f t="shared" si="21"/>
        <v>0</v>
      </c>
      <c r="R52" s="138" t="str">
        <f t="shared" si="22"/>
        <v>BAJO</v>
      </c>
      <c r="S52" s="129">
        <v>25</v>
      </c>
      <c r="T52" s="138">
        <f t="shared" si="23"/>
        <v>0</v>
      </c>
      <c r="U52" s="138" t="str">
        <f t="shared" si="24"/>
        <v>IV</v>
      </c>
      <c r="V52" s="142" t="str">
        <f t="shared" si="25"/>
        <v>Aceptable</v>
      </c>
      <c r="W52" s="128" t="s">
        <v>257</v>
      </c>
      <c r="X52" s="86" t="s">
        <v>189</v>
      </c>
      <c r="Y52" s="138" t="s">
        <v>190</v>
      </c>
      <c r="Z52" s="138" t="s">
        <v>190</v>
      </c>
      <c r="AA52" s="138" t="s">
        <v>334</v>
      </c>
      <c r="AB52" s="138" t="s">
        <v>335</v>
      </c>
      <c r="AC52" s="138" t="s">
        <v>190</v>
      </c>
      <c r="AD52" s="161">
        <v>45869</v>
      </c>
      <c r="AE52" s="174" t="s">
        <v>192</v>
      </c>
      <c r="AF52" s="129">
        <v>0</v>
      </c>
      <c r="AG52" s="129">
        <v>3</v>
      </c>
      <c r="AH52" s="138">
        <f t="shared" si="26"/>
        <v>0</v>
      </c>
      <c r="AI52" s="138" t="str">
        <f t="shared" si="27"/>
        <v>BAJO</v>
      </c>
      <c r="AJ52" s="129">
        <v>25</v>
      </c>
      <c r="AK52" s="138">
        <f t="shared" si="28"/>
        <v>0</v>
      </c>
      <c r="AL52" s="138" t="str">
        <f t="shared" si="29"/>
        <v>IV</v>
      </c>
      <c r="AM52" s="142" t="str">
        <f t="shared" si="30"/>
        <v>Aceptable</v>
      </c>
      <c r="AN52" s="128" t="s">
        <v>257</v>
      </c>
      <c r="AO52" s="86" t="s">
        <v>189</v>
      </c>
      <c r="AP52" s="138" t="s">
        <v>190</v>
      </c>
      <c r="AQ52" s="138" t="s">
        <v>190</v>
      </c>
      <c r="AR52" s="138" t="s">
        <v>334</v>
      </c>
      <c r="AS52" s="138" t="s">
        <v>335</v>
      </c>
      <c r="AT52" s="138" t="s">
        <v>190</v>
      </c>
      <c r="AU52" s="86" t="str">
        <f t="shared" si="10"/>
        <v>Se mantiene los controles establecidos</v>
      </c>
      <c r="AW52" s="1"/>
    </row>
    <row r="53" spans="1:49" ht="244.5" customHeight="1" x14ac:dyDescent="0.25">
      <c r="A53" s="1"/>
      <c r="B53" s="137" t="s">
        <v>175</v>
      </c>
      <c r="C53" s="127" t="s">
        <v>176</v>
      </c>
      <c r="D53" s="127" t="s">
        <v>177</v>
      </c>
      <c r="E53" s="86" t="s">
        <v>336</v>
      </c>
      <c r="F53" s="86" t="s">
        <v>337</v>
      </c>
      <c r="G53" s="128" t="s">
        <v>180</v>
      </c>
      <c r="H53" s="128" t="s">
        <v>181</v>
      </c>
      <c r="I53" s="129" t="s">
        <v>182</v>
      </c>
      <c r="J53" s="130" t="s">
        <v>183</v>
      </c>
      <c r="K53" s="65" t="s">
        <v>281</v>
      </c>
      <c r="L53" s="131" t="s">
        <v>185</v>
      </c>
      <c r="M53" s="65" t="s">
        <v>186</v>
      </c>
      <c r="N53" s="65" t="s">
        <v>187</v>
      </c>
      <c r="O53" s="129">
        <v>2</v>
      </c>
      <c r="P53" s="129">
        <v>3</v>
      </c>
      <c r="Q53" s="129">
        <f t="shared" si="21"/>
        <v>6</v>
      </c>
      <c r="R53" s="129" t="str">
        <f t="shared" si="22"/>
        <v>MEDIO</v>
      </c>
      <c r="S53" s="129">
        <v>10</v>
      </c>
      <c r="T53" s="129">
        <f t="shared" si="23"/>
        <v>60</v>
      </c>
      <c r="U53" s="129" t="str">
        <f t="shared" si="24"/>
        <v>III</v>
      </c>
      <c r="V53" s="132" t="str">
        <f t="shared" si="25"/>
        <v>Mejorable</v>
      </c>
      <c r="W53" s="65" t="s">
        <v>188</v>
      </c>
      <c r="X53" s="133" t="s">
        <v>189</v>
      </c>
      <c r="Y53" s="129" t="s">
        <v>190</v>
      </c>
      <c r="Z53" s="129" t="s">
        <v>190</v>
      </c>
      <c r="AA53" s="129" t="s">
        <v>190</v>
      </c>
      <c r="AB53" s="129" t="s">
        <v>191</v>
      </c>
      <c r="AC53" s="129" t="s">
        <v>190</v>
      </c>
      <c r="AD53" s="161">
        <v>45869</v>
      </c>
      <c r="AE53" s="174" t="s">
        <v>192</v>
      </c>
      <c r="AF53" s="129">
        <v>2</v>
      </c>
      <c r="AG53" s="129">
        <v>3</v>
      </c>
      <c r="AH53" s="129">
        <f t="shared" si="26"/>
        <v>6</v>
      </c>
      <c r="AI53" s="129" t="str">
        <f t="shared" si="27"/>
        <v>MEDIO</v>
      </c>
      <c r="AJ53" s="129">
        <v>10</v>
      </c>
      <c r="AK53" s="129">
        <f t="shared" si="28"/>
        <v>60</v>
      </c>
      <c r="AL53" s="129" t="str">
        <f t="shared" si="29"/>
        <v>III</v>
      </c>
      <c r="AM53" s="132" t="str">
        <f t="shared" si="30"/>
        <v>Mejorable</v>
      </c>
      <c r="AN53" s="65" t="s">
        <v>188</v>
      </c>
      <c r="AO53" s="133" t="s">
        <v>189</v>
      </c>
      <c r="AP53" s="129" t="s">
        <v>190</v>
      </c>
      <c r="AQ53" s="129" t="s">
        <v>190</v>
      </c>
      <c r="AR53" s="129" t="s">
        <v>190</v>
      </c>
      <c r="AS53" s="129" t="s">
        <v>191</v>
      </c>
      <c r="AT53" s="129" t="s">
        <v>190</v>
      </c>
      <c r="AU53" s="86" t="str">
        <f t="shared" si="10"/>
        <v>Se mantiene los controles establecidos</v>
      </c>
      <c r="AW53" s="1"/>
    </row>
    <row r="54" spans="1:49" ht="244.5" customHeight="1" x14ac:dyDescent="0.25">
      <c r="A54" s="1"/>
      <c r="B54" s="137" t="s">
        <v>175</v>
      </c>
      <c r="C54" s="127" t="s">
        <v>176</v>
      </c>
      <c r="D54" s="127" t="s">
        <v>177</v>
      </c>
      <c r="E54" s="86" t="s">
        <v>336</v>
      </c>
      <c r="F54" s="86" t="s">
        <v>337</v>
      </c>
      <c r="G54" s="86" t="s">
        <v>193</v>
      </c>
      <c r="H54" s="128" t="s">
        <v>181</v>
      </c>
      <c r="I54" s="138" t="s">
        <v>299</v>
      </c>
      <c r="J54" s="140" t="s">
        <v>183</v>
      </c>
      <c r="K54" s="64" t="s">
        <v>300</v>
      </c>
      <c r="L54" s="131" t="s">
        <v>185</v>
      </c>
      <c r="M54" s="143" t="s">
        <v>301</v>
      </c>
      <c r="N54" s="143" t="s">
        <v>302</v>
      </c>
      <c r="O54" s="129">
        <v>2</v>
      </c>
      <c r="P54" s="129">
        <v>3</v>
      </c>
      <c r="Q54" s="138">
        <f t="shared" si="21"/>
        <v>6</v>
      </c>
      <c r="R54" s="138" t="str">
        <f t="shared" si="22"/>
        <v>MEDIO</v>
      </c>
      <c r="S54" s="129">
        <v>25</v>
      </c>
      <c r="T54" s="138">
        <f t="shared" si="23"/>
        <v>150</v>
      </c>
      <c r="U54" s="138" t="str">
        <f t="shared" si="24"/>
        <v>II</v>
      </c>
      <c r="V54" s="141" t="str">
        <f t="shared" si="25"/>
        <v>aceptable con control especifico</v>
      </c>
      <c r="W54" s="128" t="s">
        <v>303</v>
      </c>
      <c r="X54" s="86" t="s">
        <v>189</v>
      </c>
      <c r="Y54" s="138" t="s">
        <v>190</v>
      </c>
      <c r="Z54" s="138" t="s">
        <v>190</v>
      </c>
      <c r="AA54" s="138" t="s">
        <v>190</v>
      </c>
      <c r="AB54" s="138" t="s">
        <v>304</v>
      </c>
      <c r="AC54" s="138" t="s">
        <v>190</v>
      </c>
      <c r="AD54" s="161">
        <v>45869</v>
      </c>
      <c r="AE54" s="174" t="s">
        <v>192</v>
      </c>
      <c r="AF54" s="129">
        <v>2</v>
      </c>
      <c r="AG54" s="129">
        <v>3</v>
      </c>
      <c r="AH54" s="138">
        <f t="shared" si="26"/>
        <v>6</v>
      </c>
      <c r="AI54" s="138" t="str">
        <f t="shared" si="27"/>
        <v>MEDIO</v>
      </c>
      <c r="AJ54" s="129">
        <v>25</v>
      </c>
      <c r="AK54" s="138">
        <f t="shared" si="28"/>
        <v>150</v>
      </c>
      <c r="AL54" s="138" t="str">
        <f t="shared" si="29"/>
        <v>II</v>
      </c>
      <c r="AM54" s="141" t="str">
        <f t="shared" si="30"/>
        <v>aceptable con control especifico</v>
      </c>
      <c r="AN54" s="128" t="s">
        <v>303</v>
      </c>
      <c r="AO54" s="86" t="s">
        <v>189</v>
      </c>
      <c r="AP54" s="138" t="s">
        <v>190</v>
      </c>
      <c r="AQ54" s="138" t="s">
        <v>190</v>
      </c>
      <c r="AR54" s="138" t="s">
        <v>190</v>
      </c>
      <c r="AS54" s="138" t="s">
        <v>304</v>
      </c>
      <c r="AT54" s="138" t="s">
        <v>190</v>
      </c>
      <c r="AU54" s="86" t="str">
        <f t="shared" si="10"/>
        <v>Se mantiene los controles establecidos</v>
      </c>
      <c r="AW54" s="1"/>
    </row>
    <row r="55" spans="1:49" ht="162" customHeight="1" x14ac:dyDescent="0.25">
      <c r="A55" s="1"/>
      <c r="B55" s="137" t="s">
        <v>175</v>
      </c>
      <c r="C55" s="127" t="s">
        <v>176</v>
      </c>
      <c r="D55" s="127" t="s">
        <v>177</v>
      </c>
      <c r="E55" s="86" t="s">
        <v>336</v>
      </c>
      <c r="F55" s="86" t="s">
        <v>337</v>
      </c>
      <c r="G55" s="86" t="s">
        <v>193</v>
      </c>
      <c r="H55" s="128" t="s">
        <v>181</v>
      </c>
      <c r="I55" s="143" t="s">
        <v>242</v>
      </c>
      <c r="J55" s="140" t="s">
        <v>233</v>
      </c>
      <c r="K55" s="64" t="s">
        <v>243</v>
      </c>
      <c r="L55" s="144" t="s">
        <v>185</v>
      </c>
      <c r="M55" s="64" t="s">
        <v>185</v>
      </c>
      <c r="N55" s="172" t="s">
        <v>244</v>
      </c>
      <c r="O55" s="86">
        <v>2</v>
      </c>
      <c r="P55" s="86">
        <v>3</v>
      </c>
      <c r="Q55" s="138">
        <f t="shared" si="21"/>
        <v>6</v>
      </c>
      <c r="R55" s="138" t="str">
        <f t="shared" si="22"/>
        <v>MEDIO</v>
      </c>
      <c r="S55" s="86">
        <v>25</v>
      </c>
      <c r="T55" s="138">
        <f t="shared" si="23"/>
        <v>150</v>
      </c>
      <c r="U55" s="138" t="str">
        <f t="shared" si="24"/>
        <v>II</v>
      </c>
      <c r="V55" s="141" t="str">
        <f t="shared" si="25"/>
        <v>aceptable con control especifico</v>
      </c>
      <c r="W55" s="64" t="s">
        <v>245</v>
      </c>
      <c r="X55" s="86" t="s">
        <v>180</v>
      </c>
      <c r="Y55" s="138" t="s">
        <v>190</v>
      </c>
      <c r="Z55" s="138" t="s">
        <v>190</v>
      </c>
      <c r="AA55" s="138" t="s">
        <v>190</v>
      </c>
      <c r="AB55" s="86" t="s">
        <v>246</v>
      </c>
      <c r="AC55" s="86" t="s">
        <v>190</v>
      </c>
      <c r="AD55" s="161">
        <v>45869</v>
      </c>
      <c r="AE55" s="174" t="s">
        <v>192</v>
      </c>
      <c r="AF55" s="86">
        <v>2</v>
      </c>
      <c r="AG55" s="86">
        <v>3</v>
      </c>
      <c r="AH55" s="138">
        <f t="shared" si="26"/>
        <v>6</v>
      </c>
      <c r="AI55" s="138" t="str">
        <f t="shared" si="27"/>
        <v>MEDIO</v>
      </c>
      <c r="AJ55" s="86">
        <v>25</v>
      </c>
      <c r="AK55" s="138">
        <f t="shared" si="28"/>
        <v>150</v>
      </c>
      <c r="AL55" s="138" t="str">
        <f t="shared" si="29"/>
        <v>II</v>
      </c>
      <c r="AM55" s="141" t="str">
        <f t="shared" si="30"/>
        <v>aceptable con control especifico</v>
      </c>
      <c r="AN55" s="64" t="s">
        <v>245</v>
      </c>
      <c r="AO55" s="86" t="s">
        <v>180</v>
      </c>
      <c r="AP55" s="138" t="s">
        <v>190</v>
      </c>
      <c r="AQ55" s="138" t="s">
        <v>190</v>
      </c>
      <c r="AR55" s="138" t="s">
        <v>190</v>
      </c>
      <c r="AS55" s="86" t="s">
        <v>246</v>
      </c>
      <c r="AT55" s="86" t="s">
        <v>190</v>
      </c>
      <c r="AU55" s="86" t="str">
        <f t="shared" si="10"/>
        <v>Se mantiene los controles establecidos</v>
      </c>
      <c r="AW55" s="1"/>
    </row>
    <row r="56" spans="1:49" ht="244.5" customHeight="1" x14ac:dyDescent="0.25">
      <c r="A56" s="1"/>
      <c r="B56" s="137" t="s">
        <v>175</v>
      </c>
      <c r="C56" s="127" t="s">
        <v>176</v>
      </c>
      <c r="D56" s="127" t="s">
        <v>177</v>
      </c>
      <c r="E56" s="86" t="s">
        <v>336</v>
      </c>
      <c r="F56" s="86" t="s">
        <v>337</v>
      </c>
      <c r="G56" s="147" t="s">
        <v>193</v>
      </c>
      <c r="H56" s="128" t="s">
        <v>181</v>
      </c>
      <c r="I56" s="138" t="s">
        <v>338</v>
      </c>
      <c r="J56" s="140" t="s">
        <v>201</v>
      </c>
      <c r="K56" s="64" t="s">
        <v>306</v>
      </c>
      <c r="L56" s="144" t="s">
        <v>307</v>
      </c>
      <c r="M56" s="64" t="s">
        <v>308</v>
      </c>
      <c r="N56" s="64" t="s">
        <v>309</v>
      </c>
      <c r="O56" s="128">
        <v>2</v>
      </c>
      <c r="P56" s="128">
        <v>4</v>
      </c>
      <c r="Q56" s="86">
        <f t="shared" si="21"/>
        <v>8</v>
      </c>
      <c r="R56" s="86" t="str">
        <f t="shared" si="22"/>
        <v>MEDIO</v>
      </c>
      <c r="S56" s="128">
        <v>10</v>
      </c>
      <c r="T56" s="86">
        <f t="shared" si="23"/>
        <v>80</v>
      </c>
      <c r="U56" s="86" t="str">
        <f t="shared" si="24"/>
        <v>III</v>
      </c>
      <c r="V56" s="132" t="str">
        <f t="shared" si="25"/>
        <v>Mejorable</v>
      </c>
      <c r="W56" s="129" t="s">
        <v>310</v>
      </c>
      <c r="X56" s="86" t="s">
        <v>180</v>
      </c>
      <c r="Y56" s="86" t="s">
        <v>190</v>
      </c>
      <c r="Z56" s="86" t="s">
        <v>190</v>
      </c>
      <c r="AA56" s="86" t="s">
        <v>311</v>
      </c>
      <c r="AB56" s="86" t="s">
        <v>312</v>
      </c>
      <c r="AC56" s="138" t="s">
        <v>313</v>
      </c>
      <c r="AD56" s="161">
        <v>45869</v>
      </c>
      <c r="AE56" s="174" t="s">
        <v>192</v>
      </c>
      <c r="AF56" s="128">
        <v>2</v>
      </c>
      <c r="AG56" s="128">
        <v>4</v>
      </c>
      <c r="AH56" s="86">
        <f t="shared" si="26"/>
        <v>8</v>
      </c>
      <c r="AI56" s="86" t="str">
        <f t="shared" si="27"/>
        <v>MEDIO</v>
      </c>
      <c r="AJ56" s="128">
        <v>10</v>
      </c>
      <c r="AK56" s="86">
        <f t="shared" si="28"/>
        <v>80</v>
      </c>
      <c r="AL56" s="86" t="str">
        <f t="shared" si="29"/>
        <v>III</v>
      </c>
      <c r="AM56" s="132" t="str">
        <f t="shared" si="30"/>
        <v>Mejorable</v>
      </c>
      <c r="AN56" s="129" t="s">
        <v>310</v>
      </c>
      <c r="AO56" s="86" t="s">
        <v>180</v>
      </c>
      <c r="AP56" s="86" t="s">
        <v>190</v>
      </c>
      <c r="AQ56" s="86" t="s">
        <v>190</v>
      </c>
      <c r="AR56" s="86" t="s">
        <v>311</v>
      </c>
      <c r="AS56" s="86" t="s">
        <v>312</v>
      </c>
      <c r="AT56" s="138" t="s">
        <v>313</v>
      </c>
      <c r="AU56" s="86" t="str">
        <f t="shared" si="10"/>
        <v>Se mantiene los controles establecidos</v>
      </c>
      <c r="AW56" s="1"/>
    </row>
    <row r="57" spans="1:49" ht="244.5" customHeight="1" x14ac:dyDescent="0.25">
      <c r="A57" s="1"/>
      <c r="B57" s="137" t="s">
        <v>175</v>
      </c>
      <c r="C57" s="127" t="s">
        <v>176</v>
      </c>
      <c r="D57" s="127" t="s">
        <v>177</v>
      </c>
      <c r="E57" s="86" t="s">
        <v>336</v>
      </c>
      <c r="F57" s="86" t="s">
        <v>337</v>
      </c>
      <c r="G57" s="147" t="s">
        <v>193</v>
      </c>
      <c r="H57" s="128" t="s">
        <v>181</v>
      </c>
      <c r="I57" s="128" t="s">
        <v>314</v>
      </c>
      <c r="J57" s="130" t="s">
        <v>223</v>
      </c>
      <c r="K57" s="65" t="s">
        <v>224</v>
      </c>
      <c r="L57" s="131" t="s">
        <v>185</v>
      </c>
      <c r="M57" s="65" t="s">
        <v>185</v>
      </c>
      <c r="N57" s="162" t="s">
        <v>225</v>
      </c>
      <c r="O57" s="129">
        <v>2</v>
      </c>
      <c r="P57" s="129">
        <v>3</v>
      </c>
      <c r="Q57" s="129">
        <f t="shared" si="21"/>
        <v>6</v>
      </c>
      <c r="R57" s="129" t="str">
        <f t="shared" si="22"/>
        <v>MEDIO</v>
      </c>
      <c r="S57" s="129">
        <v>10</v>
      </c>
      <c r="T57" s="129">
        <f t="shared" si="23"/>
        <v>60</v>
      </c>
      <c r="U57" s="129" t="str">
        <f t="shared" si="24"/>
        <v>III</v>
      </c>
      <c r="V57" s="132" t="str">
        <f t="shared" si="25"/>
        <v>Mejorable</v>
      </c>
      <c r="W57" s="65" t="s">
        <v>226</v>
      </c>
      <c r="X57" s="133" t="s">
        <v>180</v>
      </c>
      <c r="Y57" s="129" t="s">
        <v>190</v>
      </c>
      <c r="Z57" s="129" t="s">
        <v>190</v>
      </c>
      <c r="AA57" s="135" t="s">
        <v>190</v>
      </c>
      <c r="AB57" s="128" t="s">
        <v>227</v>
      </c>
      <c r="AC57" s="129" t="s">
        <v>190</v>
      </c>
      <c r="AD57" s="161">
        <v>45869</v>
      </c>
      <c r="AE57" s="174" t="s">
        <v>192</v>
      </c>
      <c r="AF57" s="129">
        <v>2</v>
      </c>
      <c r="AG57" s="129">
        <v>3</v>
      </c>
      <c r="AH57" s="129">
        <f t="shared" si="26"/>
        <v>6</v>
      </c>
      <c r="AI57" s="129" t="str">
        <f t="shared" si="27"/>
        <v>MEDIO</v>
      </c>
      <c r="AJ57" s="129">
        <v>10</v>
      </c>
      <c r="AK57" s="129">
        <f t="shared" si="28"/>
        <v>60</v>
      </c>
      <c r="AL57" s="129" t="str">
        <f t="shared" si="29"/>
        <v>III</v>
      </c>
      <c r="AM57" s="132" t="str">
        <f t="shared" si="30"/>
        <v>Mejorable</v>
      </c>
      <c r="AN57" s="65" t="s">
        <v>226</v>
      </c>
      <c r="AO57" s="133" t="s">
        <v>180</v>
      </c>
      <c r="AP57" s="129" t="s">
        <v>190</v>
      </c>
      <c r="AQ57" s="129" t="s">
        <v>190</v>
      </c>
      <c r="AR57" s="135" t="s">
        <v>190</v>
      </c>
      <c r="AS57" s="128" t="s">
        <v>227</v>
      </c>
      <c r="AT57" s="129" t="s">
        <v>190</v>
      </c>
      <c r="AU57" s="86" t="str">
        <f t="shared" si="10"/>
        <v>Se mantiene los controles establecidos</v>
      </c>
      <c r="AW57" s="1"/>
    </row>
    <row r="58" spans="1:49" ht="276" customHeight="1" x14ac:dyDescent="0.25">
      <c r="A58" s="1"/>
      <c r="B58" s="137" t="s">
        <v>175</v>
      </c>
      <c r="C58" s="127" t="s">
        <v>176</v>
      </c>
      <c r="D58" s="127" t="s">
        <v>177</v>
      </c>
      <c r="E58" s="86" t="s">
        <v>336</v>
      </c>
      <c r="F58" s="86" t="s">
        <v>337</v>
      </c>
      <c r="G58" s="147" t="s">
        <v>193</v>
      </c>
      <c r="H58" s="128" t="s">
        <v>181</v>
      </c>
      <c r="I58" s="128" t="s">
        <v>228</v>
      </c>
      <c r="J58" s="130" t="s">
        <v>223</v>
      </c>
      <c r="K58" s="65" t="s">
        <v>229</v>
      </c>
      <c r="L58" s="131" t="s">
        <v>185</v>
      </c>
      <c r="M58" s="65" t="s">
        <v>185</v>
      </c>
      <c r="N58" s="162" t="s">
        <v>225</v>
      </c>
      <c r="O58" s="129">
        <v>6</v>
      </c>
      <c r="P58" s="129">
        <v>2</v>
      </c>
      <c r="Q58" s="129">
        <f t="shared" si="21"/>
        <v>12</v>
      </c>
      <c r="R58" s="129" t="str">
        <f t="shared" si="22"/>
        <v>ALTO</v>
      </c>
      <c r="S58" s="129">
        <v>25</v>
      </c>
      <c r="T58" s="129">
        <f t="shared" si="23"/>
        <v>300</v>
      </c>
      <c r="U58" s="129" t="str">
        <f t="shared" si="24"/>
        <v>II</v>
      </c>
      <c r="V58" s="134" t="str">
        <f t="shared" si="25"/>
        <v>aceptable con control especifico</v>
      </c>
      <c r="W58" s="65" t="s">
        <v>315</v>
      </c>
      <c r="X58" s="133" t="s">
        <v>180</v>
      </c>
      <c r="Y58" s="129" t="s">
        <v>190</v>
      </c>
      <c r="Z58" s="129" t="s">
        <v>190</v>
      </c>
      <c r="AA58" s="135" t="s">
        <v>190</v>
      </c>
      <c r="AB58" s="175" t="s">
        <v>316</v>
      </c>
      <c r="AC58" s="129" t="s">
        <v>190</v>
      </c>
      <c r="AD58" s="161">
        <v>45869</v>
      </c>
      <c r="AE58" s="174" t="s">
        <v>192</v>
      </c>
      <c r="AF58" s="129">
        <v>6</v>
      </c>
      <c r="AG58" s="129">
        <v>2</v>
      </c>
      <c r="AH58" s="129">
        <f t="shared" si="26"/>
        <v>12</v>
      </c>
      <c r="AI58" s="129" t="str">
        <f t="shared" si="27"/>
        <v>ALTO</v>
      </c>
      <c r="AJ58" s="129">
        <v>25</v>
      </c>
      <c r="AK58" s="129">
        <f t="shared" si="28"/>
        <v>300</v>
      </c>
      <c r="AL58" s="129" t="str">
        <f t="shared" si="29"/>
        <v>II</v>
      </c>
      <c r="AM58" s="134" t="str">
        <f t="shared" si="30"/>
        <v>aceptable con control especifico</v>
      </c>
      <c r="AN58" s="65" t="s">
        <v>315</v>
      </c>
      <c r="AO58" s="133" t="s">
        <v>180</v>
      </c>
      <c r="AP58" s="129" t="s">
        <v>190</v>
      </c>
      <c r="AQ58" s="129" t="s">
        <v>190</v>
      </c>
      <c r="AR58" s="135" t="s">
        <v>190</v>
      </c>
      <c r="AS58" s="175" t="s">
        <v>316</v>
      </c>
      <c r="AT58" s="129" t="s">
        <v>190</v>
      </c>
      <c r="AU58" s="86" t="str">
        <f t="shared" si="10"/>
        <v>Se mantiene los controles establecidos</v>
      </c>
      <c r="AW58" s="1"/>
    </row>
    <row r="59" spans="1:49" ht="244.5" customHeight="1" x14ac:dyDescent="0.25">
      <c r="A59" s="1"/>
      <c r="B59" s="137" t="s">
        <v>175</v>
      </c>
      <c r="C59" s="127" t="s">
        <v>176</v>
      </c>
      <c r="D59" s="127" t="s">
        <v>177</v>
      </c>
      <c r="E59" s="86" t="s">
        <v>336</v>
      </c>
      <c r="F59" s="86" t="s">
        <v>337</v>
      </c>
      <c r="G59" s="147" t="s">
        <v>193</v>
      </c>
      <c r="H59" s="128" t="s">
        <v>181</v>
      </c>
      <c r="I59" s="135" t="s">
        <v>232</v>
      </c>
      <c r="J59" s="130" t="s">
        <v>233</v>
      </c>
      <c r="K59" s="65" t="s">
        <v>234</v>
      </c>
      <c r="L59" s="131" t="s">
        <v>185</v>
      </c>
      <c r="M59" s="65" t="s">
        <v>185</v>
      </c>
      <c r="N59" s="135" t="s">
        <v>235</v>
      </c>
      <c r="O59" s="129">
        <v>2</v>
      </c>
      <c r="P59" s="129">
        <v>3</v>
      </c>
      <c r="Q59" s="129">
        <f t="shared" si="21"/>
        <v>6</v>
      </c>
      <c r="R59" s="129" t="str">
        <f t="shared" si="22"/>
        <v>MEDIO</v>
      </c>
      <c r="S59" s="129">
        <v>25</v>
      </c>
      <c r="T59" s="129">
        <f t="shared" si="23"/>
        <v>150</v>
      </c>
      <c r="U59" s="129" t="str">
        <f t="shared" si="24"/>
        <v>II</v>
      </c>
      <c r="V59" s="134" t="str">
        <f t="shared" si="25"/>
        <v>aceptable con control especifico</v>
      </c>
      <c r="W59" s="65" t="s">
        <v>236</v>
      </c>
      <c r="X59" s="133" t="s">
        <v>180</v>
      </c>
      <c r="Y59" s="129" t="s">
        <v>190</v>
      </c>
      <c r="Z59" s="129" t="s">
        <v>190</v>
      </c>
      <c r="AA59" s="129" t="s">
        <v>190</v>
      </c>
      <c r="AB59" s="128" t="s">
        <v>237</v>
      </c>
      <c r="AC59" s="129" t="s">
        <v>190</v>
      </c>
      <c r="AD59" s="161">
        <v>45869</v>
      </c>
      <c r="AE59" s="174" t="s">
        <v>192</v>
      </c>
      <c r="AF59" s="129">
        <v>2</v>
      </c>
      <c r="AG59" s="129">
        <v>3</v>
      </c>
      <c r="AH59" s="129">
        <f t="shared" si="26"/>
        <v>6</v>
      </c>
      <c r="AI59" s="129" t="str">
        <f t="shared" si="27"/>
        <v>MEDIO</v>
      </c>
      <c r="AJ59" s="129">
        <v>25</v>
      </c>
      <c r="AK59" s="129">
        <f t="shared" si="28"/>
        <v>150</v>
      </c>
      <c r="AL59" s="129" t="str">
        <f t="shared" si="29"/>
        <v>II</v>
      </c>
      <c r="AM59" s="134" t="str">
        <f t="shared" si="30"/>
        <v>aceptable con control especifico</v>
      </c>
      <c r="AN59" s="65" t="s">
        <v>236</v>
      </c>
      <c r="AO59" s="133" t="s">
        <v>180</v>
      </c>
      <c r="AP59" s="129" t="s">
        <v>190</v>
      </c>
      <c r="AQ59" s="129" t="s">
        <v>190</v>
      </c>
      <c r="AR59" s="129" t="s">
        <v>190</v>
      </c>
      <c r="AS59" s="128" t="s">
        <v>237</v>
      </c>
      <c r="AT59" s="129" t="s">
        <v>190</v>
      </c>
      <c r="AU59" s="86" t="str">
        <f t="shared" si="10"/>
        <v>Se mantiene los controles establecidos</v>
      </c>
      <c r="AW59" s="1"/>
    </row>
    <row r="60" spans="1:49" ht="244.5" customHeight="1" x14ac:dyDescent="0.25">
      <c r="A60" s="1"/>
      <c r="B60" s="137" t="s">
        <v>175</v>
      </c>
      <c r="C60" s="127" t="s">
        <v>176</v>
      </c>
      <c r="D60" s="127" t="s">
        <v>177</v>
      </c>
      <c r="E60" s="86" t="s">
        <v>336</v>
      </c>
      <c r="F60" s="86" t="s">
        <v>337</v>
      </c>
      <c r="G60" s="147" t="s">
        <v>193</v>
      </c>
      <c r="H60" s="128" t="s">
        <v>260</v>
      </c>
      <c r="I60" s="138" t="s">
        <v>296</v>
      </c>
      <c r="J60" s="139" t="s">
        <v>262</v>
      </c>
      <c r="K60" s="64" t="s">
        <v>263</v>
      </c>
      <c r="L60" s="131" t="s">
        <v>185</v>
      </c>
      <c r="M60" s="64" t="s">
        <v>264</v>
      </c>
      <c r="N60" s="64" t="s">
        <v>265</v>
      </c>
      <c r="O60" s="129">
        <v>2</v>
      </c>
      <c r="P60" s="129">
        <v>2</v>
      </c>
      <c r="Q60" s="138">
        <f t="shared" si="21"/>
        <v>4</v>
      </c>
      <c r="R60" s="138" t="str">
        <f t="shared" si="22"/>
        <v>BAJO</v>
      </c>
      <c r="S60" s="129">
        <v>25</v>
      </c>
      <c r="T60" s="138">
        <f t="shared" si="23"/>
        <v>100</v>
      </c>
      <c r="U60" s="138" t="str">
        <f t="shared" si="24"/>
        <v>III</v>
      </c>
      <c r="V60" s="132" t="str">
        <f t="shared" si="25"/>
        <v>Mejorable</v>
      </c>
      <c r="W60" s="129" t="s">
        <v>273</v>
      </c>
      <c r="X60" s="129" t="s">
        <v>180</v>
      </c>
      <c r="Y60" s="138" t="s">
        <v>190</v>
      </c>
      <c r="Z60" s="138" t="s">
        <v>190</v>
      </c>
      <c r="AA60" s="138" t="s">
        <v>190</v>
      </c>
      <c r="AB60" s="64" t="s">
        <v>267</v>
      </c>
      <c r="AC60" s="64" t="s">
        <v>190</v>
      </c>
      <c r="AD60" s="161">
        <v>45869</v>
      </c>
      <c r="AE60" s="174" t="s">
        <v>192</v>
      </c>
      <c r="AF60" s="129">
        <v>2</v>
      </c>
      <c r="AG60" s="129">
        <v>2</v>
      </c>
      <c r="AH60" s="138">
        <f t="shared" si="26"/>
        <v>4</v>
      </c>
      <c r="AI60" s="138" t="str">
        <f t="shared" si="27"/>
        <v>BAJO</v>
      </c>
      <c r="AJ60" s="129">
        <v>25</v>
      </c>
      <c r="AK60" s="138">
        <f t="shared" si="28"/>
        <v>100</v>
      </c>
      <c r="AL60" s="138" t="str">
        <f t="shared" si="29"/>
        <v>III</v>
      </c>
      <c r="AM60" s="132" t="str">
        <f t="shared" si="30"/>
        <v>Mejorable</v>
      </c>
      <c r="AN60" s="129" t="s">
        <v>273</v>
      </c>
      <c r="AO60" s="129" t="s">
        <v>180</v>
      </c>
      <c r="AP60" s="138" t="s">
        <v>190</v>
      </c>
      <c r="AQ60" s="138" t="s">
        <v>190</v>
      </c>
      <c r="AR60" s="138" t="s">
        <v>190</v>
      </c>
      <c r="AS60" s="64" t="s">
        <v>267</v>
      </c>
      <c r="AT60" s="64" t="s">
        <v>190</v>
      </c>
      <c r="AU60" s="86" t="str">
        <f t="shared" si="10"/>
        <v>Se mantiene los controles establecidos</v>
      </c>
      <c r="AW60" s="1"/>
    </row>
    <row r="61" spans="1:49" ht="264.75" customHeight="1" x14ac:dyDescent="0.25">
      <c r="A61" s="1"/>
      <c r="B61" s="137" t="s">
        <v>175</v>
      </c>
      <c r="C61" s="127" t="s">
        <v>176</v>
      </c>
      <c r="D61" s="127" t="s">
        <v>177</v>
      </c>
      <c r="E61" s="86" t="s">
        <v>336</v>
      </c>
      <c r="F61" s="86" t="s">
        <v>337</v>
      </c>
      <c r="G61" s="147" t="s">
        <v>193</v>
      </c>
      <c r="H61" s="128" t="s">
        <v>260</v>
      </c>
      <c r="I61" s="138" t="s">
        <v>339</v>
      </c>
      <c r="J61" s="140" t="s">
        <v>262</v>
      </c>
      <c r="K61" s="64" t="s">
        <v>263</v>
      </c>
      <c r="L61" s="131" t="s">
        <v>185</v>
      </c>
      <c r="M61" s="64" t="s">
        <v>264</v>
      </c>
      <c r="N61" s="64" t="s">
        <v>265</v>
      </c>
      <c r="O61" s="129">
        <v>2</v>
      </c>
      <c r="P61" s="129">
        <v>1</v>
      </c>
      <c r="Q61" s="138">
        <f t="shared" si="21"/>
        <v>2</v>
      </c>
      <c r="R61" s="138" t="str">
        <f t="shared" si="22"/>
        <v>BAJO</v>
      </c>
      <c r="S61" s="129">
        <v>100</v>
      </c>
      <c r="T61" s="138">
        <f t="shared" si="23"/>
        <v>200</v>
      </c>
      <c r="U61" s="138" t="str">
        <f t="shared" si="24"/>
        <v>II</v>
      </c>
      <c r="V61" s="141" t="str">
        <f t="shared" si="25"/>
        <v>aceptable con control especifico</v>
      </c>
      <c r="W61" s="129" t="s">
        <v>269</v>
      </c>
      <c r="X61" s="129" t="s">
        <v>180</v>
      </c>
      <c r="Y61" s="138" t="s">
        <v>190</v>
      </c>
      <c r="Z61" s="138" t="s">
        <v>190</v>
      </c>
      <c r="AA61" s="138" t="s">
        <v>190</v>
      </c>
      <c r="AB61" s="64" t="s">
        <v>270</v>
      </c>
      <c r="AC61" s="64" t="s">
        <v>190</v>
      </c>
      <c r="AD61" s="161">
        <v>45869</v>
      </c>
      <c r="AE61" s="174" t="s">
        <v>192</v>
      </c>
      <c r="AF61" s="129">
        <v>2</v>
      </c>
      <c r="AG61" s="129">
        <v>1</v>
      </c>
      <c r="AH61" s="138">
        <f t="shared" si="26"/>
        <v>2</v>
      </c>
      <c r="AI61" s="138" t="str">
        <f t="shared" si="27"/>
        <v>BAJO</v>
      </c>
      <c r="AJ61" s="129">
        <v>100</v>
      </c>
      <c r="AK61" s="138">
        <f t="shared" si="28"/>
        <v>200</v>
      </c>
      <c r="AL61" s="138" t="str">
        <f t="shared" si="29"/>
        <v>II</v>
      </c>
      <c r="AM61" s="141" t="str">
        <f t="shared" si="30"/>
        <v>aceptable con control especifico</v>
      </c>
      <c r="AN61" s="129" t="s">
        <v>269</v>
      </c>
      <c r="AO61" s="129" t="s">
        <v>180</v>
      </c>
      <c r="AP61" s="138" t="s">
        <v>190</v>
      </c>
      <c r="AQ61" s="138" t="s">
        <v>190</v>
      </c>
      <c r="AR61" s="138" t="s">
        <v>190</v>
      </c>
      <c r="AS61" s="64" t="s">
        <v>270</v>
      </c>
      <c r="AT61" s="64" t="s">
        <v>190</v>
      </c>
      <c r="AU61" s="86" t="str">
        <f t="shared" si="10"/>
        <v>Se mantiene los controles establecidos</v>
      </c>
      <c r="AW61" s="1"/>
    </row>
    <row r="62" spans="1:49" ht="244.5" customHeight="1" x14ac:dyDescent="0.25">
      <c r="A62" s="1"/>
      <c r="B62" s="137" t="s">
        <v>175</v>
      </c>
      <c r="C62" s="127" t="s">
        <v>176</v>
      </c>
      <c r="D62" s="127" t="s">
        <v>177</v>
      </c>
      <c r="E62" s="86" t="s">
        <v>336</v>
      </c>
      <c r="F62" s="86" t="s">
        <v>337</v>
      </c>
      <c r="G62" s="147" t="s">
        <v>193</v>
      </c>
      <c r="H62" s="128" t="s">
        <v>260</v>
      </c>
      <c r="I62" s="138" t="s">
        <v>271</v>
      </c>
      <c r="J62" s="140" t="s">
        <v>262</v>
      </c>
      <c r="K62" s="64" t="s">
        <v>272</v>
      </c>
      <c r="L62" s="131" t="s">
        <v>185</v>
      </c>
      <c r="M62" s="64" t="s">
        <v>264</v>
      </c>
      <c r="N62" s="64" t="s">
        <v>265</v>
      </c>
      <c r="O62" s="129">
        <v>2</v>
      </c>
      <c r="P62" s="129">
        <v>1</v>
      </c>
      <c r="Q62" s="138">
        <f t="shared" si="21"/>
        <v>2</v>
      </c>
      <c r="R62" s="138" t="str">
        <f t="shared" si="22"/>
        <v>BAJO</v>
      </c>
      <c r="S62" s="129">
        <v>100</v>
      </c>
      <c r="T62" s="138">
        <f t="shared" si="23"/>
        <v>200</v>
      </c>
      <c r="U62" s="138" t="str">
        <f t="shared" si="24"/>
        <v>II</v>
      </c>
      <c r="V62" s="141" t="str">
        <f t="shared" si="25"/>
        <v>aceptable con control especifico</v>
      </c>
      <c r="W62" s="129" t="s">
        <v>273</v>
      </c>
      <c r="X62" s="129" t="s">
        <v>180</v>
      </c>
      <c r="Y62" s="138" t="s">
        <v>190</v>
      </c>
      <c r="Z62" s="138" t="s">
        <v>190</v>
      </c>
      <c r="AA62" s="138" t="s">
        <v>190</v>
      </c>
      <c r="AB62" s="64" t="s">
        <v>267</v>
      </c>
      <c r="AC62" s="64" t="s">
        <v>190</v>
      </c>
      <c r="AD62" s="161">
        <v>45869</v>
      </c>
      <c r="AE62" s="174" t="s">
        <v>192</v>
      </c>
      <c r="AF62" s="129">
        <v>2</v>
      </c>
      <c r="AG62" s="129">
        <v>1</v>
      </c>
      <c r="AH62" s="138">
        <f t="shared" si="26"/>
        <v>2</v>
      </c>
      <c r="AI62" s="138" t="str">
        <f t="shared" si="27"/>
        <v>BAJO</v>
      </c>
      <c r="AJ62" s="129">
        <v>100</v>
      </c>
      <c r="AK62" s="138">
        <f t="shared" si="28"/>
        <v>200</v>
      </c>
      <c r="AL62" s="138" t="str">
        <f t="shared" si="29"/>
        <v>II</v>
      </c>
      <c r="AM62" s="141" t="str">
        <f t="shared" si="30"/>
        <v>aceptable con control especifico</v>
      </c>
      <c r="AN62" s="129" t="s">
        <v>273</v>
      </c>
      <c r="AO62" s="129" t="s">
        <v>180</v>
      </c>
      <c r="AP62" s="138" t="s">
        <v>190</v>
      </c>
      <c r="AQ62" s="138" t="s">
        <v>190</v>
      </c>
      <c r="AR62" s="138" t="s">
        <v>190</v>
      </c>
      <c r="AS62" s="64" t="s">
        <v>267</v>
      </c>
      <c r="AT62" s="64" t="s">
        <v>190</v>
      </c>
      <c r="AU62" s="86" t="str">
        <f t="shared" si="10"/>
        <v>Se mantiene los controles establecidos</v>
      </c>
      <c r="AW62" s="1"/>
    </row>
    <row r="63" spans="1:49" ht="244.5" customHeight="1" x14ac:dyDescent="0.25">
      <c r="A63" s="1"/>
      <c r="B63" s="137" t="s">
        <v>175</v>
      </c>
      <c r="C63" s="127" t="s">
        <v>176</v>
      </c>
      <c r="D63" s="127" t="s">
        <v>177</v>
      </c>
      <c r="E63" s="86" t="s">
        <v>336</v>
      </c>
      <c r="F63" s="86" t="s">
        <v>337</v>
      </c>
      <c r="G63" s="147" t="s">
        <v>193</v>
      </c>
      <c r="H63" s="128" t="s">
        <v>181</v>
      </c>
      <c r="I63" s="138" t="s">
        <v>274</v>
      </c>
      <c r="J63" s="140" t="s">
        <v>262</v>
      </c>
      <c r="K63" s="64" t="s">
        <v>263</v>
      </c>
      <c r="L63" s="131" t="s">
        <v>185</v>
      </c>
      <c r="M63" s="64" t="s">
        <v>264</v>
      </c>
      <c r="N63" s="64" t="s">
        <v>275</v>
      </c>
      <c r="O63" s="129">
        <v>1</v>
      </c>
      <c r="P63" s="129">
        <v>1</v>
      </c>
      <c r="Q63" s="138">
        <f t="shared" si="21"/>
        <v>1</v>
      </c>
      <c r="R63" s="138" t="str">
        <f t="shared" si="22"/>
        <v>BAJO</v>
      </c>
      <c r="S63" s="129">
        <v>10</v>
      </c>
      <c r="T63" s="138">
        <f t="shared" si="23"/>
        <v>10</v>
      </c>
      <c r="U63" s="138" t="str">
        <f t="shared" si="24"/>
        <v>IV</v>
      </c>
      <c r="V63" s="142" t="str">
        <f t="shared" si="25"/>
        <v>Aceptable</v>
      </c>
      <c r="W63" s="129" t="s">
        <v>273</v>
      </c>
      <c r="X63" s="129" t="s">
        <v>180</v>
      </c>
      <c r="Y63" s="138" t="s">
        <v>190</v>
      </c>
      <c r="Z63" s="138" t="s">
        <v>190</v>
      </c>
      <c r="AA63" s="138" t="s">
        <v>190</v>
      </c>
      <c r="AB63" s="64" t="s">
        <v>267</v>
      </c>
      <c r="AC63" s="64" t="s">
        <v>190</v>
      </c>
      <c r="AD63" s="161">
        <v>45869</v>
      </c>
      <c r="AE63" s="174" t="s">
        <v>192</v>
      </c>
      <c r="AF63" s="129">
        <v>1</v>
      </c>
      <c r="AG63" s="129">
        <v>1</v>
      </c>
      <c r="AH63" s="138">
        <f t="shared" si="26"/>
        <v>1</v>
      </c>
      <c r="AI63" s="138" t="str">
        <f t="shared" si="27"/>
        <v>BAJO</v>
      </c>
      <c r="AJ63" s="129">
        <v>10</v>
      </c>
      <c r="AK63" s="138">
        <f t="shared" si="28"/>
        <v>10</v>
      </c>
      <c r="AL63" s="138" t="str">
        <f t="shared" si="29"/>
        <v>IV</v>
      </c>
      <c r="AM63" s="142" t="str">
        <f t="shared" si="30"/>
        <v>Aceptable</v>
      </c>
      <c r="AN63" s="129" t="s">
        <v>273</v>
      </c>
      <c r="AO63" s="129" t="s">
        <v>180</v>
      </c>
      <c r="AP63" s="138" t="s">
        <v>190</v>
      </c>
      <c r="AQ63" s="138" t="s">
        <v>190</v>
      </c>
      <c r="AR63" s="138" t="s">
        <v>190</v>
      </c>
      <c r="AS63" s="64" t="s">
        <v>267</v>
      </c>
      <c r="AT63" s="64" t="s">
        <v>190</v>
      </c>
      <c r="AU63" s="86" t="str">
        <f t="shared" si="10"/>
        <v>Se mantiene los controles establecidos</v>
      </c>
      <c r="AW63" s="1"/>
    </row>
    <row r="64" spans="1:49" ht="244.5" customHeight="1" x14ac:dyDescent="0.25">
      <c r="A64" s="1"/>
      <c r="B64" s="137" t="s">
        <v>175</v>
      </c>
      <c r="C64" s="127" t="s">
        <v>176</v>
      </c>
      <c r="D64" s="127" t="s">
        <v>177</v>
      </c>
      <c r="E64" s="86" t="s">
        <v>336</v>
      </c>
      <c r="F64" s="86" t="s">
        <v>337</v>
      </c>
      <c r="G64" s="147" t="s">
        <v>193</v>
      </c>
      <c r="H64" s="128" t="s">
        <v>181</v>
      </c>
      <c r="I64" s="138" t="s">
        <v>318</v>
      </c>
      <c r="J64" s="140" t="s">
        <v>319</v>
      </c>
      <c r="K64" s="64" t="s">
        <v>320</v>
      </c>
      <c r="L64" s="144" t="s">
        <v>185</v>
      </c>
      <c r="M64" s="64" t="s">
        <v>321</v>
      </c>
      <c r="N64" s="64" t="s">
        <v>322</v>
      </c>
      <c r="O64" s="128">
        <v>2</v>
      </c>
      <c r="P64" s="128">
        <v>4</v>
      </c>
      <c r="Q64" s="86">
        <v>8</v>
      </c>
      <c r="R64" s="86" t="s">
        <v>156</v>
      </c>
      <c r="S64" s="128">
        <v>10</v>
      </c>
      <c r="T64" s="86">
        <v>80</v>
      </c>
      <c r="U64" s="86" t="s">
        <v>71</v>
      </c>
      <c r="V64" s="134" t="str">
        <f>IF(U64="IV","Aceptable",IF(U64="III","Mejorable",IF(U64="II","aceptable con control especifico",IF(U64="I","No aceptable",FALSE))))</f>
        <v>aceptable con control especifico</v>
      </c>
      <c r="W64" s="64" t="s">
        <v>323</v>
      </c>
      <c r="X64" s="145" t="s">
        <v>180</v>
      </c>
      <c r="Y64" s="138" t="s">
        <v>190</v>
      </c>
      <c r="Z64" s="138" t="s">
        <v>190</v>
      </c>
      <c r="AA64" s="138" t="s">
        <v>190</v>
      </c>
      <c r="AB64" s="138" t="s">
        <v>324</v>
      </c>
      <c r="AC64" s="138" t="s">
        <v>190</v>
      </c>
      <c r="AD64" s="161">
        <v>45869</v>
      </c>
      <c r="AE64" s="174" t="s">
        <v>192</v>
      </c>
      <c r="AF64" s="128">
        <v>2</v>
      </c>
      <c r="AG64" s="128">
        <v>4</v>
      </c>
      <c r="AH64" s="86">
        <v>8</v>
      </c>
      <c r="AI64" s="86" t="s">
        <v>156</v>
      </c>
      <c r="AJ64" s="128">
        <v>10</v>
      </c>
      <c r="AK64" s="86">
        <v>80</v>
      </c>
      <c r="AL64" s="86" t="s">
        <v>71</v>
      </c>
      <c r="AM64" s="134" t="str">
        <f>IF(AL64="IV","Aceptable",IF(AL64="III","Mejorable",IF(AL64="II","aceptable con control especifico",IF(AL64="I","No aceptable",FALSE))))</f>
        <v>aceptable con control especifico</v>
      </c>
      <c r="AN64" s="64" t="s">
        <v>323</v>
      </c>
      <c r="AO64" s="145" t="s">
        <v>180</v>
      </c>
      <c r="AP64" s="138" t="s">
        <v>190</v>
      </c>
      <c r="AQ64" s="138" t="s">
        <v>190</v>
      </c>
      <c r="AR64" s="138" t="s">
        <v>190</v>
      </c>
      <c r="AS64" s="138" t="s">
        <v>324</v>
      </c>
      <c r="AT64" s="138" t="s">
        <v>190</v>
      </c>
      <c r="AU64" s="86" t="str">
        <f t="shared" si="10"/>
        <v>Se mantiene los controles establecidos</v>
      </c>
      <c r="AW64" s="1"/>
    </row>
    <row r="65" spans="1:49" ht="244.5" customHeight="1" x14ac:dyDescent="0.25">
      <c r="A65" s="1"/>
      <c r="B65" s="137" t="s">
        <v>175</v>
      </c>
      <c r="C65" s="127" t="s">
        <v>176</v>
      </c>
      <c r="D65" s="127" t="s">
        <v>177</v>
      </c>
      <c r="E65" s="86" t="s">
        <v>336</v>
      </c>
      <c r="F65" s="86" t="s">
        <v>337</v>
      </c>
      <c r="G65" s="128" t="s">
        <v>180</v>
      </c>
      <c r="H65" s="128" t="s">
        <v>181</v>
      </c>
      <c r="I65" s="135" t="s">
        <v>254</v>
      </c>
      <c r="J65" s="130" t="s">
        <v>248</v>
      </c>
      <c r="K65" s="65" t="s">
        <v>255</v>
      </c>
      <c r="L65" s="170" t="s">
        <v>185</v>
      </c>
      <c r="M65" s="65" t="s">
        <v>185</v>
      </c>
      <c r="N65" s="135" t="s">
        <v>256</v>
      </c>
      <c r="O65" s="128">
        <v>2</v>
      </c>
      <c r="P65" s="128">
        <v>4</v>
      </c>
      <c r="Q65" s="129">
        <f t="shared" ref="Q65:Q67" si="31">O65*P65</f>
        <v>8</v>
      </c>
      <c r="R65" s="129" t="str">
        <f t="shared" ref="R65:R67" si="32">IF(Q65&lt;=4,"BAJO",IF(Q65&lt;=8,"MEDIO",IF(Q65&lt;=20,"ALTO","MUY ALTO")))</f>
        <v>MEDIO</v>
      </c>
      <c r="S65" s="128">
        <v>25</v>
      </c>
      <c r="T65" s="129">
        <f t="shared" ref="T65:T67" si="33">Q65*S65</f>
        <v>200</v>
      </c>
      <c r="U65" s="129" t="str">
        <f t="shared" ref="U65:U67" si="34">IF(T65&lt;=20,"IV",IF(T65&lt;=120,"III",IF(T65&lt;=500,"II",IF(T65&lt;=4000,"I",FALSE))))</f>
        <v>II</v>
      </c>
      <c r="V65" s="134" t="str">
        <f t="shared" ref="V65:V67" si="35">IF(U65="IV","Aceptable",IF(U65="III","Mejorable",IF(U65="II","aceptable con control especifico",IF(U65="I","No aceptable",FALSE))))</f>
        <v>aceptable con control especifico</v>
      </c>
      <c r="W65" s="65" t="s">
        <v>257</v>
      </c>
      <c r="X65" s="128" t="s">
        <v>180</v>
      </c>
      <c r="Y65" s="129" t="s">
        <v>190</v>
      </c>
      <c r="Z65" s="129" t="s">
        <v>190</v>
      </c>
      <c r="AA65" s="129" t="s">
        <v>258</v>
      </c>
      <c r="AB65" s="128" t="s">
        <v>259</v>
      </c>
      <c r="AC65" s="128" t="s">
        <v>190</v>
      </c>
      <c r="AD65" s="161">
        <v>45869</v>
      </c>
      <c r="AE65" s="174" t="s">
        <v>192</v>
      </c>
      <c r="AF65" s="128">
        <v>2</v>
      </c>
      <c r="AG65" s="128">
        <v>4</v>
      </c>
      <c r="AH65" s="129">
        <f t="shared" ref="AH65:AH67" si="36">AF65*AG65</f>
        <v>8</v>
      </c>
      <c r="AI65" s="129" t="str">
        <f t="shared" ref="AI65:AI67" si="37">IF(AH65&lt;=4,"BAJO",IF(AH65&lt;=8,"MEDIO",IF(AH65&lt;=20,"ALTO","MUY ALTO")))</f>
        <v>MEDIO</v>
      </c>
      <c r="AJ65" s="128">
        <v>25</v>
      </c>
      <c r="AK65" s="129">
        <f t="shared" ref="AK65:AK67" si="38">AH65*AJ65</f>
        <v>200</v>
      </c>
      <c r="AL65" s="129" t="str">
        <f t="shared" ref="AL65:AL67" si="39">IF(AK65&lt;=20,"IV",IF(AK65&lt;=120,"III",IF(AK65&lt;=500,"II",IF(AK65&lt;=4000,"I",FALSE))))</f>
        <v>II</v>
      </c>
      <c r="AM65" s="134" t="str">
        <f t="shared" ref="AM65:AM67" si="40">IF(AL65="IV","Aceptable",IF(AL65="III","Mejorable",IF(AL65="II","aceptable con control especifico",IF(AL65="I","No aceptable",FALSE))))</f>
        <v>aceptable con control especifico</v>
      </c>
      <c r="AN65" s="65" t="s">
        <v>257</v>
      </c>
      <c r="AO65" s="128" t="s">
        <v>180</v>
      </c>
      <c r="AP65" s="129" t="s">
        <v>190</v>
      </c>
      <c r="AQ65" s="129" t="s">
        <v>190</v>
      </c>
      <c r="AR65" s="129" t="s">
        <v>258</v>
      </c>
      <c r="AS65" s="128" t="s">
        <v>259</v>
      </c>
      <c r="AT65" s="128" t="s">
        <v>190</v>
      </c>
      <c r="AU65" s="86" t="str">
        <f t="shared" si="10"/>
        <v>Se mantiene los controles establecidos</v>
      </c>
      <c r="AW65" s="1"/>
    </row>
    <row r="66" spans="1:49" ht="244.5" customHeight="1" x14ac:dyDescent="0.25">
      <c r="A66" s="1"/>
      <c r="B66" s="137" t="s">
        <v>175</v>
      </c>
      <c r="C66" s="127" t="s">
        <v>176</v>
      </c>
      <c r="D66" s="127" t="s">
        <v>177</v>
      </c>
      <c r="E66" s="86" t="s">
        <v>336</v>
      </c>
      <c r="F66" s="86" t="s">
        <v>337</v>
      </c>
      <c r="G66" s="86" t="s">
        <v>180</v>
      </c>
      <c r="H66" s="128" t="s">
        <v>181</v>
      </c>
      <c r="I66" s="129" t="s">
        <v>325</v>
      </c>
      <c r="J66" s="140" t="s">
        <v>326</v>
      </c>
      <c r="K66" s="64" t="s">
        <v>327</v>
      </c>
      <c r="L66" s="66" t="s">
        <v>185</v>
      </c>
      <c r="M66" s="64" t="s">
        <v>328</v>
      </c>
      <c r="N66" s="64" t="s">
        <v>185</v>
      </c>
      <c r="O66" s="86">
        <v>2</v>
      </c>
      <c r="P66" s="86">
        <v>4</v>
      </c>
      <c r="Q66" s="138">
        <f t="shared" si="31"/>
        <v>8</v>
      </c>
      <c r="R66" s="138" t="str">
        <f t="shared" si="32"/>
        <v>MEDIO</v>
      </c>
      <c r="S66" s="86">
        <v>10</v>
      </c>
      <c r="T66" s="138">
        <f t="shared" si="33"/>
        <v>80</v>
      </c>
      <c r="U66" s="138" t="str">
        <f t="shared" si="34"/>
        <v>III</v>
      </c>
      <c r="V66" s="132" t="str">
        <f t="shared" si="35"/>
        <v>Mejorable</v>
      </c>
      <c r="W66" s="64" t="s">
        <v>220</v>
      </c>
      <c r="X66" s="86" t="s">
        <v>180</v>
      </c>
      <c r="Y66" s="138" t="s">
        <v>190</v>
      </c>
      <c r="Z66" s="138" t="s">
        <v>190</v>
      </c>
      <c r="AA66" s="138" t="s">
        <v>190</v>
      </c>
      <c r="AB66" s="86" t="s">
        <v>329</v>
      </c>
      <c r="AC66" s="86" t="s">
        <v>190</v>
      </c>
      <c r="AD66" s="161">
        <v>45869</v>
      </c>
      <c r="AE66" s="174" t="s">
        <v>192</v>
      </c>
      <c r="AF66" s="86">
        <v>2</v>
      </c>
      <c r="AG66" s="86">
        <v>4</v>
      </c>
      <c r="AH66" s="138">
        <f t="shared" si="36"/>
        <v>8</v>
      </c>
      <c r="AI66" s="138" t="str">
        <f t="shared" si="37"/>
        <v>MEDIO</v>
      </c>
      <c r="AJ66" s="86">
        <v>10</v>
      </c>
      <c r="AK66" s="138">
        <f t="shared" si="38"/>
        <v>80</v>
      </c>
      <c r="AL66" s="138" t="str">
        <f t="shared" si="39"/>
        <v>III</v>
      </c>
      <c r="AM66" s="132" t="str">
        <f t="shared" si="40"/>
        <v>Mejorable</v>
      </c>
      <c r="AN66" s="64" t="s">
        <v>220</v>
      </c>
      <c r="AO66" s="86" t="s">
        <v>180</v>
      </c>
      <c r="AP66" s="138" t="s">
        <v>190</v>
      </c>
      <c r="AQ66" s="138" t="s">
        <v>190</v>
      </c>
      <c r="AR66" s="138" t="s">
        <v>190</v>
      </c>
      <c r="AS66" s="86" t="s">
        <v>329</v>
      </c>
      <c r="AT66" s="86" t="s">
        <v>190</v>
      </c>
      <c r="AU66" s="86" t="str">
        <f t="shared" si="10"/>
        <v>Se mantiene los controles establecidos</v>
      </c>
      <c r="AW66" s="1"/>
    </row>
    <row r="67" spans="1:49" ht="221.25" customHeight="1" x14ac:dyDescent="0.25">
      <c r="A67" s="1"/>
      <c r="B67" s="137" t="s">
        <v>175</v>
      </c>
      <c r="C67" s="127" t="s">
        <v>176</v>
      </c>
      <c r="D67" s="127" t="s">
        <v>177</v>
      </c>
      <c r="E67" s="86" t="s">
        <v>336</v>
      </c>
      <c r="F67" s="86" t="s">
        <v>337</v>
      </c>
      <c r="G67" s="147" t="s">
        <v>193</v>
      </c>
      <c r="H67" s="128" t="s">
        <v>181</v>
      </c>
      <c r="I67" s="138" t="s">
        <v>330</v>
      </c>
      <c r="J67" s="140" t="s">
        <v>248</v>
      </c>
      <c r="K67" s="64" t="s">
        <v>331</v>
      </c>
      <c r="L67" s="66" t="s">
        <v>332</v>
      </c>
      <c r="M67" s="64" t="s">
        <v>185</v>
      </c>
      <c r="N67" s="34" t="s">
        <v>333</v>
      </c>
      <c r="O67" s="129">
        <v>0</v>
      </c>
      <c r="P67" s="129">
        <v>3</v>
      </c>
      <c r="Q67" s="138">
        <f t="shared" si="31"/>
        <v>0</v>
      </c>
      <c r="R67" s="138" t="str">
        <f t="shared" si="32"/>
        <v>BAJO</v>
      </c>
      <c r="S67" s="129">
        <v>25</v>
      </c>
      <c r="T67" s="138">
        <f t="shared" si="33"/>
        <v>0</v>
      </c>
      <c r="U67" s="138" t="str">
        <f t="shared" si="34"/>
        <v>IV</v>
      </c>
      <c r="V67" s="142" t="str">
        <f t="shared" si="35"/>
        <v>Aceptable</v>
      </c>
      <c r="W67" s="128" t="s">
        <v>257</v>
      </c>
      <c r="X67" s="86" t="s">
        <v>189</v>
      </c>
      <c r="Y67" s="138" t="s">
        <v>190</v>
      </c>
      <c r="Z67" s="138" t="s">
        <v>190</v>
      </c>
      <c r="AA67" s="138" t="s">
        <v>334</v>
      </c>
      <c r="AB67" s="138" t="s">
        <v>335</v>
      </c>
      <c r="AC67" s="138" t="s">
        <v>190</v>
      </c>
      <c r="AD67" s="161">
        <v>45869</v>
      </c>
      <c r="AE67" s="174" t="s">
        <v>192</v>
      </c>
      <c r="AF67" s="129">
        <v>0</v>
      </c>
      <c r="AG67" s="129">
        <v>3</v>
      </c>
      <c r="AH67" s="138">
        <f t="shared" si="36"/>
        <v>0</v>
      </c>
      <c r="AI67" s="138" t="str">
        <f t="shared" si="37"/>
        <v>BAJO</v>
      </c>
      <c r="AJ67" s="129">
        <v>25</v>
      </c>
      <c r="AK67" s="138">
        <f t="shared" si="38"/>
        <v>0</v>
      </c>
      <c r="AL67" s="138" t="str">
        <f t="shared" si="39"/>
        <v>IV</v>
      </c>
      <c r="AM67" s="142" t="str">
        <f t="shared" si="40"/>
        <v>Aceptable</v>
      </c>
      <c r="AN67" s="128" t="s">
        <v>257</v>
      </c>
      <c r="AO67" s="86" t="s">
        <v>189</v>
      </c>
      <c r="AP67" s="138" t="s">
        <v>190</v>
      </c>
      <c r="AQ67" s="138" t="s">
        <v>190</v>
      </c>
      <c r="AR67" s="138" t="s">
        <v>334</v>
      </c>
      <c r="AS67" s="138" t="s">
        <v>335</v>
      </c>
      <c r="AT67" s="138" t="s">
        <v>190</v>
      </c>
      <c r="AU67" s="86" t="str">
        <f t="shared" si="10"/>
        <v>Se mantiene los controles establecidos</v>
      </c>
      <c r="AW67" s="1"/>
    </row>
    <row r="68" spans="1:49" ht="285" x14ac:dyDescent="0.25">
      <c r="A68" s="1"/>
      <c r="B68" s="137" t="s">
        <v>340</v>
      </c>
      <c r="C68" s="127" t="s">
        <v>341</v>
      </c>
      <c r="D68" s="127" t="s">
        <v>177</v>
      </c>
      <c r="E68" s="86" t="s">
        <v>342</v>
      </c>
      <c r="F68" s="86" t="s">
        <v>343</v>
      </c>
      <c r="G68" s="128" t="s">
        <v>180</v>
      </c>
      <c r="H68" s="128" t="s">
        <v>181</v>
      </c>
      <c r="I68" s="129" t="s">
        <v>182</v>
      </c>
      <c r="J68" s="130" t="s">
        <v>183</v>
      </c>
      <c r="K68" s="65" t="s">
        <v>281</v>
      </c>
      <c r="L68" s="131" t="s">
        <v>185</v>
      </c>
      <c r="M68" s="65" t="s">
        <v>186</v>
      </c>
      <c r="N68" s="65" t="s">
        <v>187</v>
      </c>
      <c r="O68" s="129">
        <v>2</v>
      </c>
      <c r="P68" s="129">
        <v>3</v>
      </c>
      <c r="Q68" s="129">
        <f t="shared" si="21"/>
        <v>6</v>
      </c>
      <c r="R68" s="129" t="str">
        <f t="shared" si="22"/>
        <v>MEDIO</v>
      </c>
      <c r="S68" s="129">
        <v>10</v>
      </c>
      <c r="T68" s="129">
        <f t="shared" si="23"/>
        <v>60</v>
      </c>
      <c r="U68" s="129" t="str">
        <f t="shared" si="24"/>
        <v>III</v>
      </c>
      <c r="V68" s="132" t="str">
        <f t="shared" si="25"/>
        <v>Mejorable</v>
      </c>
      <c r="W68" s="65" t="s">
        <v>188</v>
      </c>
      <c r="X68" s="133" t="s">
        <v>189</v>
      </c>
      <c r="Y68" s="129" t="s">
        <v>190</v>
      </c>
      <c r="Z68" s="129" t="s">
        <v>190</v>
      </c>
      <c r="AA68" s="129" t="s">
        <v>190</v>
      </c>
      <c r="AB68" s="129" t="s">
        <v>344</v>
      </c>
      <c r="AC68" s="129" t="s">
        <v>190</v>
      </c>
      <c r="AD68" s="161">
        <v>45869</v>
      </c>
      <c r="AE68" s="174" t="s">
        <v>192</v>
      </c>
      <c r="AF68" s="129">
        <v>2</v>
      </c>
      <c r="AG68" s="129">
        <v>3</v>
      </c>
      <c r="AH68" s="129">
        <f t="shared" ref="AH68:AH75" si="41">AF68*AG68</f>
        <v>6</v>
      </c>
      <c r="AI68" s="129" t="str">
        <f t="shared" ref="AI68:AI75" si="42">IF(AH68&lt;=4,"BAJO",IF(AH68&lt;=8,"MEDIO",IF(AH68&lt;=20,"ALTO","MUY ALTO")))</f>
        <v>MEDIO</v>
      </c>
      <c r="AJ68" s="129">
        <v>10</v>
      </c>
      <c r="AK68" s="129">
        <f t="shared" ref="AK68:AK75" si="43">AH68*AJ68</f>
        <v>60</v>
      </c>
      <c r="AL68" s="129" t="str">
        <f t="shared" ref="AL68:AL75" si="44">IF(AK68&lt;=20,"IV",IF(AK68&lt;=120,"III",IF(AK68&lt;=500,"II",IF(AK68&lt;=4000,"I",FALSE))))</f>
        <v>III</v>
      </c>
      <c r="AM68" s="132" t="str">
        <f t="shared" ref="AM68:AM75" si="45">IF(AL68="IV","Aceptable",IF(AL68="III","Mejorable",IF(AL68="II","aceptable con control especifico",IF(AL68="I","No aceptable",FALSE))))</f>
        <v>Mejorable</v>
      </c>
      <c r="AN68" s="65" t="s">
        <v>188</v>
      </c>
      <c r="AO68" s="133" t="s">
        <v>189</v>
      </c>
      <c r="AP68" s="129" t="s">
        <v>190</v>
      </c>
      <c r="AQ68" s="129" t="s">
        <v>190</v>
      </c>
      <c r="AR68" s="129" t="s">
        <v>190</v>
      </c>
      <c r="AS68" s="129" t="s">
        <v>344</v>
      </c>
      <c r="AT68" s="129" t="s">
        <v>190</v>
      </c>
      <c r="AU68" s="86" t="str">
        <f t="shared" si="10"/>
        <v>Se mantiene los controles establecidos</v>
      </c>
      <c r="AW68" s="1"/>
    </row>
    <row r="69" spans="1:49" ht="119.25" customHeight="1" x14ac:dyDescent="0.25">
      <c r="A69" s="1"/>
      <c r="B69" s="137" t="s">
        <v>340</v>
      </c>
      <c r="C69" s="127" t="s">
        <v>341</v>
      </c>
      <c r="D69" s="127" t="s">
        <v>177</v>
      </c>
      <c r="E69" s="86" t="s">
        <v>342</v>
      </c>
      <c r="F69" s="86" t="s">
        <v>343</v>
      </c>
      <c r="G69" s="86" t="s">
        <v>193</v>
      </c>
      <c r="H69" s="128" t="s">
        <v>181</v>
      </c>
      <c r="I69" s="138" t="s">
        <v>299</v>
      </c>
      <c r="J69" s="140" t="s">
        <v>183</v>
      </c>
      <c r="K69" s="64" t="s">
        <v>300</v>
      </c>
      <c r="L69" s="131" t="s">
        <v>185</v>
      </c>
      <c r="M69" s="143" t="s">
        <v>301</v>
      </c>
      <c r="N69" s="143" t="s">
        <v>302</v>
      </c>
      <c r="O69" s="129">
        <v>2</v>
      </c>
      <c r="P69" s="129">
        <v>3</v>
      </c>
      <c r="Q69" s="138">
        <f t="shared" si="21"/>
        <v>6</v>
      </c>
      <c r="R69" s="138" t="str">
        <f t="shared" si="22"/>
        <v>MEDIO</v>
      </c>
      <c r="S69" s="129">
        <v>25</v>
      </c>
      <c r="T69" s="138">
        <f t="shared" si="23"/>
        <v>150</v>
      </c>
      <c r="U69" s="138" t="str">
        <f t="shared" si="24"/>
        <v>II</v>
      </c>
      <c r="V69" s="141" t="str">
        <f t="shared" si="25"/>
        <v>aceptable con control especifico</v>
      </c>
      <c r="W69" s="128" t="s">
        <v>303</v>
      </c>
      <c r="X69" s="86" t="s">
        <v>189</v>
      </c>
      <c r="Y69" s="138" t="s">
        <v>190</v>
      </c>
      <c r="Z69" s="138" t="s">
        <v>190</v>
      </c>
      <c r="AA69" s="138" t="s">
        <v>190</v>
      </c>
      <c r="AB69" s="138" t="s">
        <v>304</v>
      </c>
      <c r="AC69" s="138" t="s">
        <v>190</v>
      </c>
      <c r="AD69" s="161">
        <v>45869</v>
      </c>
      <c r="AE69" s="174" t="s">
        <v>192</v>
      </c>
      <c r="AF69" s="129">
        <v>2</v>
      </c>
      <c r="AG69" s="129">
        <v>3</v>
      </c>
      <c r="AH69" s="138">
        <f t="shared" si="41"/>
        <v>6</v>
      </c>
      <c r="AI69" s="138" t="str">
        <f t="shared" si="42"/>
        <v>MEDIO</v>
      </c>
      <c r="AJ69" s="129">
        <v>25</v>
      </c>
      <c r="AK69" s="138">
        <f t="shared" si="43"/>
        <v>150</v>
      </c>
      <c r="AL69" s="138" t="str">
        <f t="shared" si="44"/>
        <v>II</v>
      </c>
      <c r="AM69" s="141" t="str">
        <f t="shared" si="45"/>
        <v>aceptable con control especifico</v>
      </c>
      <c r="AN69" s="128" t="s">
        <v>303</v>
      </c>
      <c r="AO69" s="86" t="s">
        <v>189</v>
      </c>
      <c r="AP69" s="138" t="s">
        <v>190</v>
      </c>
      <c r="AQ69" s="138" t="s">
        <v>190</v>
      </c>
      <c r="AR69" s="138" t="s">
        <v>190</v>
      </c>
      <c r="AS69" s="138" t="s">
        <v>304</v>
      </c>
      <c r="AT69" s="138" t="s">
        <v>190</v>
      </c>
      <c r="AU69" s="86" t="str">
        <f t="shared" si="10"/>
        <v>Se mantiene los controles establecidos</v>
      </c>
      <c r="AW69" s="1"/>
    </row>
    <row r="70" spans="1:49" ht="150.75" x14ac:dyDescent="0.25">
      <c r="A70" s="1"/>
      <c r="B70" s="137" t="s">
        <v>340</v>
      </c>
      <c r="C70" s="127" t="s">
        <v>341</v>
      </c>
      <c r="D70" s="127" t="s">
        <v>177</v>
      </c>
      <c r="E70" s="86" t="s">
        <v>342</v>
      </c>
      <c r="F70" s="86" t="s">
        <v>343</v>
      </c>
      <c r="G70" s="128" t="s">
        <v>180</v>
      </c>
      <c r="H70" s="128" t="s">
        <v>181</v>
      </c>
      <c r="I70" s="129" t="s">
        <v>216</v>
      </c>
      <c r="J70" s="130" t="s">
        <v>201</v>
      </c>
      <c r="K70" s="65" t="s">
        <v>217</v>
      </c>
      <c r="L70" s="131" t="s">
        <v>185</v>
      </c>
      <c r="M70" s="65" t="s">
        <v>218</v>
      </c>
      <c r="N70" s="65" t="s">
        <v>219</v>
      </c>
      <c r="O70" s="129">
        <v>2</v>
      </c>
      <c r="P70" s="129">
        <v>2</v>
      </c>
      <c r="Q70" s="129">
        <f t="shared" si="21"/>
        <v>4</v>
      </c>
      <c r="R70" s="129" t="str">
        <f t="shared" si="22"/>
        <v>BAJO</v>
      </c>
      <c r="S70" s="129">
        <v>25</v>
      </c>
      <c r="T70" s="129">
        <f t="shared" si="23"/>
        <v>100</v>
      </c>
      <c r="U70" s="129" t="str">
        <f t="shared" si="24"/>
        <v>III</v>
      </c>
      <c r="V70" s="132" t="str">
        <f t="shared" si="25"/>
        <v>Mejorable</v>
      </c>
      <c r="W70" s="65" t="s">
        <v>220</v>
      </c>
      <c r="X70" s="133" t="s">
        <v>180</v>
      </c>
      <c r="Y70" s="129" t="s">
        <v>190</v>
      </c>
      <c r="Z70" s="129" t="s">
        <v>190</v>
      </c>
      <c r="AA70" s="129" t="s">
        <v>190</v>
      </c>
      <c r="AB70" s="129" t="s">
        <v>221</v>
      </c>
      <c r="AC70" s="129" t="s">
        <v>190</v>
      </c>
      <c r="AD70" s="161">
        <v>45869</v>
      </c>
      <c r="AE70" s="174" t="s">
        <v>192</v>
      </c>
      <c r="AF70" s="129">
        <v>2</v>
      </c>
      <c r="AG70" s="129">
        <v>2</v>
      </c>
      <c r="AH70" s="129">
        <f t="shared" si="41"/>
        <v>4</v>
      </c>
      <c r="AI70" s="129" t="str">
        <f t="shared" si="42"/>
        <v>BAJO</v>
      </c>
      <c r="AJ70" s="129">
        <v>25</v>
      </c>
      <c r="AK70" s="129">
        <f t="shared" si="43"/>
        <v>100</v>
      </c>
      <c r="AL70" s="129" t="str">
        <f t="shared" si="44"/>
        <v>III</v>
      </c>
      <c r="AM70" s="132" t="str">
        <f t="shared" si="45"/>
        <v>Mejorable</v>
      </c>
      <c r="AN70" s="65" t="s">
        <v>220</v>
      </c>
      <c r="AO70" s="133" t="s">
        <v>180</v>
      </c>
      <c r="AP70" s="129" t="s">
        <v>190</v>
      </c>
      <c r="AQ70" s="129" t="s">
        <v>190</v>
      </c>
      <c r="AR70" s="129" t="s">
        <v>190</v>
      </c>
      <c r="AS70" s="129" t="s">
        <v>221</v>
      </c>
      <c r="AT70" s="129" t="s">
        <v>190</v>
      </c>
      <c r="AU70" s="86" t="str">
        <f t="shared" si="10"/>
        <v>Se mantiene los controles establecidos</v>
      </c>
      <c r="AW70" s="1"/>
    </row>
    <row r="71" spans="1:49" ht="206.25" x14ac:dyDescent="0.25">
      <c r="A71" s="1"/>
      <c r="B71" s="137" t="s">
        <v>340</v>
      </c>
      <c r="C71" s="127" t="s">
        <v>341</v>
      </c>
      <c r="D71" s="127" t="s">
        <v>177</v>
      </c>
      <c r="E71" s="86" t="s">
        <v>342</v>
      </c>
      <c r="F71" s="86" t="s">
        <v>343</v>
      </c>
      <c r="G71" s="128" t="s">
        <v>180</v>
      </c>
      <c r="H71" s="128" t="s">
        <v>181</v>
      </c>
      <c r="I71" s="129" t="s">
        <v>200</v>
      </c>
      <c r="J71" s="130" t="s">
        <v>201</v>
      </c>
      <c r="K71" s="65" t="s">
        <v>202</v>
      </c>
      <c r="L71" s="131" t="s">
        <v>203</v>
      </c>
      <c r="M71" s="65" t="s">
        <v>204</v>
      </c>
      <c r="N71" s="65" t="s">
        <v>205</v>
      </c>
      <c r="O71" s="129">
        <v>2</v>
      </c>
      <c r="P71" s="129">
        <v>2</v>
      </c>
      <c r="Q71" s="129">
        <f t="shared" si="21"/>
        <v>4</v>
      </c>
      <c r="R71" s="129" t="str">
        <f t="shared" si="22"/>
        <v>BAJO</v>
      </c>
      <c r="S71" s="129">
        <v>25</v>
      </c>
      <c r="T71" s="129">
        <f t="shared" si="23"/>
        <v>100</v>
      </c>
      <c r="U71" s="129" t="str">
        <f t="shared" si="24"/>
        <v>III</v>
      </c>
      <c r="V71" s="132" t="str">
        <f t="shared" si="25"/>
        <v>Mejorable</v>
      </c>
      <c r="W71" s="65" t="s">
        <v>206</v>
      </c>
      <c r="X71" s="133" t="s">
        <v>180</v>
      </c>
      <c r="Y71" s="129" t="s">
        <v>190</v>
      </c>
      <c r="Z71" s="129" t="s">
        <v>190</v>
      </c>
      <c r="AA71" s="129" t="s">
        <v>207</v>
      </c>
      <c r="AB71" s="129" t="s">
        <v>208</v>
      </c>
      <c r="AC71" s="129" t="s">
        <v>190</v>
      </c>
      <c r="AD71" s="161">
        <v>45869</v>
      </c>
      <c r="AE71" s="174" t="s">
        <v>192</v>
      </c>
      <c r="AF71" s="129">
        <v>2</v>
      </c>
      <c r="AG71" s="129">
        <v>2</v>
      </c>
      <c r="AH71" s="129">
        <f t="shared" si="41"/>
        <v>4</v>
      </c>
      <c r="AI71" s="129" t="str">
        <f t="shared" si="42"/>
        <v>BAJO</v>
      </c>
      <c r="AJ71" s="129">
        <v>25</v>
      </c>
      <c r="AK71" s="129">
        <f t="shared" si="43"/>
        <v>100</v>
      </c>
      <c r="AL71" s="129" t="str">
        <f t="shared" si="44"/>
        <v>III</v>
      </c>
      <c r="AM71" s="132" t="str">
        <f t="shared" si="45"/>
        <v>Mejorable</v>
      </c>
      <c r="AN71" s="65" t="s">
        <v>206</v>
      </c>
      <c r="AO71" s="133" t="s">
        <v>180</v>
      </c>
      <c r="AP71" s="129" t="s">
        <v>190</v>
      </c>
      <c r="AQ71" s="129" t="s">
        <v>190</v>
      </c>
      <c r="AR71" s="129" t="s">
        <v>207</v>
      </c>
      <c r="AS71" s="129" t="s">
        <v>208</v>
      </c>
      <c r="AT71" s="129" t="s">
        <v>190</v>
      </c>
      <c r="AU71" s="86" t="str">
        <f t="shared" si="10"/>
        <v>Se mantiene los controles establecidos</v>
      </c>
      <c r="AW71" s="1"/>
    </row>
    <row r="72" spans="1:49" ht="213.75" x14ac:dyDescent="0.25">
      <c r="A72" s="1"/>
      <c r="B72" s="137" t="s">
        <v>340</v>
      </c>
      <c r="C72" s="127" t="s">
        <v>341</v>
      </c>
      <c r="D72" s="127" t="s">
        <v>177</v>
      </c>
      <c r="E72" s="86" t="s">
        <v>342</v>
      </c>
      <c r="F72" s="86" t="s">
        <v>343</v>
      </c>
      <c r="G72" s="147" t="s">
        <v>193</v>
      </c>
      <c r="H72" s="128" t="s">
        <v>181</v>
      </c>
      <c r="I72" s="128" t="s">
        <v>345</v>
      </c>
      <c r="J72" s="130" t="s">
        <v>223</v>
      </c>
      <c r="K72" s="65" t="s">
        <v>224</v>
      </c>
      <c r="L72" s="131" t="s">
        <v>185</v>
      </c>
      <c r="M72" s="65" t="s">
        <v>185</v>
      </c>
      <c r="N72" s="162" t="s">
        <v>225</v>
      </c>
      <c r="O72" s="129">
        <v>2</v>
      </c>
      <c r="P72" s="129">
        <v>3</v>
      </c>
      <c r="Q72" s="129">
        <f t="shared" si="21"/>
        <v>6</v>
      </c>
      <c r="R72" s="129" t="str">
        <f t="shared" si="22"/>
        <v>MEDIO</v>
      </c>
      <c r="S72" s="129">
        <v>10</v>
      </c>
      <c r="T72" s="129">
        <f t="shared" si="23"/>
        <v>60</v>
      </c>
      <c r="U72" s="129" t="str">
        <f t="shared" si="24"/>
        <v>III</v>
      </c>
      <c r="V72" s="132" t="str">
        <f t="shared" si="25"/>
        <v>Mejorable</v>
      </c>
      <c r="W72" s="65" t="s">
        <v>226</v>
      </c>
      <c r="X72" s="133" t="s">
        <v>180</v>
      </c>
      <c r="Y72" s="129" t="s">
        <v>190</v>
      </c>
      <c r="Z72" s="129" t="s">
        <v>190</v>
      </c>
      <c r="AA72" s="135" t="s">
        <v>190</v>
      </c>
      <c r="AB72" s="128" t="s">
        <v>227</v>
      </c>
      <c r="AC72" s="129" t="s">
        <v>190</v>
      </c>
      <c r="AD72" s="161">
        <v>45869</v>
      </c>
      <c r="AE72" s="174" t="s">
        <v>192</v>
      </c>
      <c r="AF72" s="129">
        <v>2</v>
      </c>
      <c r="AG72" s="129">
        <v>3</v>
      </c>
      <c r="AH72" s="129">
        <f t="shared" si="41"/>
        <v>6</v>
      </c>
      <c r="AI72" s="129" t="str">
        <f t="shared" si="42"/>
        <v>MEDIO</v>
      </c>
      <c r="AJ72" s="129">
        <v>10</v>
      </c>
      <c r="AK72" s="129">
        <f t="shared" si="43"/>
        <v>60</v>
      </c>
      <c r="AL72" s="129" t="str">
        <f t="shared" si="44"/>
        <v>III</v>
      </c>
      <c r="AM72" s="132" t="str">
        <f t="shared" si="45"/>
        <v>Mejorable</v>
      </c>
      <c r="AN72" s="65" t="s">
        <v>226</v>
      </c>
      <c r="AO72" s="133" t="s">
        <v>180</v>
      </c>
      <c r="AP72" s="129" t="s">
        <v>190</v>
      </c>
      <c r="AQ72" s="129" t="s">
        <v>190</v>
      </c>
      <c r="AR72" s="135" t="s">
        <v>190</v>
      </c>
      <c r="AS72" s="128" t="s">
        <v>227</v>
      </c>
      <c r="AT72" s="129" t="s">
        <v>190</v>
      </c>
      <c r="AU72" s="86" t="str">
        <f t="shared" si="10"/>
        <v>Se mantiene los controles establecidos</v>
      </c>
      <c r="AW72" s="1"/>
    </row>
    <row r="73" spans="1:49" ht="121.5" x14ac:dyDescent="0.25">
      <c r="A73" s="1"/>
      <c r="B73" s="137" t="s">
        <v>340</v>
      </c>
      <c r="C73" s="127" t="s">
        <v>341</v>
      </c>
      <c r="D73" s="127" t="s">
        <v>177</v>
      </c>
      <c r="E73" s="86" t="s">
        <v>342</v>
      </c>
      <c r="F73" s="86" t="s">
        <v>343</v>
      </c>
      <c r="G73" s="147" t="s">
        <v>193</v>
      </c>
      <c r="H73" s="128" t="s">
        <v>181</v>
      </c>
      <c r="I73" s="128" t="s">
        <v>228</v>
      </c>
      <c r="J73" s="130" t="s">
        <v>223</v>
      </c>
      <c r="K73" s="65" t="s">
        <v>229</v>
      </c>
      <c r="L73" s="131" t="s">
        <v>185</v>
      </c>
      <c r="M73" s="65" t="s">
        <v>185</v>
      </c>
      <c r="N73" s="162" t="s">
        <v>225</v>
      </c>
      <c r="O73" s="129">
        <v>6</v>
      </c>
      <c r="P73" s="129">
        <v>2</v>
      </c>
      <c r="Q73" s="129">
        <f t="shared" si="21"/>
        <v>12</v>
      </c>
      <c r="R73" s="129" t="str">
        <f t="shared" si="22"/>
        <v>ALTO</v>
      </c>
      <c r="S73" s="129">
        <v>25</v>
      </c>
      <c r="T73" s="129">
        <f t="shared" si="23"/>
        <v>300</v>
      </c>
      <c r="U73" s="129" t="str">
        <f t="shared" si="24"/>
        <v>II</v>
      </c>
      <c r="V73" s="134" t="str">
        <f t="shared" si="25"/>
        <v>aceptable con control especifico</v>
      </c>
      <c r="W73" s="65" t="s">
        <v>315</v>
      </c>
      <c r="X73" s="133" t="s">
        <v>180</v>
      </c>
      <c r="Y73" s="129" t="s">
        <v>190</v>
      </c>
      <c r="Z73" s="129" t="s">
        <v>190</v>
      </c>
      <c r="AA73" s="135" t="s">
        <v>190</v>
      </c>
      <c r="AB73" s="175" t="s">
        <v>316</v>
      </c>
      <c r="AC73" s="129" t="s">
        <v>190</v>
      </c>
      <c r="AD73" s="161">
        <v>45869</v>
      </c>
      <c r="AE73" s="174" t="s">
        <v>192</v>
      </c>
      <c r="AF73" s="129">
        <v>6</v>
      </c>
      <c r="AG73" s="129">
        <v>2</v>
      </c>
      <c r="AH73" s="129">
        <f t="shared" si="41"/>
        <v>12</v>
      </c>
      <c r="AI73" s="129" t="str">
        <f t="shared" si="42"/>
        <v>ALTO</v>
      </c>
      <c r="AJ73" s="129">
        <v>25</v>
      </c>
      <c r="AK73" s="129">
        <f t="shared" si="43"/>
        <v>300</v>
      </c>
      <c r="AL73" s="129" t="str">
        <f t="shared" si="44"/>
        <v>II</v>
      </c>
      <c r="AM73" s="134" t="str">
        <f t="shared" si="45"/>
        <v>aceptable con control especifico</v>
      </c>
      <c r="AN73" s="65" t="s">
        <v>315</v>
      </c>
      <c r="AO73" s="133" t="s">
        <v>180</v>
      </c>
      <c r="AP73" s="129" t="s">
        <v>190</v>
      </c>
      <c r="AQ73" s="129" t="s">
        <v>190</v>
      </c>
      <c r="AR73" s="135" t="s">
        <v>190</v>
      </c>
      <c r="AS73" s="175" t="s">
        <v>316</v>
      </c>
      <c r="AT73" s="129" t="s">
        <v>190</v>
      </c>
      <c r="AU73" s="86" t="str">
        <f t="shared" si="10"/>
        <v>Se mantiene los controles establecidos</v>
      </c>
      <c r="AW73" s="1"/>
    </row>
    <row r="74" spans="1:49" ht="142.5" customHeight="1" x14ac:dyDescent="0.25">
      <c r="A74" s="1"/>
      <c r="B74" s="137" t="s">
        <v>340</v>
      </c>
      <c r="C74" s="127" t="s">
        <v>341</v>
      </c>
      <c r="D74" s="127" t="s">
        <v>177</v>
      </c>
      <c r="E74" s="86" t="s">
        <v>342</v>
      </c>
      <c r="F74" s="86" t="s">
        <v>343</v>
      </c>
      <c r="G74" s="147" t="s">
        <v>180</v>
      </c>
      <c r="H74" s="128" t="s">
        <v>181</v>
      </c>
      <c r="I74" s="135" t="s">
        <v>232</v>
      </c>
      <c r="J74" s="130" t="s">
        <v>233</v>
      </c>
      <c r="K74" s="65" t="s">
        <v>234</v>
      </c>
      <c r="L74" s="131" t="s">
        <v>185</v>
      </c>
      <c r="M74" s="65" t="s">
        <v>185</v>
      </c>
      <c r="N74" s="135" t="s">
        <v>235</v>
      </c>
      <c r="O74" s="129">
        <v>2</v>
      </c>
      <c r="P74" s="129">
        <v>3</v>
      </c>
      <c r="Q74" s="129">
        <f t="shared" si="21"/>
        <v>6</v>
      </c>
      <c r="R74" s="129" t="str">
        <f t="shared" si="22"/>
        <v>MEDIO</v>
      </c>
      <c r="S74" s="129">
        <v>25</v>
      </c>
      <c r="T74" s="129">
        <f t="shared" si="23"/>
        <v>150</v>
      </c>
      <c r="U74" s="129" t="str">
        <f t="shared" si="24"/>
        <v>II</v>
      </c>
      <c r="V74" s="134" t="str">
        <f t="shared" si="25"/>
        <v>aceptable con control especifico</v>
      </c>
      <c r="W74" s="65" t="s">
        <v>236</v>
      </c>
      <c r="X74" s="133" t="s">
        <v>180</v>
      </c>
      <c r="Y74" s="129" t="s">
        <v>190</v>
      </c>
      <c r="Z74" s="129" t="s">
        <v>190</v>
      </c>
      <c r="AA74" s="129" t="s">
        <v>190</v>
      </c>
      <c r="AB74" s="128" t="s">
        <v>237</v>
      </c>
      <c r="AC74" s="129" t="s">
        <v>190</v>
      </c>
      <c r="AD74" s="161">
        <v>45869</v>
      </c>
      <c r="AE74" s="174" t="s">
        <v>192</v>
      </c>
      <c r="AF74" s="129">
        <v>2</v>
      </c>
      <c r="AG74" s="129">
        <v>3</v>
      </c>
      <c r="AH74" s="129">
        <f t="shared" si="41"/>
        <v>6</v>
      </c>
      <c r="AI74" s="129" t="str">
        <f t="shared" si="42"/>
        <v>MEDIO</v>
      </c>
      <c r="AJ74" s="129">
        <v>25</v>
      </c>
      <c r="AK74" s="129">
        <f t="shared" si="43"/>
        <v>150</v>
      </c>
      <c r="AL74" s="129" t="str">
        <f t="shared" si="44"/>
        <v>II</v>
      </c>
      <c r="AM74" s="134" t="str">
        <f t="shared" si="45"/>
        <v>aceptable con control especifico</v>
      </c>
      <c r="AN74" s="65" t="s">
        <v>236</v>
      </c>
      <c r="AO74" s="133" t="s">
        <v>180</v>
      </c>
      <c r="AP74" s="129" t="s">
        <v>190</v>
      </c>
      <c r="AQ74" s="129" t="s">
        <v>190</v>
      </c>
      <c r="AR74" s="129" t="s">
        <v>190</v>
      </c>
      <c r="AS74" s="128" t="s">
        <v>237</v>
      </c>
      <c r="AT74" s="129" t="s">
        <v>190</v>
      </c>
      <c r="AU74" s="86" t="str">
        <f t="shared" si="10"/>
        <v>Se mantiene los controles establecidos</v>
      </c>
      <c r="AW74" s="1"/>
    </row>
    <row r="75" spans="1:49" ht="128.25" x14ac:dyDescent="0.25">
      <c r="A75" s="1"/>
      <c r="B75" s="137" t="s">
        <v>340</v>
      </c>
      <c r="C75" s="127" t="s">
        <v>341</v>
      </c>
      <c r="D75" s="127" t="s">
        <v>177</v>
      </c>
      <c r="E75" s="86" t="s">
        <v>342</v>
      </c>
      <c r="F75" s="86" t="s">
        <v>343</v>
      </c>
      <c r="G75" s="147" t="s">
        <v>193</v>
      </c>
      <c r="H75" s="128" t="s">
        <v>181</v>
      </c>
      <c r="I75" s="135" t="s">
        <v>238</v>
      </c>
      <c r="J75" s="130" t="s">
        <v>233</v>
      </c>
      <c r="K75" s="65" t="s">
        <v>239</v>
      </c>
      <c r="L75" s="131" t="s">
        <v>185</v>
      </c>
      <c r="M75" s="65" t="s">
        <v>185</v>
      </c>
      <c r="N75" s="135" t="s">
        <v>240</v>
      </c>
      <c r="O75" s="129">
        <v>2</v>
      </c>
      <c r="P75" s="129">
        <v>3</v>
      </c>
      <c r="Q75" s="129">
        <f t="shared" si="21"/>
        <v>6</v>
      </c>
      <c r="R75" s="129" t="str">
        <f t="shared" si="22"/>
        <v>MEDIO</v>
      </c>
      <c r="S75" s="129">
        <v>60</v>
      </c>
      <c r="T75" s="129">
        <f t="shared" si="23"/>
        <v>360</v>
      </c>
      <c r="U75" s="129" t="str">
        <f t="shared" si="24"/>
        <v>II</v>
      </c>
      <c r="V75" s="134" t="str">
        <f t="shared" si="25"/>
        <v>aceptable con control especifico</v>
      </c>
      <c r="W75" s="65" t="s">
        <v>236</v>
      </c>
      <c r="X75" s="133" t="s">
        <v>180</v>
      </c>
      <c r="Y75" s="129" t="s">
        <v>190</v>
      </c>
      <c r="Z75" s="129" t="s">
        <v>190</v>
      </c>
      <c r="AA75" s="129" t="s">
        <v>190</v>
      </c>
      <c r="AB75" s="128" t="s">
        <v>241</v>
      </c>
      <c r="AC75" s="129" t="s">
        <v>190</v>
      </c>
      <c r="AD75" s="161">
        <v>45869</v>
      </c>
      <c r="AE75" s="174" t="s">
        <v>192</v>
      </c>
      <c r="AF75" s="129">
        <v>2</v>
      </c>
      <c r="AG75" s="129">
        <v>3</v>
      </c>
      <c r="AH75" s="129">
        <f t="shared" si="41"/>
        <v>6</v>
      </c>
      <c r="AI75" s="129" t="str">
        <f t="shared" si="42"/>
        <v>MEDIO</v>
      </c>
      <c r="AJ75" s="129">
        <v>60</v>
      </c>
      <c r="AK75" s="129">
        <f t="shared" si="43"/>
        <v>360</v>
      </c>
      <c r="AL75" s="129" t="str">
        <f t="shared" si="44"/>
        <v>II</v>
      </c>
      <c r="AM75" s="134" t="str">
        <f t="shared" si="45"/>
        <v>aceptable con control especifico</v>
      </c>
      <c r="AN75" s="65" t="s">
        <v>236</v>
      </c>
      <c r="AO75" s="133" t="s">
        <v>180</v>
      </c>
      <c r="AP75" s="129" t="s">
        <v>190</v>
      </c>
      <c r="AQ75" s="129" t="s">
        <v>190</v>
      </c>
      <c r="AR75" s="129" t="s">
        <v>190</v>
      </c>
      <c r="AS75" s="128" t="s">
        <v>241</v>
      </c>
      <c r="AT75" s="129" t="s">
        <v>190</v>
      </c>
      <c r="AU75" s="86" t="str">
        <f t="shared" si="10"/>
        <v>Se mantiene los controles establecidos</v>
      </c>
      <c r="AW75" s="1"/>
    </row>
    <row r="76" spans="1:49" ht="121.5" x14ac:dyDescent="0.25">
      <c r="A76" s="1"/>
      <c r="B76" s="137" t="s">
        <v>340</v>
      </c>
      <c r="C76" s="127" t="s">
        <v>341</v>
      </c>
      <c r="D76" s="127" t="s">
        <v>177</v>
      </c>
      <c r="E76" s="86" t="s">
        <v>342</v>
      </c>
      <c r="F76" s="86" t="s">
        <v>343</v>
      </c>
      <c r="G76" s="147" t="s">
        <v>180</v>
      </c>
      <c r="H76" s="128" t="s">
        <v>181</v>
      </c>
      <c r="I76" s="138" t="s">
        <v>346</v>
      </c>
      <c r="J76" s="140" t="s">
        <v>319</v>
      </c>
      <c r="K76" s="64" t="s">
        <v>347</v>
      </c>
      <c r="L76" s="144" t="s">
        <v>185</v>
      </c>
      <c r="M76" s="64" t="s">
        <v>321</v>
      </c>
      <c r="N76" s="64" t="s">
        <v>348</v>
      </c>
      <c r="O76" s="128">
        <v>2</v>
      </c>
      <c r="P76" s="128">
        <v>4</v>
      </c>
      <c r="Q76" s="86">
        <v>8</v>
      </c>
      <c r="R76" s="86" t="s">
        <v>156</v>
      </c>
      <c r="S76" s="128">
        <v>10</v>
      </c>
      <c r="T76" s="86">
        <v>80</v>
      </c>
      <c r="U76" s="86" t="s">
        <v>71</v>
      </c>
      <c r="V76" s="134" t="str">
        <f>IF(U76="IV","Aceptable",IF(U76="III","Mejorable",IF(U76="II","aceptable con control especifico",IF(U76="I","No aceptable",FALSE))))</f>
        <v>aceptable con control especifico</v>
      </c>
      <c r="W76" s="64" t="s">
        <v>349</v>
      </c>
      <c r="X76" s="145" t="s">
        <v>180</v>
      </c>
      <c r="Y76" s="138" t="s">
        <v>190</v>
      </c>
      <c r="Z76" s="138" t="s">
        <v>190</v>
      </c>
      <c r="AA76" s="138" t="s">
        <v>190</v>
      </c>
      <c r="AB76" s="138" t="s">
        <v>350</v>
      </c>
      <c r="AC76" s="138" t="s">
        <v>190</v>
      </c>
      <c r="AD76" s="161">
        <v>45869</v>
      </c>
      <c r="AE76" s="174" t="s">
        <v>192</v>
      </c>
      <c r="AF76" s="128">
        <v>2</v>
      </c>
      <c r="AG76" s="128">
        <v>4</v>
      </c>
      <c r="AH76" s="86">
        <v>8</v>
      </c>
      <c r="AI76" s="86" t="s">
        <v>156</v>
      </c>
      <c r="AJ76" s="128">
        <v>10</v>
      </c>
      <c r="AK76" s="86">
        <v>80</v>
      </c>
      <c r="AL76" s="86" t="s">
        <v>71</v>
      </c>
      <c r="AM76" s="134" t="str">
        <f>IF(AL76="IV","Aceptable",IF(AL76="III","Mejorable",IF(AL76="II","aceptable con control especifico",IF(AL76="I","No aceptable",FALSE))))</f>
        <v>aceptable con control especifico</v>
      </c>
      <c r="AN76" s="64" t="s">
        <v>349</v>
      </c>
      <c r="AO76" s="145" t="s">
        <v>180</v>
      </c>
      <c r="AP76" s="138" t="s">
        <v>190</v>
      </c>
      <c r="AQ76" s="138" t="s">
        <v>190</v>
      </c>
      <c r="AR76" s="138" t="s">
        <v>190</v>
      </c>
      <c r="AS76" s="138" t="s">
        <v>350</v>
      </c>
      <c r="AT76" s="138" t="s">
        <v>190</v>
      </c>
      <c r="AU76" s="86" t="str">
        <f t="shared" ref="AU76:AU96" si="46">IF(AND(V76="Aceptable",AM76="Aceptable"),"Se mantiene los controles establecidos",
IF(AND(V76="Aceptable",AM76="Mejorable"),"Disminuyó el riesgo",
IF(AND(V76="Aceptable",AM76="Aceptable con control especifico"),"Disminuyó el riesgo",
IF(AND(V76="Mejorable",AM76="Mejorable"),"Se mantiene los controles establecidos",
IF(AND(V76="Mejorable",AM76="Aceptable"),"Disminuyó el riesgo",
IF(AND(V76="Mejorable",AM76="Aceptable con control especifico"),"Disminuyó el riesgo",
IF(AND(V76="Aceptable con control especifico",AM76="Aceptable con control especifico"),"Se mantiene los controles establecidos",
IF(AND(V76="Aceptable con control especifico",AM76="Mejorable"),"Aumentó el riesgo",
IF(AND(V76="Aceptable con control especifico",AM76="Aceptable"),"Aumentó el riesgo",
"Aumentó el riesgo")))))))))</f>
        <v>Se mantiene los controles establecidos</v>
      </c>
      <c r="AW76" s="1"/>
    </row>
    <row r="77" spans="1:49" ht="183.75" x14ac:dyDescent="0.25">
      <c r="A77" s="1"/>
      <c r="B77" s="137" t="s">
        <v>340</v>
      </c>
      <c r="C77" s="127" t="s">
        <v>341</v>
      </c>
      <c r="D77" s="127" t="s">
        <v>177</v>
      </c>
      <c r="E77" s="86" t="s">
        <v>342</v>
      </c>
      <c r="F77" s="86" t="s">
        <v>343</v>
      </c>
      <c r="G77" s="128" t="s">
        <v>193</v>
      </c>
      <c r="H77" s="128" t="s">
        <v>181</v>
      </c>
      <c r="I77" s="135" t="s">
        <v>247</v>
      </c>
      <c r="J77" s="130" t="s">
        <v>248</v>
      </c>
      <c r="K77" s="65" t="s">
        <v>249</v>
      </c>
      <c r="L77" s="136" t="s">
        <v>250</v>
      </c>
      <c r="M77" s="65" t="s">
        <v>185</v>
      </c>
      <c r="N77" s="135" t="s">
        <v>251</v>
      </c>
      <c r="O77" s="128">
        <v>2</v>
      </c>
      <c r="P77" s="128">
        <v>3</v>
      </c>
      <c r="Q77" s="129">
        <f t="shared" ref="Q77:Q96" si="47">O77*P77</f>
        <v>6</v>
      </c>
      <c r="R77" s="129" t="str">
        <f t="shared" ref="R77:R96" si="48">IF(Q77&lt;=4,"BAJO",IF(Q77&lt;=8,"MEDIO",IF(Q77&lt;=20,"ALTO","MUY ALTO")))</f>
        <v>MEDIO</v>
      </c>
      <c r="S77" s="128">
        <v>60</v>
      </c>
      <c r="T77" s="129">
        <f t="shared" ref="T77:T96" si="49">Q77*S77</f>
        <v>360</v>
      </c>
      <c r="U77" s="129" t="str">
        <f t="shared" ref="U77:U96" si="50">IF(T77&lt;=20,"IV",IF(T77&lt;=120,"III",IF(T77&lt;=500,"II",IF(T77&lt;=4000,"I",FALSE))))</f>
        <v>II</v>
      </c>
      <c r="V77" s="134" t="str">
        <f t="shared" ref="V77:V83" si="51">IF(U77="IV","Aceptable",IF(U77="III","Mejorable",IF(U77="II","aceptable con control especifico",IF(U77="I","No aceptable",FALSE))))</f>
        <v>aceptable con control especifico</v>
      </c>
      <c r="W77" s="65" t="s">
        <v>252</v>
      </c>
      <c r="X77" s="128" t="s">
        <v>180</v>
      </c>
      <c r="Y77" s="129" t="s">
        <v>190</v>
      </c>
      <c r="Z77" s="129" t="s">
        <v>190</v>
      </c>
      <c r="AA77" s="129" t="s">
        <v>190</v>
      </c>
      <c r="AB77" s="128" t="s">
        <v>253</v>
      </c>
      <c r="AC77" s="128" t="s">
        <v>190</v>
      </c>
      <c r="AD77" s="161">
        <v>45869</v>
      </c>
      <c r="AE77" s="174" t="s">
        <v>192</v>
      </c>
      <c r="AF77" s="128">
        <v>2</v>
      </c>
      <c r="AG77" s="128">
        <v>3</v>
      </c>
      <c r="AH77" s="129">
        <f t="shared" ref="AH77:AH84" si="52">AF77*AG77</f>
        <v>6</v>
      </c>
      <c r="AI77" s="129" t="str">
        <f t="shared" ref="AI77:AI84" si="53">IF(AH77&lt;=4,"BAJO",IF(AH77&lt;=8,"MEDIO",IF(AH77&lt;=20,"ALTO","MUY ALTO")))</f>
        <v>MEDIO</v>
      </c>
      <c r="AJ77" s="128">
        <v>60</v>
      </c>
      <c r="AK77" s="129">
        <f t="shared" ref="AK77:AK84" si="54">AH77*AJ77</f>
        <v>360</v>
      </c>
      <c r="AL77" s="129" t="str">
        <f t="shared" ref="AL77:AL85" si="55">IF(AK77&lt;=20,"IV",IF(AK77&lt;=120,"III",IF(AK77&lt;=500,"II",IF(AK77&lt;=4000,"I",FALSE))))</f>
        <v>II</v>
      </c>
      <c r="AM77" s="134" t="str">
        <f t="shared" ref="AM77:AM83" si="56">IF(AL77="IV","Aceptable",IF(AL77="III","Mejorable",IF(AL77="II","aceptable con control especifico",IF(AL77="I","No aceptable",FALSE))))</f>
        <v>aceptable con control especifico</v>
      </c>
      <c r="AN77" s="65" t="s">
        <v>252</v>
      </c>
      <c r="AO77" s="128" t="s">
        <v>180</v>
      </c>
      <c r="AP77" s="129" t="s">
        <v>190</v>
      </c>
      <c r="AQ77" s="129" t="s">
        <v>190</v>
      </c>
      <c r="AR77" s="129" t="s">
        <v>190</v>
      </c>
      <c r="AS77" s="128" t="s">
        <v>253</v>
      </c>
      <c r="AT77" s="128" t="s">
        <v>190</v>
      </c>
      <c r="AU77" s="86" t="str">
        <f t="shared" si="46"/>
        <v>Se mantiene los controles establecidos</v>
      </c>
      <c r="AW77" s="1"/>
    </row>
    <row r="78" spans="1:49" ht="142.5" x14ac:dyDescent="0.25">
      <c r="A78" s="1"/>
      <c r="B78" s="137" t="s">
        <v>340</v>
      </c>
      <c r="C78" s="127" t="s">
        <v>341</v>
      </c>
      <c r="D78" s="127" t="s">
        <v>177</v>
      </c>
      <c r="E78" s="86" t="s">
        <v>342</v>
      </c>
      <c r="F78" s="86" t="s">
        <v>343</v>
      </c>
      <c r="G78" s="128" t="s">
        <v>180</v>
      </c>
      <c r="H78" s="128" t="s">
        <v>181</v>
      </c>
      <c r="I78" s="135" t="s">
        <v>254</v>
      </c>
      <c r="J78" s="130" t="s">
        <v>248</v>
      </c>
      <c r="K78" s="65" t="s">
        <v>255</v>
      </c>
      <c r="L78" s="170" t="s">
        <v>185</v>
      </c>
      <c r="M78" s="65" t="s">
        <v>185</v>
      </c>
      <c r="N78" s="135" t="s">
        <v>256</v>
      </c>
      <c r="O78" s="128">
        <v>2</v>
      </c>
      <c r="P78" s="128">
        <v>4</v>
      </c>
      <c r="Q78" s="129">
        <f t="shared" si="47"/>
        <v>8</v>
      </c>
      <c r="R78" s="129" t="str">
        <f t="shared" si="48"/>
        <v>MEDIO</v>
      </c>
      <c r="S78" s="128">
        <v>25</v>
      </c>
      <c r="T78" s="129">
        <f t="shared" si="49"/>
        <v>200</v>
      </c>
      <c r="U78" s="129" t="str">
        <f t="shared" si="50"/>
        <v>II</v>
      </c>
      <c r="V78" s="134" t="str">
        <f t="shared" si="51"/>
        <v>aceptable con control especifico</v>
      </c>
      <c r="W78" s="65" t="s">
        <v>257</v>
      </c>
      <c r="X78" s="128" t="s">
        <v>180</v>
      </c>
      <c r="Y78" s="129" t="s">
        <v>190</v>
      </c>
      <c r="Z78" s="129" t="s">
        <v>190</v>
      </c>
      <c r="AA78" s="129" t="s">
        <v>258</v>
      </c>
      <c r="AB78" s="128" t="s">
        <v>259</v>
      </c>
      <c r="AC78" s="128" t="s">
        <v>190</v>
      </c>
      <c r="AD78" s="161">
        <v>45869</v>
      </c>
      <c r="AE78" s="174" t="s">
        <v>192</v>
      </c>
      <c r="AF78" s="128">
        <v>2</v>
      </c>
      <c r="AG78" s="128">
        <v>4</v>
      </c>
      <c r="AH78" s="129">
        <f t="shared" si="52"/>
        <v>8</v>
      </c>
      <c r="AI78" s="129" t="str">
        <f t="shared" si="53"/>
        <v>MEDIO</v>
      </c>
      <c r="AJ78" s="128">
        <v>25</v>
      </c>
      <c r="AK78" s="129">
        <f t="shared" si="54"/>
        <v>200</v>
      </c>
      <c r="AL78" s="129" t="str">
        <f t="shared" si="55"/>
        <v>II</v>
      </c>
      <c r="AM78" s="134" t="str">
        <f t="shared" si="56"/>
        <v>aceptable con control especifico</v>
      </c>
      <c r="AN78" s="65" t="s">
        <v>257</v>
      </c>
      <c r="AO78" s="128" t="s">
        <v>180</v>
      </c>
      <c r="AP78" s="129" t="s">
        <v>190</v>
      </c>
      <c r="AQ78" s="129" t="s">
        <v>190</v>
      </c>
      <c r="AR78" s="129" t="s">
        <v>258</v>
      </c>
      <c r="AS78" s="128" t="s">
        <v>259</v>
      </c>
      <c r="AT78" s="128" t="s">
        <v>190</v>
      </c>
      <c r="AU78" s="86" t="str">
        <f t="shared" si="46"/>
        <v>Se mantiene los controles establecidos</v>
      </c>
      <c r="AW78" s="1"/>
    </row>
    <row r="79" spans="1:49" ht="121.5" x14ac:dyDescent="0.25">
      <c r="A79" s="1"/>
      <c r="B79" s="137" t="s">
        <v>340</v>
      </c>
      <c r="C79" s="127" t="s">
        <v>341</v>
      </c>
      <c r="D79" s="127" t="s">
        <v>177</v>
      </c>
      <c r="E79" s="86" t="s">
        <v>342</v>
      </c>
      <c r="F79" s="86" t="s">
        <v>343</v>
      </c>
      <c r="G79" s="86" t="s">
        <v>193</v>
      </c>
      <c r="H79" s="128" t="s">
        <v>181</v>
      </c>
      <c r="I79" s="138" t="s">
        <v>351</v>
      </c>
      <c r="J79" s="140" t="s">
        <v>248</v>
      </c>
      <c r="K79" s="64" t="s">
        <v>352</v>
      </c>
      <c r="L79" s="148" t="s">
        <v>353</v>
      </c>
      <c r="M79" s="143" t="s">
        <v>354</v>
      </c>
      <c r="N79" s="34" t="s">
        <v>355</v>
      </c>
      <c r="O79" s="129">
        <v>2</v>
      </c>
      <c r="P79" s="129">
        <v>3</v>
      </c>
      <c r="Q79" s="138">
        <f t="shared" si="47"/>
        <v>6</v>
      </c>
      <c r="R79" s="138" t="str">
        <f t="shared" si="48"/>
        <v>MEDIO</v>
      </c>
      <c r="S79" s="129">
        <v>25</v>
      </c>
      <c r="T79" s="138">
        <f t="shared" si="49"/>
        <v>150</v>
      </c>
      <c r="U79" s="138" t="str">
        <f t="shared" si="50"/>
        <v>II</v>
      </c>
      <c r="V79" s="141" t="str">
        <f t="shared" si="51"/>
        <v>aceptable con control especifico</v>
      </c>
      <c r="W79" s="128" t="s">
        <v>356</v>
      </c>
      <c r="X79" s="86" t="s">
        <v>189</v>
      </c>
      <c r="Y79" s="138" t="s">
        <v>190</v>
      </c>
      <c r="Z79" s="138" t="s">
        <v>190</v>
      </c>
      <c r="AA79" s="138" t="s">
        <v>190</v>
      </c>
      <c r="AB79" s="177" t="s">
        <v>357</v>
      </c>
      <c r="AC79" s="138" t="s">
        <v>190</v>
      </c>
      <c r="AD79" s="161">
        <v>45869</v>
      </c>
      <c r="AE79" s="174" t="s">
        <v>192</v>
      </c>
      <c r="AF79" s="129">
        <v>2</v>
      </c>
      <c r="AG79" s="129">
        <v>3</v>
      </c>
      <c r="AH79" s="138">
        <f t="shared" si="52"/>
        <v>6</v>
      </c>
      <c r="AI79" s="138" t="str">
        <f t="shared" si="53"/>
        <v>MEDIO</v>
      </c>
      <c r="AJ79" s="129">
        <v>25</v>
      </c>
      <c r="AK79" s="138">
        <f t="shared" si="54"/>
        <v>150</v>
      </c>
      <c r="AL79" s="138" t="str">
        <f t="shared" si="55"/>
        <v>II</v>
      </c>
      <c r="AM79" s="141" t="str">
        <f t="shared" si="56"/>
        <v>aceptable con control especifico</v>
      </c>
      <c r="AN79" s="128" t="s">
        <v>356</v>
      </c>
      <c r="AO79" s="86" t="s">
        <v>189</v>
      </c>
      <c r="AP79" s="138" t="s">
        <v>190</v>
      </c>
      <c r="AQ79" s="138" t="s">
        <v>190</v>
      </c>
      <c r="AR79" s="138" t="s">
        <v>190</v>
      </c>
      <c r="AS79" s="177" t="s">
        <v>357</v>
      </c>
      <c r="AT79" s="138" t="s">
        <v>190</v>
      </c>
      <c r="AU79" s="86" t="str">
        <f t="shared" si="46"/>
        <v>Se mantiene los controles establecidos</v>
      </c>
      <c r="AW79" s="1"/>
    </row>
    <row r="80" spans="1:49" ht="121.5" x14ac:dyDescent="0.25">
      <c r="A80" s="1"/>
      <c r="B80" s="137" t="s">
        <v>340</v>
      </c>
      <c r="C80" s="127" t="s">
        <v>341</v>
      </c>
      <c r="D80" s="127" t="s">
        <v>177</v>
      </c>
      <c r="E80" s="86" t="s">
        <v>342</v>
      </c>
      <c r="F80" s="86" t="s">
        <v>343</v>
      </c>
      <c r="G80" s="86" t="s">
        <v>180</v>
      </c>
      <c r="H80" s="128" t="s">
        <v>181</v>
      </c>
      <c r="I80" s="129" t="s">
        <v>358</v>
      </c>
      <c r="J80" s="140" t="s">
        <v>326</v>
      </c>
      <c r="K80" s="64" t="s">
        <v>327</v>
      </c>
      <c r="L80" s="66" t="s">
        <v>185</v>
      </c>
      <c r="M80" s="64" t="s">
        <v>185</v>
      </c>
      <c r="N80" s="64" t="s">
        <v>185</v>
      </c>
      <c r="O80" s="86">
        <v>10</v>
      </c>
      <c r="P80" s="86">
        <v>2</v>
      </c>
      <c r="Q80" s="138">
        <f t="shared" si="47"/>
        <v>20</v>
      </c>
      <c r="R80" s="138" t="str">
        <f t="shared" si="48"/>
        <v>ALTO</v>
      </c>
      <c r="S80" s="86">
        <v>25</v>
      </c>
      <c r="T80" s="138">
        <f t="shared" si="49"/>
        <v>500</v>
      </c>
      <c r="U80" s="138" t="str">
        <f t="shared" si="50"/>
        <v>II</v>
      </c>
      <c r="V80" s="141" t="str">
        <f t="shared" si="51"/>
        <v>aceptable con control especifico</v>
      </c>
      <c r="W80" s="64" t="s">
        <v>220</v>
      </c>
      <c r="X80" s="86" t="s">
        <v>180</v>
      </c>
      <c r="Y80" s="138" t="s">
        <v>190</v>
      </c>
      <c r="Z80" s="138" t="s">
        <v>190</v>
      </c>
      <c r="AA80" s="138" t="s">
        <v>190</v>
      </c>
      <c r="AB80" s="86" t="s">
        <v>359</v>
      </c>
      <c r="AC80" s="86" t="s">
        <v>190</v>
      </c>
      <c r="AD80" s="161">
        <v>45869</v>
      </c>
      <c r="AE80" s="174" t="s">
        <v>192</v>
      </c>
      <c r="AF80" s="86">
        <v>10</v>
      </c>
      <c r="AG80" s="86">
        <v>2</v>
      </c>
      <c r="AH80" s="138">
        <f t="shared" si="52"/>
        <v>20</v>
      </c>
      <c r="AI80" s="138" t="str">
        <f t="shared" si="53"/>
        <v>ALTO</v>
      </c>
      <c r="AJ80" s="86">
        <v>25</v>
      </c>
      <c r="AK80" s="138">
        <f t="shared" si="54"/>
        <v>500</v>
      </c>
      <c r="AL80" s="138" t="str">
        <f t="shared" si="55"/>
        <v>II</v>
      </c>
      <c r="AM80" s="141" t="str">
        <f t="shared" si="56"/>
        <v>aceptable con control especifico</v>
      </c>
      <c r="AN80" s="64" t="s">
        <v>220</v>
      </c>
      <c r="AO80" s="86" t="s">
        <v>180</v>
      </c>
      <c r="AP80" s="138" t="s">
        <v>190</v>
      </c>
      <c r="AQ80" s="138" t="s">
        <v>190</v>
      </c>
      <c r="AR80" s="138" t="s">
        <v>190</v>
      </c>
      <c r="AS80" s="86" t="s">
        <v>359</v>
      </c>
      <c r="AT80" s="86" t="s">
        <v>190</v>
      </c>
      <c r="AU80" s="86" t="str">
        <f t="shared" si="46"/>
        <v>Se mantiene los controles establecidos</v>
      </c>
      <c r="AW80" s="1"/>
    </row>
    <row r="81" spans="1:50" ht="229.5" x14ac:dyDescent="0.25">
      <c r="A81" s="1"/>
      <c r="B81" s="137" t="s">
        <v>340</v>
      </c>
      <c r="C81" s="127" t="s">
        <v>341</v>
      </c>
      <c r="D81" s="127" t="s">
        <v>177</v>
      </c>
      <c r="E81" s="86" t="s">
        <v>342</v>
      </c>
      <c r="F81" s="86" t="s">
        <v>343</v>
      </c>
      <c r="G81" s="147" t="s">
        <v>193</v>
      </c>
      <c r="H81" s="128" t="s">
        <v>260</v>
      </c>
      <c r="I81" s="138" t="s">
        <v>296</v>
      </c>
      <c r="J81" s="139" t="s">
        <v>262</v>
      </c>
      <c r="K81" s="64" t="s">
        <v>263</v>
      </c>
      <c r="L81" s="131" t="s">
        <v>185</v>
      </c>
      <c r="M81" s="64" t="s">
        <v>264</v>
      </c>
      <c r="N81" s="64" t="s">
        <v>265</v>
      </c>
      <c r="O81" s="129">
        <v>2</v>
      </c>
      <c r="P81" s="129">
        <v>2</v>
      </c>
      <c r="Q81" s="138">
        <f t="shared" si="47"/>
        <v>4</v>
      </c>
      <c r="R81" s="138" t="str">
        <f t="shared" si="48"/>
        <v>BAJO</v>
      </c>
      <c r="S81" s="129">
        <v>25</v>
      </c>
      <c r="T81" s="138">
        <f t="shared" si="49"/>
        <v>100</v>
      </c>
      <c r="U81" s="138" t="str">
        <f t="shared" si="50"/>
        <v>III</v>
      </c>
      <c r="V81" s="132" t="str">
        <f t="shared" si="51"/>
        <v>Mejorable</v>
      </c>
      <c r="W81" s="129" t="s">
        <v>273</v>
      </c>
      <c r="X81" s="129" t="s">
        <v>180</v>
      </c>
      <c r="Y81" s="138" t="s">
        <v>190</v>
      </c>
      <c r="Z81" s="138" t="s">
        <v>190</v>
      </c>
      <c r="AA81" s="138" t="s">
        <v>190</v>
      </c>
      <c r="AB81" s="64" t="s">
        <v>267</v>
      </c>
      <c r="AC81" s="64" t="s">
        <v>190</v>
      </c>
      <c r="AD81" s="161">
        <v>45869</v>
      </c>
      <c r="AE81" s="174" t="s">
        <v>192</v>
      </c>
      <c r="AF81" s="129">
        <v>2</v>
      </c>
      <c r="AG81" s="129">
        <v>2</v>
      </c>
      <c r="AH81" s="138">
        <f t="shared" si="52"/>
        <v>4</v>
      </c>
      <c r="AI81" s="138" t="str">
        <f t="shared" si="53"/>
        <v>BAJO</v>
      </c>
      <c r="AJ81" s="129">
        <v>25</v>
      </c>
      <c r="AK81" s="138">
        <f t="shared" si="54"/>
        <v>100</v>
      </c>
      <c r="AL81" s="138" t="str">
        <f t="shared" si="55"/>
        <v>III</v>
      </c>
      <c r="AM81" s="132" t="str">
        <f t="shared" si="56"/>
        <v>Mejorable</v>
      </c>
      <c r="AN81" s="129" t="s">
        <v>273</v>
      </c>
      <c r="AO81" s="129" t="s">
        <v>180</v>
      </c>
      <c r="AP81" s="138" t="s">
        <v>190</v>
      </c>
      <c r="AQ81" s="138" t="s">
        <v>190</v>
      </c>
      <c r="AR81" s="138" t="s">
        <v>190</v>
      </c>
      <c r="AS81" s="64" t="s">
        <v>267</v>
      </c>
      <c r="AT81" s="64" t="s">
        <v>190</v>
      </c>
      <c r="AU81" s="86" t="str">
        <f t="shared" si="46"/>
        <v>Se mantiene los controles establecidos</v>
      </c>
      <c r="AW81" s="1"/>
    </row>
    <row r="82" spans="1:50" ht="195" customHeight="1" x14ac:dyDescent="0.25">
      <c r="A82" s="1"/>
      <c r="B82" s="137" t="s">
        <v>340</v>
      </c>
      <c r="C82" s="127" t="s">
        <v>341</v>
      </c>
      <c r="D82" s="127" t="s">
        <v>177</v>
      </c>
      <c r="E82" s="86" t="s">
        <v>342</v>
      </c>
      <c r="F82" s="86" t="s">
        <v>343</v>
      </c>
      <c r="G82" s="147" t="s">
        <v>193</v>
      </c>
      <c r="H82" s="128" t="s">
        <v>260</v>
      </c>
      <c r="I82" s="138" t="s">
        <v>317</v>
      </c>
      <c r="J82" s="140" t="s">
        <v>262</v>
      </c>
      <c r="K82" s="64" t="s">
        <v>263</v>
      </c>
      <c r="L82" s="131" t="s">
        <v>185</v>
      </c>
      <c r="M82" s="64" t="s">
        <v>264</v>
      </c>
      <c r="N82" s="64" t="s">
        <v>265</v>
      </c>
      <c r="O82" s="129">
        <v>2</v>
      </c>
      <c r="P82" s="129">
        <v>1</v>
      </c>
      <c r="Q82" s="138">
        <f t="shared" si="47"/>
        <v>2</v>
      </c>
      <c r="R82" s="138" t="str">
        <f t="shared" si="48"/>
        <v>BAJO</v>
      </c>
      <c r="S82" s="129">
        <v>100</v>
      </c>
      <c r="T82" s="138">
        <f t="shared" si="49"/>
        <v>200</v>
      </c>
      <c r="U82" s="138" t="str">
        <f t="shared" si="50"/>
        <v>II</v>
      </c>
      <c r="V82" s="141" t="str">
        <f t="shared" si="51"/>
        <v>aceptable con control especifico</v>
      </c>
      <c r="W82" s="129" t="s">
        <v>269</v>
      </c>
      <c r="X82" s="129" t="s">
        <v>180</v>
      </c>
      <c r="Y82" s="138" t="s">
        <v>190</v>
      </c>
      <c r="Z82" s="138" t="s">
        <v>190</v>
      </c>
      <c r="AA82" s="138" t="s">
        <v>190</v>
      </c>
      <c r="AB82" s="64" t="s">
        <v>270</v>
      </c>
      <c r="AC82" s="64" t="s">
        <v>190</v>
      </c>
      <c r="AD82" s="161">
        <v>45869</v>
      </c>
      <c r="AE82" s="174" t="s">
        <v>192</v>
      </c>
      <c r="AF82" s="129">
        <v>2</v>
      </c>
      <c r="AG82" s="129">
        <v>1</v>
      </c>
      <c r="AH82" s="138">
        <f t="shared" si="52"/>
        <v>2</v>
      </c>
      <c r="AI82" s="138" t="str">
        <f t="shared" si="53"/>
        <v>BAJO</v>
      </c>
      <c r="AJ82" s="129">
        <v>100</v>
      </c>
      <c r="AK82" s="138">
        <f t="shared" si="54"/>
        <v>200</v>
      </c>
      <c r="AL82" s="138" t="str">
        <f t="shared" si="55"/>
        <v>II</v>
      </c>
      <c r="AM82" s="141" t="str">
        <f t="shared" si="56"/>
        <v>aceptable con control especifico</v>
      </c>
      <c r="AN82" s="129" t="s">
        <v>269</v>
      </c>
      <c r="AO82" s="129" t="s">
        <v>180</v>
      </c>
      <c r="AP82" s="138" t="s">
        <v>190</v>
      </c>
      <c r="AQ82" s="138" t="s">
        <v>190</v>
      </c>
      <c r="AR82" s="138" t="s">
        <v>190</v>
      </c>
      <c r="AS82" s="64" t="s">
        <v>270</v>
      </c>
      <c r="AT82" s="64" t="s">
        <v>190</v>
      </c>
      <c r="AU82" s="86" t="str">
        <f t="shared" si="46"/>
        <v>Se mantiene los controles establecidos</v>
      </c>
      <c r="AW82" s="1"/>
    </row>
    <row r="83" spans="1:50" ht="193.5" customHeight="1" x14ac:dyDescent="0.25">
      <c r="A83" s="1"/>
      <c r="B83" s="137" t="s">
        <v>340</v>
      </c>
      <c r="C83" s="127" t="s">
        <v>341</v>
      </c>
      <c r="D83" s="127" t="s">
        <v>177</v>
      </c>
      <c r="E83" s="86" t="s">
        <v>342</v>
      </c>
      <c r="F83" s="86" t="s">
        <v>343</v>
      </c>
      <c r="G83" s="147" t="s">
        <v>193</v>
      </c>
      <c r="H83" s="128" t="s">
        <v>260</v>
      </c>
      <c r="I83" s="138" t="s">
        <v>271</v>
      </c>
      <c r="J83" s="140" t="s">
        <v>262</v>
      </c>
      <c r="K83" s="64" t="s">
        <v>272</v>
      </c>
      <c r="L83" s="131" t="s">
        <v>185</v>
      </c>
      <c r="M83" s="64" t="s">
        <v>264</v>
      </c>
      <c r="N83" s="64" t="s">
        <v>265</v>
      </c>
      <c r="O83" s="129">
        <v>2</v>
      </c>
      <c r="P83" s="129">
        <v>1</v>
      </c>
      <c r="Q83" s="138">
        <f t="shared" si="47"/>
        <v>2</v>
      </c>
      <c r="R83" s="138" t="str">
        <f t="shared" si="48"/>
        <v>BAJO</v>
      </c>
      <c r="S83" s="129">
        <v>100</v>
      </c>
      <c r="T83" s="138">
        <f t="shared" si="49"/>
        <v>200</v>
      </c>
      <c r="U83" s="138" t="str">
        <f t="shared" si="50"/>
        <v>II</v>
      </c>
      <c r="V83" s="141" t="str">
        <f t="shared" si="51"/>
        <v>aceptable con control especifico</v>
      </c>
      <c r="W83" s="129" t="s">
        <v>273</v>
      </c>
      <c r="X83" s="129" t="s">
        <v>180</v>
      </c>
      <c r="Y83" s="138" t="s">
        <v>190</v>
      </c>
      <c r="Z83" s="138" t="s">
        <v>190</v>
      </c>
      <c r="AA83" s="138" t="s">
        <v>190</v>
      </c>
      <c r="AB83" s="64" t="s">
        <v>267</v>
      </c>
      <c r="AC83" s="64" t="s">
        <v>190</v>
      </c>
      <c r="AD83" s="161">
        <v>45869</v>
      </c>
      <c r="AE83" s="174" t="s">
        <v>192</v>
      </c>
      <c r="AF83" s="129">
        <v>2</v>
      </c>
      <c r="AG83" s="129">
        <v>1</v>
      </c>
      <c r="AH83" s="138">
        <f t="shared" si="52"/>
        <v>2</v>
      </c>
      <c r="AI83" s="138" t="str">
        <f t="shared" si="53"/>
        <v>BAJO</v>
      </c>
      <c r="AJ83" s="129">
        <v>100</v>
      </c>
      <c r="AK83" s="138">
        <f t="shared" si="54"/>
        <v>200</v>
      </c>
      <c r="AL83" s="138" t="str">
        <f t="shared" si="55"/>
        <v>II</v>
      </c>
      <c r="AM83" s="141" t="str">
        <f t="shared" si="56"/>
        <v>aceptable con control especifico</v>
      </c>
      <c r="AN83" s="129" t="s">
        <v>273</v>
      </c>
      <c r="AO83" s="129" t="s">
        <v>180</v>
      </c>
      <c r="AP83" s="138" t="s">
        <v>190</v>
      </c>
      <c r="AQ83" s="138" t="s">
        <v>190</v>
      </c>
      <c r="AR83" s="138" t="s">
        <v>190</v>
      </c>
      <c r="AS83" s="64" t="s">
        <v>267</v>
      </c>
      <c r="AT83" s="64" t="s">
        <v>190</v>
      </c>
      <c r="AU83" s="86" t="str">
        <f t="shared" si="46"/>
        <v>Se mantiene los controles establecidos</v>
      </c>
      <c r="AW83" s="1"/>
    </row>
    <row r="84" spans="1:50" ht="168.75" x14ac:dyDescent="0.25">
      <c r="A84" s="1"/>
      <c r="B84" s="137" t="s">
        <v>340</v>
      </c>
      <c r="C84" s="127" t="s">
        <v>341</v>
      </c>
      <c r="D84" s="127" t="s">
        <v>177</v>
      </c>
      <c r="E84" s="86" t="s">
        <v>342</v>
      </c>
      <c r="F84" s="86" t="s">
        <v>343</v>
      </c>
      <c r="G84" s="147" t="s">
        <v>180</v>
      </c>
      <c r="H84" s="128" t="s">
        <v>181</v>
      </c>
      <c r="I84" s="149" t="s">
        <v>360</v>
      </c>
      <c r="J84" s="150" t="s">
        <v>183</v>
      </c>
      <c r="K84" s="64" t="s">
        <v>361</v>
      </c>
      <c r="L84" s="144" t="s">
        <v>321</v>
      </c>
      <c r="M84" s="64" t="s">
        <v>362</v>
      </c>
      <c r="N84" s="64" t="s">
        <v>363</v>
      </c>
      <c r="O84" s="129">
        <v>2</v>
      </c>
      <c r="P84" s="129">
        <v>2</v>
      </c>
      <c r="Q84" s="129">
        <f t="shared" si="47"/>
        <v>4</v>
      </c>
      <c r="R84" s="138" t="str">
        <f t="shared" si="48"/>
        <v>BAJO</v>
      </c>
      <c r="S84" s="129">
        <v>100</v>
      </c>
      <c r="T84" s="129">
        <f t="shared" si="49"/>
        <v>400</v>
      </c>
      <c r="U84" s="129" t="str">
        <f t="shared" si="50"/>
        <v>II</v>
      </c>
      <c r="V84" s="151" t="str">
        <f>IF(U84="IV","Aceptable",IF(U84="III","Aceptable con control existente",IF(U84="II","Aceptable con control especifico", IF(U84="I","No Aceptable",FALSE))))</f>
        <v>Aceptable con control especifico</v>
      </c>
      <c r="W84" s="129" t="s">
        <v>364</v>
      </c>
      <c r="X84" s="129" t="s">
        <v>180</v>
      </c>
      <c r="Y84" s="138" t="s">
        <v>190</v>
      </c>
      <c r="Z84" s="138" t="s">
        <v>190</v>
      </c>
      <c r="AA84" s="138" t="s">
        <v>190</v>
      </c>
      <c r="AB84" s="64" t="s">
        <v>365</v>
      </c>
      <c r="AC84" s="64" t="s">
        <v>190</v>
      </c>
      <c r="AD84" s="161">
        <v>45869</v>
      </c>
      <c r="AE84" s="174" t="s">
        <v>192</v>
      </c>
      <c r="AF84" s="129">
        <v>2</v>
      </c>
      <c r="AG84" s="129">
        <v>2</v>
      </c>
      <c r="AH84" s="129">
        <f t="shared" si="52"/>
        <v>4</v>
      </c>
      <c r="AI84" s="138" t="str">
        <f t="shared" si="53"/>
        <v>BAJO</v>
      </c>
      <c r="AJ84" s="129">
        <v>100</v>
      </c>
      <c r="AK84" s="129">
        <f t="shared" si="54"/>
        <v>400</v>
      </c>
      <c r="AL84" s="129" t="str">
        <f t="shared" si="55"/>
        <v>II</v>
      </c>
      <c r="AM84" s="151" t="str">
        <f>IF(AL84="IV","Aceptable",IF(AL84="III","Aceptable con control existente",IF(AL84="II","Aceptable con control especifico", IF(AL84="I","No Aceptable",FALSE))))</f>
        <v>Aceptable con control especifico</v>
      </c>
      <c r="AN84" s="129" t="s">
        <v>364</v>
      </c>
      <c r="AO84" s="129" t="s">
        <v>180</v>
      </c>
      <c r="AP84" s="138" t="s">
        <v>190</v>
      </c>
      <c r="AQ84" s="138" t="s">
        <v>190</v>
      </c>
      <c r="AR84" s="138" t="s">
        <v>190</v>
      </c>
      <c r="AS84" s="64" t="s">
        <v>365</v>
      </c>
      <c r="AT84" s="64" t="s">
        <v>190</v>
      </c>
      <c r="AU84" s="86" t="str">
        <f t="shared" si="46"/>
        <v>Se mantiene los controles establecidos</v>
      </c>
      <c r="AW84" s="1"/>
    </row>
    <row r="85" spans="1:50" ht="127.9" customHeight="1" x14ac:dyDescent="0.25">
      <c r="A85" s="1"/>
      <c r="B85" s="137" t="s">
        <v>340</v>
      </c>
      <c r="C85" s="127" t="s">
        <v>341</v>
      </c>
      <c r="D85" s="127" t="s">
        <v>177</v>
      </c>
      <c r="E85" s="86" t="s">
        <v>366</v>
      </c>
      <c r="F85" s="86" t="s">
        <v>367</v>
      </c>
      <c r="G85" s="145" t="s">
        <v>180</v>
      </c>
      <c r="H85" s="128" t="s">
        <v>181</v>
      </c>
      <c r="I85" s="145" t="s">
        <v>368</v>
      </c>
      <c r="J85" s="138" t="s">
        <v>223</v>
      </c>
      <c r="K85" s="70" t="s">
        <v>369</v>
      </c>
      <c r="L85" s="145" t="s">
        <v>185</v>
      </c>
      <c r="M85" s="70" t="s">
        <v>370</v>
      </c>
      <c r="N85" s="70" t="s">
        <v>371</v>
      </c>
      <c r="O85" s="129">
        <v>6</v>
      </c>
      <c r="P85" s="129">
        <v>2</v>
      </c>
      <c r="Q85" s="129">
        <v>12</v>
      </c>
      <c r="R85" s="138" t="s">
        <v>372</v>
      </c>
      <c r="S85" s="129">
        <v>25</v>
      </c>
      <c r="T85" s="129">
        <v>300</v>
      </c>
      <c r="U85" s="138" t="str">
        <f t="shared" si="50"/>
        <v>II</v>
      </c>
      <c r="V85" s="129" t="str">
        <f t="shared" ref="V85" si="57">IF(U85="IV","Aceptable",IF(U85="III","Mejorable",IF(U85="II","Aceptable con control especifico", IF(U85="I","No Aceptable",FALSE))))</f>
        <v>Aceptable con control especifico</v>
      </c>
      <c r="W85" s="145" t="s">
        <v>373</v>
      </c>
      <c r="X85" s="133" t="s">
        <v>189</v>
      </c>
      <c r="Y85" s="144" t="s">
        <v>190</v>
      </c>
      <c r="Z85" s="144" t="s">
        <v>190</v>
      </c>
      <c r="AA85" s="144" t="s">
        <v>190</v>
      </c>
      <c r="AB85" s="145" t="s">
        <v>374</v>
      </c>
      <c r="AC85" s="144" t="s">
        <v>190</v>
      </c>
      <c r="AD85" s="161">
        <v>45869</v>
      </c>
      <c r="AE85" s="174" t="s">
        <v>192</v>
      </c>
      <c r="AF85" s="129">
        <v>6</v>
      </c>
      <c r="AG85" s="129">
        <v>2</v>
      </c>
      <c r="AH85" s="129">
        <v>12</v>
      </c>
      <c r="AI85" s="138" t="s">
        <v>372</v>
      </c>
      <c r="AJ85" s="129">
        <v>25</v>
      </c>
      <c r="AK85" s="129">
        <v>300</v>
      </c>
      <c r="AL85" s="138" t="str">
        <f t="shared" si="55"/>
        <v>II</v>
      </c>
      <c r="AM85" s="129" t="str">
        <f t="shared" ref="AM85" si="58">IF(AL85="IV","Aceptable",IF(AL85="III","Mejorable",IF(AL85="II","Aceptable con control especifico", IF(AL85="I","No Aceptable",FALSE))))</f>
        <v>Aceptable con control especifico</v>
      </c>
      <c r="AN85" s="145" t="s">
        <v>373</v>
      </c>
      <c r="AO85" s="133" t="s">
        <v>189</v>
      </c>
      <c r="AP85" s="144" t="s">
        <v>190</v>
      </c>
      <c r="AQ85" s="144" t="s">
        <v>190</v>
      </c>
      <c r="AR85" s="144" t="s">
        <v>190</v>
      </c>
      <c r="AS85" s="145" t="s">
        <v>374</v>
      </c>
      <c r="AT85" s="144" t="s">
        <v>190</v>
      </c>
      <c r="AU85" s="86" t="str">
        <f t="shared" si="46"/>
        <v>Se mantiene los controles establecidos</v>
      </c>
      <c r="AW85" s="1"/>
    </row>
    <row r="86" spans="1:50" ht="127.9" customHeight="1" x14ac:dyDescent="0.25">
      <c r="A86" s="1"/>
      <c r="B86" s="137" t="s">
        <v>340</v>
      </c>
      <c r="C86" s="127" t="s">
        <v>341</v>
      </c>
      <c r="D86" s="127" t="s">
        <v>177</v>
      </c>
      <c r="E86" s="86" t="s">
        <v>366</v>
      </c>
      <c r="F86" s="86" t="s">
        <v>375</v>
      </c>
      <c r="G86" s="145" t="s">
        <v>180</v>
      </c>
      <c r="H86" s="128" t="s">
        <v>181</v>
      </c>
      <c r="I86" s="145" t="s">
        <v>376</v>
      </c>
      <c r="J86" s="138" t="s">
        <v>319</v>
      </c>
      <c r="K86" s="70" t="s">
        <v>377</v>
      </c>
      <c r="L86" s="145" t="s">
        <v>190</v>
      </c>
      <c r="M86" s="145" t="s">
        <v>190</v>
      </c>
      <c r="N86" s="70" t="s">
        <v>378</v>
      </c>
      <c r="O86" s="129">
        <v>2</v>
      </c>
      <c r="P86" s="129">
        <v>2</v>
      </c>
      <c r="Q86" s="129">
        <v>4</v>
      </c>
      <c r="R86" s="138" t="s">
        <v>379</v>
      </c>
      <c r="S86" s="129">
        <v>25</v>
      </c>
      <c r="T86" s="129">
        <v>100</v>
      </c>
      <c r="U86" s="138" t="str">
        <f>IF(T86&lt;=20,"IV",IF(T86&lt;=120,"III",IF(T86&lt;=500,"II",IF(T86&lt;=4000,"I",FALSE))))</f>
        <v>III</v>
      </c>
      <c r="V86" s="129" t="str">
        <f>IF(U86="IV","Aceptable",IF(U86="III","Mejorable",IF(U86="II","Aceptable con control especifico", IF(U86="I","No Aceptable",FALSE))))</f>
        <v>Mejorable</v>
      </c>
      <c r="W86" s="145" t="s">
        <v>380</v>
      </c>
      <c r="X86" s="133" t="s">
        <v>381</v>
      </c>
      <c r="Y86" s="144" t="s">
        <v>190</v>
      </c>
      <c r="Z86" s="144" t="s">
        <v>190</v>
      </c>
      <c r="AA86" s="144" t="s">
        <v>190</v>
      </c>
      <c r="AB86" s="145" t="s">
        <v>382</v>
      </c>
      <c r="AC86" s="144" t="s">
        <v>190</v>
      </c>
      <c r="AD86" s="161">
        <v>45869</v>
      </c>
      <c r="AE86" s="174" t="s">
        <v>192</v>
      </c>
      <c r="AF86" s="129">
        <v>2</v>
      </c>
      <c r="AG86" s="129">
        <v>2</v>
      </c>
      <c r="AH86" s="129">
        <v>4</v>
      </c>
      <c r="AI86" s="138" t="s">
        <v>379</v>
      </c>
      <c r="AJ86" s="129">
        <v>25</v>
      </c>
      <c r="AK86" s="129">
        <v>100</v>
      </c>
      <c r="AL86" s="138" t="str">
        <f>IF(AK86&lt;=20,"IV",IF(AK86&lt;=120,"III",IF(AK86&lt;=500,"II",IF(AK86&lt;=4000,"I",FALSE))))</f>
        <v>III</v>
      </c>
      <c r="AM86" s="129" t="str">
        <f>IF(AL86="IV","Aceptable",IF(AL86="III","Mejorable",IF(AL86="II","Aceptable con control especifico", IF(AL86="I","No Aceptable",FALSE))))</f>
        <v>Mejorable</v>
      </c>
      <c r="AN86" s="145" t="s">
        <v>380</v>
      </c>
      <c r="AO86" s="133" t="s">
        <v>381</v>
      </c>
      <c r="AP86" s="144" t="s">
        <v>190</v>
      </c>
      <c r="AQ86" s="144" t="s">
        <v>190</v>
      </c>
      <c r="AR86" s="144" t="s">
        <v>190</v>
      </c>
      <c r="AS86" s="145" t="s">
        <v>382</v>
      </c>
      <c r="AT86" s="144" t="s">
        <v>190</v>
      </c>
      <c r="AU86" s="86" t="str">
        <f t="shared" si="46"/>
        <v>Se mantiene los controles establecidos</v>
      </c>
      <c r="AW86" s="1"/>
    </row>
    <row r="87" spans="1:50" ht="127.9" customHeight="1" x14ac:dyDescent="0.25">
      <c r="A87" s="1"/>
      <c r="B87" s="137" t="s">
        <v>340</v>
      </c>
      <c r="C87" s="127" t="s">
        <v>341</v>
      </c>
      <c r="D87" s="127" t="s">
        <v>177</v>
      </c>
      <c r="E87" s="86" t="s">
        <v>366</v>
      </c>
      <c r="F87" s="152" t="s">
        <v>383</v>
      </c>
      <c r="G87" s="145" t="s">
        <v>193</v>
      </c>
      <c r="H87" s="128" t="s">
        <v>181</v>
      </c>
      <c r="I87" s="145" t="s">
        <v>384</v>
      </c>
      <c r="J87" s="138" t="s">
        <v>248</v>
      </c>
      <c r="K87" s="70" t="s">
        <v>385</v>
      </c>
      <c r="L87" s="145" t="s">
        <v>190</v>
      </c>
      <c r="M87" s="70" t="s">
        <v>386</v>
      </c>
      <c r="N87" s="70" t="s">
        <v>387</v>
      </c>
      <c r="O87" s="129">
        <v>2</v>
      </c>
      <c r="P87" s="129">
        <v>2</v>
      </c>
      <c r="Q87" s="129">
        <v>4</v>
      </c>
      <c r="R87" s="138" t="s">
        <v>379</v>
      </c>
      <c r="S87" s="129">
        <v>10</v>
      </c>
      <c r="T87" s="129">
        <v>40</v>
      </c>
      <c r="U87" s="138" t="str">
        <f t="shared" ref="U87" si="59">IF(T87&lt;=20,"IV",IF(T87&lt;=120,"III",IF(T87&lt;=500,"II",IF(T87&lt;=4000,"I",FALSE))))</f>
        <v>III</v>
      </c>
      <c r="V87" s="129" t="str">
        <f t="shared" ref="V87" si="60">IF(U87="IV","Aceptable",IF(U87="III","Mejorable",IF(U87="II","Aceptable con control especifico", IF(U87="I","No Aceptable",FALSE))))</f>
        <v>Mejorable</v>
      </c>
      <c r="W87" s="145" t="s">
        <v>257</v>
      </c>
      <c r="X87" s="133" t="s">
        <v>180</v>
      </c>
      <c r="Y87" s="144" t="s">
        <v>190</v>
      </c>
      <c r="Z87" s="144" t="s">
        <v>190</v>
      </c>
      <c r="AA87" s="144" t="s">
        <v>190</v>
      </c>
      <c r="AB87" s="145" t="s">
        <v>388</v>
      </c>
      <c r="AC87" s="144" t="s">
        <v>190</v>
      </c>
      <c r="AD87" s="161">
        <v>45869</v>
      </c>
      <c r="AE87" s="174" t="s">
        <v>192</v>
      </c>
      <c r="AF87" s="129">
        <v>2</v>
      </c>
      <c r="AG87" s="129">
        <v>2</v>
      </c>
      <c r="AH87" s="129">
        <v>4</v>
      </c>
      <c r="AI87" s="138" t="s">
        <v>379</v>
      </c>
      <c r="AJ87" s="129">
        <v>10</v>
      </c>
      <c r="AK87" s="129">
        <v>40</v>
      </c>
      <c r="AL87" s="138" t="str">
        <f t="shared" ref="AL87:AL96" si="61">IF(AK87&lt;=20,"IV",IF(AK87&lt;=120,"III",IF(AK87&lt;=500,"II",IF(AK87&lt;=4000,"I",FALSE))))</f>
        <v>III</v>
      </c>
      <c r="AM87" s="129" t="str">
        <f t="shared" ref="AM87" si="62">IF(AL87="IV","Aceptable",IF(AL87="III","Mejorable",IF(AL87="II","Aceptable con control especifico", IF(AL87="I","No Aceptable",FALSE))))</f>
        <v>Mejorable</v>
      </c>
      <c r="AN87" s="145" t="s">
        <v>257</v>
      </c>
      <c r="AO87" s="133" t="s">
        <v>180</v>
      </c>
      <c r="AP87" s="144" t="s">
        <v>190</v>
      </c>
      <c r="AQ87" s="144" t="s">
        <v>190</v>
      </c>
      <c r="AR87" s="144" t="s">
        <v>190</v>
      </c>
      <c r="AS87" s="145" t="s">
        <v>388</v>
      </c>
      <c r="AT87" s="144" t="s">
        <v>190</v>
      </c>
      <c r="AU87" s="86" t="str">
        <f t="shared" si="46"/>
        <v>Se mantiene los controles establecidos</v>
      </c>
      <c r="AW87" s="1"/>
    </row>
    <row r="88" spans="1:50" customFormat="1" ht="138.75" customHeight="1" x14ac:dyDescent="0.25">
      <c r="B88" s="137" t="s">
        <v>340</v>
      </c>
      <c r="C88" s="127" t="s">
        <v>341</v>
      </c>
      <c r="D88" s="127" t="s">
        <v>177</v>
      </c>
      <c r="E88" s="86" t="s">
        <v>366</v>
      </c>
      <c r="F88" s="152" t="s">
        <v>389</v>
      </c>
      <c r="G88" s="147" t="s">
        <v>180</v>
      </c>
      <c r="H88" s="128" t="s">
        <v>181</v>
      </c>
      <c r="I88" s="129" t="s">
        <v>182</v>
      </c>
      <c r="J88" s="130" t="s">
        <v>183</v>
      </c>
      <c r="K88" s="65" t="s">
        <v>281</v>
      </c>
      <c r="L88" s="131" t="s">
        <v>185</v>
      </c>
      <c r="M88" s="65" t="s">
        <v>186</v>
      </c>
      <c r="N88" s="65" t="s">
        <v>187</v>
      </c>
      <c r="O88" s="129">
        <v>2</v>
      </c>
      <c r="P88" s="129">
        <v>3</v>
      </c>
      <c r="Q88" s="129">
        <f t="shared" si="47"/>
        <v>6</v>
      </c>
      <c r="R88" s="129" t="str">
        <f t="shared" si="48"/>
        <v>MEDIO</v>
      </c>
      <c r="S88" s="129">
        <v>10</v>
      </c>
      <c r="T88" s="129">
        <f t="shared" si="49"/>
        <v>60</v>
      </c>
      <c r="U88" s="129" t="str">
        <f t="shared" si="50"/>
        <v>III</v>
      </c>
      <c r="V88" s="132" t="str">
        <f t="shared" ref="V88:V96" si="63">IF(U88="IV","Aceptable",IF(U88="III","Mejorable",IF(U88="II","aceptable con control especifico",IF(U88="I","No aceptable",FALSE))))</f>
        <v>Mejorable</v>
      </c>
      <c r="W88" s="65" t="s">
        <v>188</v>
      </c>
      <c r="X88" s="133" t="s">
        <v>189</v>
      </c>
      <c r="Y88" s="129" t="s">
        <v>190</v>
      </c>
      <c r="Z88" s="129" t="s">
        <v>190</v>
      </c>
      <c r="AA88" s="129" t="s">
        <v>190</v>
      </c>
      <c r="AB88" s="129" t="s">
        <v>344</v>
      </c>
      <c r="AC88" s="129" t="s">
        <v>190</v>
      </c>
      <c r="AD88" s="161">
        <v>45869</v>
      </c>
      <c r="AE88" s="174" t="s">
        <v>192</v>
      </c>
      <c r="AF88" s="129">
        <v>2</v>
      </c>
      <c r="AG88" s="129">
        <v>3</v>
      </c>
      <c r="AH88" s="129">
        <f t="shared" ref="AH88:AH96" si="64">AF88*AG88</f>
        <v>6</v>
      </c>
      <c r="AI88" s="129" t="str">
        <f t="shared" ref="AI88:AI96" si="65">IF(AH88&lt;=4,"BAJO",IF(AH88&lt;=8,"MEDIO",IF(AH88&lt;=20,"ALTO","MUY ALTO")))</f>
        <v>MEDIO</v>
      </c>
      <c r="AJ88" s="129">
        <v>10</v>
      </c>
      <c r="AK88" s="129">
        <f t="shared" ref="AK88:AK96" si="66">AH88*AJ88</f>
        <v>60</v>
      </c>
      <c r="AL88" s="129" t="str">
        <f t="shared" si="61"/>
        <v>III</v>
      </c>
      <c r="AM88" s="132" t="str">
        <f t="shared" ref="AM88:AM96" si="67">IF(AL88="IV","Aceptable",IF(AL88="III","Mejorable",IF(AL88="II","aceptable con control especifico",IF(AL88="I","No aceptable",FALSE))))</f>
        <v>Mejorable</v>
      </c>
      <c r="AN88" s="65" t="s">
        <v>188</v>
      </c>
      <c r="AO88" s="133" t="s">
        <v>189</v>
      </c>
      <c r="AP88" s="129" t="s">
        <v>190</v>
      </c>
      <c r="AQ88" s="129" t="s">
        <v>190</v>
      </c>
      <c r="AR88" s="129" t="s">
        <v>190</v>
      </c>
      <c r="AS88" s="129" t="s">
        <v>344</v>
      </c>
      <c r="AT88" s="129" t="s">
        <v>190</v>
      </c>
      <c r="AU88" s="86" t="str">
        <f t="shared" si="46"/>
        <v>Se mantiene los controles establecidos</v>
      </c>
      <c r="AV88" s="69"/>
    </row>
    <row r="89" spans="1:50" customFormat="1" ht="138.75" customHeight="1" x14ac:dyDescent="0.25">
      <c r="B89" s="137" t="s">
        <v>390</v>
      </c>
      <c r="C89" s="127" t="s">
        <v>391</v>
      </c>
      <c r="D89" s="127" t="s">
        <v>177</v>
      </c>
      <c r="E89" s="152" t="s">
        <v>392</v>
      </c>
      <c r="F89" s="152" t="s">
        <v>393</v>
      </c>
      <c r="G89" s="145" t="s">
        <v>193</v>
      </c>
      <c r="H89" s="138" t="s">
        <v>394</v>
      </c>
      <c r="I89" s="138" t="s">
        <v>395</v>
      </c>
      <c r="J89" s="138" t="s">
        <v>396</v>
      </c>
      <c r="K89" s="64" t="s">
        <v>397</v>
      </c>
      <c r="L89" s="138" t="s">
        <v>190</v>
      </c>
      <c r="M89" s="64" t="s">
        <v>398</v>
      </c>
      <c r="N89" s="64" t="s">
        <v>399</v>
      </c>
      <c r="O89" s="129">
        <v>2</v>
      </c>
      <c r="P89" s="129">
        <v>3</v>
      </c>
      <c r="Q89" s="129">
        <v>6</v>
      </c>
      <c r="R89" s="138" t="s">
        <v>156</v>
      </c>
      <c r="S89" s="129">
        <v>25</v>
      </c>
      <c r="T89" s="129">
        <v>150</v>
      </c>
      <c r="U89" s="138" t="str">
        <f t="shared" si="50"/>
        <v>II</v>
      </c>
      <c r="V89" s="129" t="str">
        <f t="shared" ref="V89" si="68">IF(U89="IV","Aceptable",IF(U89="III","Mejorable",IF(U89="II","Aceptable con control especifico", IF(U89="I","No Aceptable",FALSE))))</f>
        <v>Aceptable con control especifico</v>
      </c>
      <c r="W89" s="129" t="s">
        <v>257</v>
      </c>
      <c r="X89" s="128" t="s">
        <v>180</v>
      </c>
      <c r="Y89" s="144" t="s">
        <v>190</v>
      </c>
      <c r="Z89" s="144" t="s">
        <v>190</v>
      </c>
      <c r="AA89" s="144" t="s">
        <v>190</v>
      </c>
      <c r="AB89" s="64" t="s">
        <v>400</v>
      </c>
      <c r="AC89" s="66" t="s">
        <v>190</v>
      </c>
      <c r="AD89" s="161"/>
      <c r="AE89" s="174"/>
      <c r="AF89" s="129"/>
      <c r="AG89" s="129"/>
      <c r="AH89" s="129"/>
      <c r="AI89" s="129"/>
      <c r="AJ89" s="129"/>
      <c r="AK89" s="129"/>
      <c r="AL89" s="129"/>
      <c r="AM89" s="132"/>
      <c r="AN89" s="65"/>
      <c r="AO89" s="133"/>
      <c r="AP89" s="129"/>
      <c r="AQ89" s="129"/>
      <c r="AR89" s="129"/>
      <c r="AS89" s="129"/>
      <c r="AT89" s="129"/>
      <c r="AU89" s="86"/>
      <c r="AV89" s="69"/>
    </row>
    <row r="90" spans="1:50" customFormat="1" ht="90" customHeight="1" x14ac:dyDescent="0.25">
      <c r="B90" s="137" t="s">
        <v>340</v>
      </c>
      <c r="C90" s="127" t="s">
        <v>341</v>
      </c>
      <c r="D90" s="127" t="s">
        <v>177</v>
      </c>
      <c r="E90" s="86" t="s">
        <v>401</v>
      </c>
      <c r="F90" s="152" t="s">
        <v>389</v>
      </c>
      <c r="G90" s="147" t="s">
        <v>180</v>
      </c>
      <c r="H90" s="128" t="s">
        <v>181</v>
      </c>
      <c r="I90" s="129" t="s">
        <v>216</v>
      </c>
      <c r="J90" s="130" t="s">
        <v>201</v>
      </c>
      <c r="K90" s="65" t="s">
        <v>217</v>
      </c>
      <c r="L90" s="131" t="s">
        <v>185</v>
      </c>
      <c r="M90" s="65" t="s">
        <v>218</v>
      </c>
      <c r="N90" s="65" t="s">
        <v>219</v>
      </c>
      <c r="O90" s="129">
        <v>2</v>
      </c>
      <c r="P90" s="129">
        <v>2</v>
      </c>
      <c r="Q90" s="129">
        <f t="shared" si="47"/>
        <v>4</v>
      </c>
      <c r="R90" s="129" t="str">
        <f t="shared" si="48"/>
        <v>BAJO</v>
      </c>
      <c r="S90" s="129">
        <v>25</v>
      </c>
      <c r="T90" s="129">
        <f t="shared" si="49"/>
        <v>100</v>
      </c>
      <c r="U90" s="129" t="str">
        <f t="shared" si="50"/>
        <v>III</v>
      </c>
      <c r="V90" s="132" t="str">
        <f t="shared" si="63"/>
        <v>Mejorable</v>
      </c>
      <c r="W90" s="65" t="s">
        <v>220</v>
      </c>
      <c r="X90" s="133" t="s">
        <v>180</v>
      </c>
      <c r="Y90" s="129" t="s">
        <v>190</v>
      </c>
      <c r="Z90" s="129" t="s">
        <v>190</v>
      </c>
      <c r="AA90" s="129" t="s">
        <v>190</v>
      </c>
      <c r="AB90" s="129" t="s">
        <v>221</v>
      </c>
      <c r="AC90" s="129" t="s">
        <v>190</v>
      </c>
      <c r="AD90" s="161">
        <v>45869</v>
      </c>
      <c r="AE90" s="174" t="s">
        <v>192</v>
      </c>
      <c r="AF90" s="129">
        <v>2</v>
      </c>
      <c r="AG90" s="129">
        <v>2</v>
      </c>
      <c r="AH90" s="129">
        <f t="shared" si="64"/>
        <v>4</v>
      </c>
      <c r="AI90" s="129" t="str">
        <f t="shared" si="65"/>
        <v>BAJO</v>
      </c>
      <c r="AJ90" s="129">
        <v>25</v>
      </c>
      <c r="AK90" s="129">
        <f t="shared" si="66"/>
        <v>100</v>
      </c>
      <c r="AL90" s="129" t="str">
        <f t="shared" si="61"/>
        <v>III</v>
      </c>
      <c r="AM90" s="132" t="str">
        <f t="shared" si="67"/>
        <v>Mejorable</v>
      </c>
      <c r="AN90" s="65" t="s">
        <v>220</v>
      </c>
      <c r="AO90" s="133" t="s">
        <v>180</v>
      </c>
      <c r="AP90" s="129" t="s">
        <v>190</v>
      </c>
      <c r="AQ90" s="129" t="s">
        <v>190</v>
      </c>
      <c r="AR90" s="129" t="s">
        <v>190</v>
      </c>
      <c r="AS90" s="129" t="s">
        <v>221</v>
      </c>
      <c r="AT90" s="129" t="s">
        <v>190</v>
      </c>
      <c r="AU90" s="86" t="str">
        <f t="shared" si="46"/>
        <v>Se mantiene los controles establecidos</v>
      </c>
      <c r="AV90" s="69"/>
    </row>
    <row r="91" spans="1:50" customFormat="1" ht="107.25" customHeight="1" x14ac:dyDescent="0.25">
      <c r="B91" s="137" t="s">
        <v>340</v>
      </c>
      <c r="C91" s="127" t="s">
        <v>341</v>
      </c>
      <c r="D91" s="127" t="s">
        <v>177</v>
      </c>
      <c r="E91" s="86" t="s">
        <v>401</v>
      </c>
      <c r="F91" s="152" t="s">
        <v>389</v>
      </c>
      <c r="G91" s="147" t="s">
        <v>180</v>
      </c>
      <c r="H91" s="128" t="s">
        <v>181</v>
      </c>
      <c r="I91" s="138" t="s">
        <v>299</v>
      </c>
      <c r="J91" s="140" t="s">
        <v>183</v>
      </c>
      <c r="K91" s="64" t="s">
        <v>300</v>
      </c>
      <c r="L91" s="131" t="s">
        <v>185</v>
      </c>
      <c r="M91" s="143" t="s">
        <v>301</v>
      </c>
      <c r="N91" s="143" t="s">
        <v>302</v>
      </c>
      <c r="O91" s="129">
        <v>2</v>
      </c>
      <c r="P91" s="129">
        <v>3</v>
      </c>
      <c r="Q91" s="138">
        <f t="shared" si="47"/>
        <v>6</v>
      </c>
      <c r="R91" s="138" t="str">
        <f t="shared" si="48"/>
        <v>MEDIO</v>
      </c>
      <c r="S91" s="129">
        <v>25</v>
      </c>
      <c r="T91" s="138">
        <f t="shared" si="49"/>
        <v>150</v>
      </c>
      <c r="U91" s="138" t="str">
        <f t="shared" si="50"/>
        <v>II</v>
      </c>
      <c r="V91" s="141" t="str">
        <f t="shared" si="63"/>
        <v>aceptable con control especifico</v>
      </c>
      <c r="W91" s="128" t="s">
        <v>303</v>
      </c>
      <c r="X91" s="86" t="s">
        <v>189</v>
      </c>
      <c r="Y91" s="138" t="s">
        <v>190</v>
      </c>
      <c r="Z91" s="138" t="s">
        <v>190</v>
      </c>
      <c r="AA91" s="138" t="s">
        <v>190</v>
      </c>
      <c r="AB91" s="138" t="s">
        <v>304</v>
      </c>
      <c r="AC91" s="138" t="s">
        <v>190</v>
      </c>
      <c r="AD91" s="161">
        <v>45869</v>
      </c>
      <c r="AE91" s="174" t="s">
        <v>192</v>
      </c>
      <c r="AF91" s="129">
        <v>2</v>
      </c>
      <c r="AG91" s="129">
        <v>3</v>
      </c>
      <c r="AH91" s="138">
        <f t="shared" si="64"/>
        <v>6</v>
      </c>
      <c r="AI91" s="138" t="str">
        <f t="shared" si="65"/>
        <v>MEDIO</v>
      </c>
      <c r="AJ91" s="129">
        <v>25</v>
      </c>
      <c r="AK91" s="138">
        <f t="shared" si="66"/>
        <v>150</v>
      </c>
      <c r="AL91" s="138" t="str">
        <f t="shared" si="61"/>
        <v>II</v>
      </c>
      <c r="AM91" s="141" t="str">
        <f t="shared" si="67"/>
        <v>aceptable con control especifico</v>
      </c>
      <c r="AN91" s="128" t="s">
        <v>303</v>
      </c>
      <c r="AO91" s="86" t="s">
        <v>189</v>
      </c>
      <c r="AP91" s="138" t="s">
        <v>190</v>
      </c>
      <c r="AQ91" s="138" t="s">
        <v>190</v>
      </c>
      <c r="AR91" s="138" t="s">
        <v>190</v>
      </c>
      <c r="AS91" s="138" t="s">
        <v>304</v>
      </c>
      <c r="AT91" s="138" t="s">
        <v>190</v>
      </c>
      <c r="AU91" s="86" t="str">
        <f t="shared" si="46"/>
        <v>Se mantiene los controles establecidos</v>
      </c>
      <c r="AV91" s="69"/>
    </row>
    <row r="92" spans="1:50" customFormat="1" ht="96" customHeight="1" x14ac:dyDescent="0.25">
      <c r="B92" s="137" t="s">
        <v>340</v>
      </c>
      <c r="C92" s="127" t="s">
        <v>341</v>
      </c>
      <c r="D92" s="127" t="s">
        <v>177</v>
      </c>
      <c r="E92" s="86" t="s">
        <v>401</v>
      </c>
      <c r="F92" s="152" t="s">
        <v>389</v>
      </c>
      <c r="G92" s="147" t="s">
        <v>180</v>
      </c>
      <c r="H92" s="128" t="s">
        <v>181</v>
      </c>
      <c r="I92" s="129" t="s">
        <v>200</v>
      </c>
      <c r="J92" s="130" t="s">
        <v>201</v>
      </c>
      <c r="K92" s="65" t="s">
        <v>202</v>
      </c>
      <c r="L92" s="131" t="s">
        <v>203</v>
      </c>
      <c r="M92" s="65" t="s">
        <v>204</v>
      </c>
      <c r="N92" s="65" t="s">
        <v>205</v>
      </c>
      <c r="O92" s="129">
        <v>2</v>
      </c>
      <c r="P92" s="129">
        <v>2</v>
      </c>
      <c r="Q92" s="129">
        <f t="shared" si="47"/>
        <v>4</v>
      </c>
      <c r="R92" s="129" t="str">
        <f t="shared" si="48"/>
        <v>BAJO</v>
      </c>
      <c r="S92" s="129">
        <v>25</v>
      </c>
      <c r="T92" s="129">
        <f t="shared" si="49"/>
        <v>100</v>
      </c>
      <c r="U92" s="129" t="str">
        <f t="shared" si="50"/>
        <v>III</v>
      </c>
      <c r="V92" s="132" t="str">
        <f t="shared" si="63"/>
        <v>Mejorable</v>
      </c>
      <c r="W92" s="65" t="s">
        <v>206</v>
      </c>
      <c r="X92" s="133" t="s">
        <v>180</v>
      </c>
      <c r="Y92" s="129" t="s">
        <v>190</v>
      </c>
      <c r="Z92" s="129" t="s">
        <v>190</v>
      </c>
      <c r="AA92" s="129" t="s">
        <v>207</v>
      </c>
      <c r="AB92" s="129" t="s">
        <v>208</v>
      </c>
      <c r="AC92" s="129" t="s">
        <v>190</v>
      </c>
      <c r="AD92" s="161">
        <v>45869</v>
      </c>
      <c r="AE92" s="174" t="s">
        <v>192</v>
      </c>
      <c r="AF92" s="129">
        <v>2</v>
      </c>
      <c r="AG92" s="129">
        <v>2</v>
      </c>
      <c r="AH92" s="129">
        <f t="shared" si="64"/>
        <v>4</v>
      </c>
      <c r="AI92" s="129" t="str">
        <f t="shared" si="65"/>
        <v>BAJO</v>
      </c>
      <c r="AJ92" s="129">
        <v>25</v>
      </c>
      <c r="AK92" s="129">
        <f t="shared" si="66"/>
        <v>100</v>
      </c>
      <c r="AL92" s="129" t="str">
        <f t="shared" si="61"/>
        <v>III</v>
      </c>
      <c r="AM92" s="132" t="str">
        <f t="shared" si="67"/>
        <v>Mejorable</v>
      </c>
      <c r="AN92" s="65" t="s">
        <v>206</v>
      </c>
      <c r="AO92" s="133" t="s">
        <v>180</v>
      </c>
      <c r="AP92" s="129" t="s">
        <v>190</v>
      </c>
      <c r="AQ92" s="129" t="s">
        <v>190</v>
      </c>
      <c r="AR92" s="129" t="s">
        <v>207</v>
      </c>
      <c r="AS92" s="129" t="s">
        <v>208</v>
      </c>
      <c r="AT92" s="129" t="s">
        <v>190</v>
      </c>
      <c r="AU92" s="86" t="str">
        <f t="shared" si="46"/>
        <v>Se mantiene los controles establecidos</v>
      </c>
      <c r="AV92" s="69"/>
    </row>
    <row r="93" spans="1:50" customFormat="1" ht="103.5" customHeight="1" x14ac:dyDescent="0.25">
      <c r="B93" s="137" t="s">
        <v>340</v>
      </c>
      <c r="C93" s="127" t="s">
        <v>341</v>
      </c>
      <c r="D93" s="127" t="s">
        <v>177</v>
      </c>
      <c r="E93" s="86" t="s">
        <v>401</v>
      </c>
      <c r="F93" s="152" t="s">
        <v>389</v>
      </c>
      <c r="G93" s="147" t="s">
        <v>180</v>
      </c>
      <c r="H93" s="128" t="s">
        <v>181</v>
      </c>
      <c r="I93" s="128" t="s">
        <v>345</v>
      </c>
      <c r="J93" s="130" t="s">
        <v>223</v>
      </c>
      <c r="K93" s="65" t="s">
        <v>224</v>
      </c>
      <c r="L93" s="131" t="s">
        <v>185</v>
      </c>
      <c r="M93" s="65" t="s">
        <v>185</v>
      </c>
      <c r="N93" s="162" t="s">
        <v>225</v>
      </c>
      <c r="O93" s="129">
        <v>2</v>
      </c>
      <c r="P93" s="129">
        <v>3</v>
      </c>
      <c r="Q93" s="129">
        <f t="shared" si="47"/>
        <v>6</v>
      </c>
      <c r="R93" s="129" t="str">
        <f t="shared" si="48"/>
        <v>MEDIO</v>
      </c>
      <c r="S93" s="129">
        <v>10</v>
      </c>
      <c r="T93" s="129">
        <f t="shared" si="49"/>
        <v>60</v>
      </c>
      <c r="U93" s="129" t="str">
        <f t="shared" si="50"/>
        <v>III</v>
      </c>
      <c r="V93" s="132" t="str">
        <f t="shared" si="63"/>
        <v>Mejorable</v>
      </c>
      <c r="W93" s="65" t="s">
        <v>226</v>
      </c>
      <c r="X93" s="133" t="s">
        <v>180</v>
      </c>
      <c r="Y93" s="129" t="s">
        <v>190</v>
      </c>
      <c r="Z93" s="129" t="s">
        <v>190</v>
      </c>
      <c r="AA93" s="135" t="s">
        <v>190</v>
      </c>
      <c r="AB93" s="128" t="s">
        <v>227</v>
      </c>
      <c r="AC93" s="129" t="s">
        <v>190</v>
      </c>
      <c r="AD93" s="161">
        <v>45869</v>
      </c>
      <c r="AE93" s="174" t="s">
        <v>192</v>
      </c>
      <c r="AF93" s="129">
        <v>2</v>
      </c>
      <c r="AG93" s="129">
        <v>3</v>
      </c>
      <c r="AH93" s="129">
        <f t="shared" si="64"/>
        <v>6</v>
      </c>
      <c r="AI93" s="129" t="str">
        <f t="shared" si="65"/>
        <v>MEDIO</v>
      </c>
      <c r="AJ93" s="129">
        <v>10</v>
      </c>
      <c r="AK93" s="129">
        <f t="shared" si="66"/>
        <v>60</v>
      </c>
      <c r="AL93" s="129" t="str">
        <f t="shared" si="61"/>
        <v>III</v>
      </c>
      <c r="AM93" s="132" t="str">
        <f t="shared" si="67"/>
        <v>Mejorable</v>
      </c>
      <c r="AN93" s="65" t="s">
        <v>226</v>
      </c>
      <c r="AO93" s="133" t="s">
        <v>180</v>
      </c>
      <c r="AP93" s="129" t="s">
        <v>190</v>
      </c>
      <c r="AQ93" s="129" t="s">
        <v>190</v>
      </c>
      <c r="AR93" s="135" t="s">
        <v>190</v>
      </c>
      <c r="AS93" s="128" t="s">
        <v>227</v>
      </c>
      <c r="AT93" s="129" t="s">
        <v>190</v>
      </c>
      <c r="AU93" s="86" t="str">
        <f t="shared" si="46"/>
        <v>Se mantiene los controles establecidos</v>
      </c>
      <c r="AV93" s="2"/>
      <c r="AW93" s="1"/>
    </row>
    <row r="94" spans="1:50" customFormat="1" ht="123" customHeight="1" x14ac:dyDescent="0.25">
      <c r="B94" s="137" t="s">
        <v>340</v>
      </c>
      <c r="C94" s="127" t="s">
        <v>341</v>
      </c>
      <c r="D94" s="127" t="s">
        <v>177</v>
      </c>
      <c r="E94" s="86" t="s">
        <v>401</v>
      </c>
      <c r="F94" s="152" t="s">
        <v>389</v>
      </c>
      <c r="G94" s="147" t="s">
        <v>180</v>
      </c>
      <c r="H94" s="128" t="s">
        <v>181</v>
      </c>
      <c r="I94" s="128" t="s">
        <v>228</v>
      </c>
      <c r="J94" s="130" t="s">
        <v>223</v>
      </c>
      <c r="K94" s="65" t="s">
        <v>229</v>
      </c>
      <c r="L94" s="131" t="s">
        <v>185</v>
      </c>
      <c r="M94" s="65" t="s">
        <v>185</v>
      </c>
      <c r="N94" s="162" t="s">
        <v>225</v>
      </c>
      <c r="O94" s="129">
        <v>6</v>
      </c>
      <c r="P94" s="129">
        <v>2</v>
      </c>
      <c r="Q94" s="129">
        <f t="shared" si="47"/>
        <v>12</v>
      </c>
      <c r="R94" s="129" t="str">
        <f t="shared" si="48"/>
        <v>ALTO</v>
      </c>
      <c r="S94" s="129">
        <v>25</v>
      </c>
      <c r="T94" s="129">
        <f t="shared" si="49"/>
        <v>300</v>
      </c>
      <c r="U94" s="129" t="str">
        <f t="shared" si="50"/>
        <v>II</v>
      </c>
      <c r="V94" s="134" t="str">
        <f t="shared" si="63"/>
        <v>aceptable con control especifico</v>
      </c>
      <c r="W94" s="65" t="s">
        <v>315</v>
      </c>
      <c r="X94" s="133" t="s">
        <v>180</v>
      </c>
      <c r="Y94" s="129" t="s">
        <v>190</v>
      </c>
      <c r="Z94" s="129" t="s">
        <v>190</v>
      </c>
      <c r="AA94" s="135" t="s">
        <v>190</v>
      </c>
      <c r="AB94" s="175" t="s">
        <v>316</v>
      </c>
      <c r="AC94" s="129" t="s">
        <v>190</v>
      </c>
      <c r="AD94" s="161">
        <v>45869</v>
      </c>
      <c r="AE94" s="174" t="s">
        <v>192</v>
      </c>
      <c r="AF94" s="129">
        <v>6</v>
      </c>
      <c r="AG94" s="129">
        <v>2</v>
      </c>
      <c r="AH94" s="129">
        <f t="shared" si="64"/>
        <v>12</v>
      </c>
      <c r="AI94" s="129" t="str">
        <f t="shared" si="65"/>
        <v>ALTO</v>
      </c>
      <c r="AJ94" s="129">
        <v>25</v>
      </c>
      <c r="AK94" s="129">
        <f t="shared" si="66"/>
        <v>300</v>
      </c>
      <c r="AL94" s="129" t="str">
        <f t="shared" si="61"/>
        <v>II</v>
      </c>
      <c r="AM94" s="134" t="str">
        <f t="shared" si="67"/>
        <v>aceptable con control especifico</v>
      </c>
      <c r="AN94" s="65" t="s">
        <v>315</v>
      </c>
      <c r="AO94" s="133" t="s">
        <v>180</v>
      </c>
      <c r="AP94" s="129" t="s">
        <v>190</v>
      </c>
      <c r="AQ94" s="129" t="s">
        <v>190</v>
      </c>
      <c r="AR94" s="135" t="s">
        <v>190</v>
      </c>
      <c r="AS94" s="175" t="s">
        <v>316</v>
      </c>
      <c r="AT94" s="129" t="s">
        <v>190</v>
      </c>
      <c r="AU94" s="86" t="str">
        <f t="shared" si="46"/>
        <v>Se mantiene los controles establecidos</v>
      </c>
      <c r="AV94" s="2"/>
      <c r="AW94" s="1"/>
    </row>
    <row r="95" spans="1:50" customFormat="1" ht="141" customHeight="1" x14ac:dyDescent="0.25">
      <c r="B95" s="137" t="s">
        <v>340</v>
      </c>
      <c r="C95" s="127" t="s">
        <v>341</v>
      </c>
      <c r="D95" s="127" t="s">
        <v>177</v>
      </c>
      <c r="E95" s="86" t="s">
        <v>401</v>
      </c>
      <c r="F95" s="152" t="s">
        <v>389</v>
      </c>
      <c r="G95" s="147" t="s">
        <v>180</v>
      </c>
      <c r="H95" s="128" t="s">
        <v>181</v>
      </c>
      <c r="I95" s="135" t="s">
        <v>232</v>
      </c>
      <c r="J95" s="130" t="s">
        <v>233</v>
      </c>
      <c r="K95" s="65" t="s">
        <v>234</v>
      </c>
      <c r="L95" s="131" t="s">
        <v>185</v>
      </c>
      <c r="M95" s="65" t="s">
        <v>185</v>
      </c>
      <c r="N95" s="135" t="s">
        <v>235</v>
      </c>
      <c r="O95" s="129">
        <v>2</v>
      </c>
      <c r="P95" s="129">
        <v>3</v>
      </c>
      <c r="Q95" s="129">
        <f t="shared" si="47"/>
        <v>6</v>
      </c>
      <c r="R95" s="129" t="str">
        <f t="shared" si="48"/>
        <v>MEDIO</v>
      </c>
      <c r="S95" s="129">
        <v>25</v>
      </c>
      <c r="T95" s="129">
        <f t="shared" si="49"/>
        <v>150</v>
      </c>
      <c r="U95" s="129" t="str">
        <f t="shared" si="50"/>
        <v>II</v>
      </c>
      <c r="V95" s="134" t="str">
        <f t="shared" si="63"/>
        <v>aceptable con control especifico</v>
      </c>
      <c r="W95" s="65" t="s">
        <v>236</v>
      </c>
      <c r="X95" s="133" t="s">
        <v>180</v>
      </c>
      <c r="Y95" s="129" t="s">
        <v>190</v>
      </c>
      <c r="Z95" s="129" t="s">
        <v>190</v>
      </c>
      <c r="AA95" s="129" t="s">
        <v>190</v>
      </c>
      <c r="AB95" s="128" t="s">
        <v>237</v>
      </c>
      <c r="AC95" s="129" t="s">
        <v>190</v>
      </c>
      <c r="AD95" s="161">
        <v>45869</v>
      </c>
      <c r="AE95" s="174" t="s">
        <v>192</v>
      </c>
      <c r="AF95" s="129">
        <v>2</v>
      </c>
      <c r="AG95" s="129">
        <v>3</v>
      </c>
      <c r="AH95" s="129">
        <f t="shared" si="64"/>
        <v>6</v>
      </c>
      <c r="AI95" s="129" t="str">
        <f t="shared" si="65"/>
        <v>MEDIO</v>
      </c>
      <c r="AJ95" s="129">
        <v>25</v>
      </c>
      <c r="AK95" s="129">
        <f t="shared" si="66"/>
        <v>150</v>
      </c>
      <c r="AL95" s="129" t="str">
        <f t="shared" si="61"/>
        <v>II</v>
      </c>
      <c r="AM95" s="134" t="str">
        <f t="shared" si="67"/>
        <v>aceptable con control especifico</v>
      </c>
      <c r="AN95" s="65" t="s">
        <v>236</v>
      </c>
      <c r="AO95" s="133" t="s">
        <v>180</v>
      </c>
      <c r="AP95" s="129" t="s">
        <v>190</v>
      </c>
      <c r="AQ95" s="129" t="s">
        <v>190</v>
      </c>
      <c r="AR95" s="129" t="s">
        <v>190</v>
      </c>
      <c r="AS95" s="128" t="s">
        <v>237</v>
      </c>
      <c r="AT95" s="129" t="s">
        <v>190</v>
      </c>
      <c r="AU95" s="86" t="str">
        <f t="shared" si="46"/>
        <v>Se mantiene los controles establecidos</v>
      </c>
      <c r="AV95" s="2"/>
      <c r="AW95" s="1"/>
    </row>
    <row r="96" spans="1:50" s="44" customFormat="1" ht="129.75" customHeight="1" x14ac:dyDescent="0.25">
      <c r="A96" s="45"/>
      <c r="B96" s="137" t="s">
        <v>340</v>
      </c>
      <c r="C96" s="127" t="s">
        <v>341</v>
      </c>
      <c r="D96" s="153" t="s">
        <v>177</v>
      </c>
      <c r="E96" s="86" t="s">
        <v>401</v>
      </c>
      <c r="F96" s="152" t="s">
        <v>389</v>
      </c>
      <c r="G96" s="147" t="s">
        <v>180</v>
      </c>
      <c r="H96" s="128" t="s">
        <v>181</v>
      </c>
      <c r="I96" s="135" t="s">
        <v>238</v>
      </c>
      <c r="J96" s="130" t="s">
        <v>233</v>
      </c>
      <c r="K96" s="65" t="s">
        <v>239</v>
      </c>
      <c r="L96" s="131" t="s">
        <v>185</v>
      </c>
      <c r="M96" s="65" t="s">
        <v>185</v>
      </c>
      <c r="N96" s="135" t="s">
        <v>240</v>
      </c>
      <c r="O96" s="129">
        <v>2</v>
      </c>
      <c r="P96" s="129">
        <v>3</v>
      </c>
      <c r="Q96" s="129">
        <f t="shared" si="47"/>
        <v>6</v>
      </c>
      <c r="R96" s="129" t="str">
        <f t="shared" si="48"/>
        <v>MEDIO</v>
      </c>
      <c r="S96" s="129">
        <v>60</v>
      </c>
      <c r="T96" s="129">
        <f t="shared" si="49"/>
        <v>360</v>
      </c>
      <c r="U96" s="129" t="str">
        <f t="shared" si="50"/>
        <v>II</v>
      </c>
      <c r="V96" s="134" t="str">
        <f t="shared" si="63"/>
        <v>aceptable con control especifico</v>
      </c>
      <c r="W96" s="65" t="s">
        <v>236</v>
      </c>
      <c r="X96" s="133" t="s">
        <v>180</v>
      </c>
      <c r="Y96" s="129" t="s">
        <v>190</v>
      </c>
      <c r="Z96" s="129" t="s">
        <v>190</v>
      </c>
      <c r="AA96" s="129" t="s">
        <v>190</v>
      </c>
      <c r="AB96" s="128" t="s">
        <v>402</v>
      </c>
      <c r="AC96" s="129" t="s">
        <v>190</v>
      </c>
      <c r="AD96" s="161">
        <v>45869</v>
      </c>
      <c r="AE96" s="174" t="s">
        <v>192</v>
      </c>
      <c r="AF96" s="129">
        <v>2</v>
      </c>
      <c r="AG96" s="129">
        <v>3</v>
      </c>
      <c r="AH96" s="129">
        <f t="shared" si="64"/>
        <v>6</v>
      </c>
      <c r="AI96" s="129" t="str">
        <f t="shared" si="65"/>
        <v>MEDIO</v>
      </c>
      <c r="AJ96" s="129">
        <v>60</v>
      </c>
      <c r="AK96" s="129">
        <f t="shared" si="66"/>
        <v>360</v>
      </c>
      <c r="AL96" s="129" t="str">
        <f t="shared" si="61"/>
        <v>II</v>
      </c>
      <c r="AM96" s="134" t="str">
        <f t="shared" si="67"/>
        <v>aceptable con control especifico</v>
      </c>
      <c r="AN96" s="65" t="s">
        <v>236</v>
      </c>
      <c r="AO96" s="133" t="s">
        <v>180</v>
      </c>
      <c r="AP96" s="129" t="s">
        <v>190</v>
      </c>
      <c r="AQ96" s="129" t="s">
        <v>190</v>
      </c>
      <c r="AR96" s="129" t="s">
        <v>190</v>
      </c>
      <c r="AS96" s="128" t="s">
        <v>402</v>
      </c>
      <c r="AT96" s="129" t="s">
        <v>190</v>
      </c>
      <c r="AU96" s="86" t="str">
        <f t="shared" si="46"/>
        <v>Se mantiene los controles establecidos</v>
      </c>
      <c r="AV96" s="2"/>
      <c r="AW96" s="1"/>
      <c r="AX96" s="43"/>
    </row>
    <row r="97" spans="1:52" s="44" customFormat="1" ht="33" customHeight="1" x14ac:dyDescent="0.25">
      <c r="A97" s="43"/>
      <c r="B97" s="53"/>
      <c r="C97" s="54"/>
      <c r="D97" s="54"/>
      <c r="E97" s="55"/>
      <c r="F97" s="55"/>
      <c r="G97" s="55"/>
      <c r="H97" s="55"/>
      <c r="I97" s="55"/>
      <c r="J97" s="56"/>
      <c r="K97" s="57"/>
      <c r="L97" s="55"/>
      <c r="M97" s="57"/>
      <c r="N97" s="57"/>
      <c r="O97" s="58"/>
      <c r="P97" s="58"/>
      <c r="Q97" s="55"/>
      <c r="R97" s="55"/>
      <c r="S97" s="58"/>
      <c r="T97" s="55"/>
      <c r="U97" s="55"/>
      <c r="V97" s="55"/>
      <c r="W97" s="55"/>
      <c r="X97" s="58"/>
      <c r="Y97" s="55"/>
      <c r="Z97" s="55"/>
      <c r="AA97" s="55"/>
      <c r="AB97" s="55"/>
      <c r="AC97" s="5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85"/>
      <c r="AP97" s="85"/>
      <c r="AQ97" s="85"/>
      <c r="AR97" s="85"/>
      <c r="AS97" s="85"/>
      <c r="AT97" s="85"/>
      <c r="AU97" s="169"/>
      <c r="AV97" s="43"/>
      <c r="AW97" s="43"/>
      <c r="AX97" s="43"/>
    </row>
    <row r="98" spans="1:52" s="44" customFormat="1" ht="35.65" customHeight="1" x14ac:dyDescent="0.25">
      <c r="A98" s="43"/>
      <c r="B98" s="255" t="s">
        <v>133</v>
      </c>
      <c r="C98" s="255"/>
      <c r="D98" s="255"/>
      <c r="E98" s="255"/>
      <c r="F98" s="255"/>
      <c r="G98" s="55"/>
      <c r="H98" s="56"/>
      <c r="I98" s="57"/>
      <c r="J98" s="55"/>
      <c r="K98" s="57"/>
      <c r="L98" s="57"/>
      <c r="M98" s="58"/>
      <c r="N98" s="58"/>
      <c r="O98" s="55"/>
      <c r="P98" s="55"/>
      <c r="Q98" s="58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43"/>
      <c r="AC98" s="43"/>
      <c r="AD98" s="43"/>
    </row>
    <row r="99" spans="1:52" customFormat="1" ht="52.5" customHeight="1" x14ac:dyDescent="0.25">
      <c r="B99" s="198" t="s">
        <v>11</v>
      </c>
      <c r="C99" s="198"/>
      <c r="D99" s="198"/>
      <c r="E99" s="198"/>
      <c r="F99" s="198"/>
      <c r="G99" s="198"/>
      <c r="H99" s="198"/>
      <c r="I99" s="198"/>
      <c r="J99" s="198"/>
      <c r="K99" s="198"/>
      <c r="L99" s="198"/>
      <c r="M99" s="198"/>
      <c r="N99" s="198"/>
      <c r="O99" s="198"/>
      <c r="P99" s="198"/>
      <c r="Q99" s="198"/>
      <c r="R99" s="198"/>
      <c r="S99" s="198"/>
      <c r="T99" s="198"/>
      <c r="U99" s="198"/>
      <c r="V99" s="198"/>
      <c r="W99" s="198"/>
      <c r="X99" s="198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  <c r="AO99" s="198"/>
      <c r="AP99" s="198"/>
      <c r="AQ99" s="198"/>
      <c r="AR99" s="198"/>
      <c r="AS99" s="198"/>
      <c r="AT99" s="198"/>
      <c r="AU99" s="198"/>
    </row>
    <row r="100" spans="1:52" x14ac:dyDescent="0.25">
      <c r="A100" s="1"/>
      <c r="B100" s="249"/>
      <c r="C100" s="249"/>
      <c r="D100" s="249"/>
      <c r="E100" s="249"/>
      <c r="F100" s="249"/>
      <c r="G100" s="249"/>
      <c r="H100" s="249"/>
      <c r="I100" s="249"/>
      <c r="J100" s="249"/>
      <c r="K100" s="249"/>
      <c r="L100" s="249"/>
      <c r="M100" s="63"/>
      <c r="N100" s="63"/>
      <c r="O100" s="63"/>
      <c r="P100" s="63"/>
      <c r="Q100" s="63"/>
      <c r="R100" s="63"/>
      <c r="S100" s="63"/>
      <c r="T100" s="63"/>
      <c r="U100" s="63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</row>
    <row r="101" spans="1:52" customFormat="1" ht="31.5" customHeight="1" x14ac:dyDescent="0.25">
      <c r="B101" s="250" t="s">
        <v>12</v>
      </c>
      <c r="C101" s="250"/>
      <c r="D101" s="250"/>
      <c r="E101" s="250"/>
      <c r="F101" s="250"/>
      <c r="G101" s="250"/>
      <c r="H101" s="250"/>
      <c r="I101" s="250"/>
      <c r="J101" s="250"/>
      <c r="K101" s="250"/>
      <c r="L101" s="250"/>
      <c r="M101" s="250"/>
      <c r="N101" s="250"/>
      <c r="O101" s="250"/>
      <c r="P101" s="250"/>
      <c r="Q101" s="250"/>
      <c r="R101" s="250"/>
      <c r="S101" s="250"/>
      <c r="T101" s="250"/>
      <c r="U101" s="250"/>
      <c r="V101" s="250"/>
      <c r="W101" s="250"/>
      <c r="X101" s="250"/>
      <c r="Y101" s="250"/>
      <c r="Z101" s="250"/>
      <c r="AA101" s="250"/>
      <c r="AB101" s="250"/>
      <c r="AC101" s="250"/>
      <c r="AD101" s="250"/>
      <c r="AE101" s="250"/>
      <c r="AF101" s="250"/>
      <c r="AG101" s="250"/>
      <c r="AH101" s="250"/>
      <c r="AI101" s="250"/>
      <c r="AJ101" s="250"/>
      <c r="AK101" s="250"/>
      <c r="AL101" s="250"/>
      <c r="AM101" s="250"/>
      <c r="AN101" s="250"/>
      <c r="AO101" s="250"/>
      <c r="AP101" s="250"/>
      <c r="AQ101" s="250"/>
      <c r="AR101" s="250"/>
      <c r="AS101" s="250"/>
      <c r="AT101" s="250"/>
      <c r="AU101" s="250"/>
    </row>
    <row r="102" spans="1:52" x14ac:dyDescent="0.25">
      <c r="A102" s="38"/>
      <c r="B102" s="257"/>
      <c r="C102" s="257"/>
      <c r="D102" s="257"/>
      <c r="E102" s="257"/>
      <c r="F102" s="257"/>
      <c r="G102" s="257"/>
      <c r="H102" s="257"/>
      <c r="I102" s="257"/>
      <c r="J102" s="257"/>
      <c r="K102" s="257"/>
      <c r="L102" s="257"/>
      <c r="M102" s="257"/>
      <c r="N102" s="257"/>
      <c r="O102" s="257"/>
      <c r="P102" s="257"/>
      <c r="Q102" s="257"/>
      <c r="R102" s="257"/>
      <c r="S102" s="257"/>
      <c r="T102" s="257"/>
      <c r="U102" s="257"/>
      <c r="V102" s="257"/>
      <c r="W102" s="257"/>
      <c r="X102" s="257"/>
      <c r="Y102" s="257"/>
      <c r="Z102" s="257"/>
      <c r="AA102" s="257"/>
      <c r="AB102" s="257"/>
      <c r="AC102" s="257"/>
      <c r="AV102" s="40"/>
      <c r="AW102" s="40"/>
      <c r="AX102" s="40"/>
      <c r="AY102" s="39"/>
      <c r="AZ102" s="2"/>
    </row>
    <row r="103" spans="1:52" x14ac:dyDescent="0.25">
      <c r="A103" s="38"/>
      <c r="B103" s="256"/>
      <c r="C103" s="256"/>
      <c r="D103" s="256"/>
      <c r="E103" s="256"/>
      <c r="F103" s="256"/>
      <c r="G103" s="256"/>
      <c r="H103" s="256"/>
      <c r="I103" s="256"/>
      <c r="J103" s="256"/>
      <c r="K103" s="256"/>
      <c r="L103" s="256"/>
      <c r="M103" s="256"/>
      <c r="N103" s="256"/>
      <c r="O103" s="256"/>
      <c r="P103" s="256"/>
      <c r="Q103" s="256"/>
      <c r="R103" s="256"/>
      <c r="S103" s="256"/>
      <c r="T103" s="256"/>
      <c r="U103" s="256"/>
      <c r="V103" s="256"/>
      <c r="W103" s="256"/>
      <c r="X103" s="256"/>
      <c r="Y103" s="256"/>
      <c r="Z103" s="256"/>
      <c r="AA103" s="256"/>
      <c r="AB103" s="256"/>
      <c r="AC103" s="256"/>
      <c r="AV103" s="40"/>
      <c r="AW103" s="40"/>
      <c r="AX103" s="40"/>
      <c r="AY103" s="39"/>
      <c r="AZ103" s="2"/>
    </row>
  </sheetData>
  <sheetProtection algorithmName="SHA-512" hashValue="jjtosOwX849ucwmPyUyfkqiBPY7qU5fY3hiGdWsU88xFyagZSY38wARmdQ/YqgFiMCyQTHgVtdzCutSRoNcJLQ==" saltValue="LG1Fi0Qngcty9N8mnaPVOA==" spinCount="100000" sheet="1" objects="1" scenarios="1"/>
  <protectedRanges>
    <protectedRange sqref="M11 M27 M53 M38 M68 M88:M89" name="Rango1_1_6"/>
    <protectedRange sqref="K11 K27 K53 K38 K68 K88:K89" name="Rango1_8_1_5"/>
    <protectedRange sqref="M12" name="Rango1_1_6_1"/>
    <protectedRange sqref="K12" name="Rango1_8_1_5_1"/>
  </protectedRanges>
  <autoFilter ref="A9:AU96" xr:uid="{00000000-0001-0000-0200-000000000000}">
    <filterColumn colId="8" showButton="0"/>
    <filterColumn colId="11" showButton="0"/>
    <filterColumn colId="12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2" showButton="0"/>
    <filterColumn colId="24" showButton="0"/>
    <filterColumn colId="25" showButton="0"/>
    <filterColumn colId="26" showButton="0"/>
    <filterColumn colId="27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9" showButton="0"/>
    <filterColumn colId="41" showButton="0"/>
    <filterColumn colId="42" showButton="0"/>
    <filterColumn colId="43" showButton="0"/>
    <filterColumn colId="44" showButton="0"/>
  </autoFilter>
  <mergeCells count="27">
    <mergeCell ref="B103:AC103"/>
    <mergeCell ref="B102:AC102"/>
    <mergeCell ref="B2:B5"/>
    <mergeCell ref="L9:N9"/>
    <mergeCell ref="W9:X9"/>
    <mergeCell ref="Y9:AC9"/>
    <mergeCell ref="B9:B10"/>
    <mergeCell ref="C9:C10"/>
    <mergeCell ref="C2:AT2"/>
    <mergeCell ref="C3:AT3"/>
    <mergeCell ref="C4:AT5"/>
    <mergeCell ref="D9:D10"/>
    <mergeCell ref="E9:E10"/>
    <mergeCell ref="F9:F10"/>
    <mergeCell ref="O9:U9"/>
    <mergeCell ref="G9:G10"/>
    <mergeCell ref="B100:L100"/>
    <mergeCell ref="B101:AU101"/>
    <mergeCell ref="AD9:AL9"/>
    <mergeCell ref="AN9:AO9"/>
    <mergeCell ref="AP9:AT9"/>
    <mergeCell ref="AU9:AU10"/>
    <mergeCell ref="H9:H10"/>
    <mergeCell ref="I9:J9"/>
    <mergeCell ref="K9:K10"/>
    <mergeCell ref="B98:F98"/>
    <mergeCell ref="B99:AU99"/>
  </mergeCells>
  <conditionalFormatting sqref="V11:V83 AM11:AM83 T98">
    <cfRule type="expression" priority="8" stopIfTrue="1">
      <formula>#REF!="IV"</formula>
    </cfRule>
    <cfRule type="expression" dxfId="32" priority="9" stopIfTrue="1">
      <formula>#REF!="III"</formula>
    </cfRule>
    <cfRule type="expression" dxfId="31" priority="10" stopIfTrue="1">
      <formula>#REF!="II"</formula>
    </cfRule>
    <cfRule type="expression" dxfId="30" priority="11" stopIfTrue="1">
      <formula>#REF!="I"</formula>
    </cfRule>
  </conditionalFormatting>
  <conditionalFormatting sqref="V84">
    <cfRule type="expression" priority="199" stopIfTrue="1">
      <formula>U84="IV"</formula>
    </cfRule>
    <cfRule type="expression" dxfId="29" priority="200" stopIfTrue="1">
      <formula>U84="III"</formula>
    </cfRule>
    <cfRule type="expression" dxfId="28" priority="201" stopIfTrue="1">
      <formula>U84="II"</formula>
    </cfRule>
    <cfRule type="expression" dxfId="27" priority="202" stopIfTrue="1">
      <formula>U84="I"</formula>
    </cfRule>
  </conditionalFormatting>
  <conditionalFormatting sqref="V85:V87">
    <cfRule type="expression" dxfId="26" priority="39" stopIfTrue="1">
      <formula>U85="IV"</formula>
    </cfRule>
    <cfRule type="expression" dxfId="25" priority="40" stopIfTrue="1">
      <formula>U85="III"</formula>
    </cfRule>
    <cfRule type="expression" dxfId="24" priority="41" stopIfTrue="1">
      <formula>U85="II"</formula>
    </cfRule>
    <cfRule type="expression" dxfId="23" priority="42" stopIfTrue="1">
      <formula>U85="I"</formula>
    </cfRule>
  </conditionalFormatting>
  <conditionalFormatting sqref="V88 V90:V97">
    <cfRule type="expression" priority="51" stopIfTrue="1">
      <formula>#REF!="IV"</formula>
    </cfRule>
    <cfRule type="expression" dxfId="22" priority="52" stopIfTrue="1">
      <formula>#REF!="III"</formula>
    </cfRule>
    <cfRule type="expression" dxfId="21" priority="53" stopIfTrue="1">
      <formula>#REF!="II"</formula>
    </cfRule>
    <cfRule type="expression" dxfId="20" priority="54" stopIfTrue="1">
      <formula>#REF!="I"</formula>
    </cfRule>
  </conditionalFormatting>
  <conditionalFormatting sqref="AM84">
    <cfRule type="expression" priority="24" stopIfTrue="1">
      <formula>AL84="IV"</formula>
    </cfRule>
    <cfRule type="expression" dxfId="19" priority="25" stopIfTrue="1">
      <formula>AL84="III"</formula>
    </cfRule>
    <cfRule type="expression" dxfId="18" priority="26" stopIfTrue="1">
      <formula>AL84="II"</formula>
    </cfRule>
    <cfRule type="expression" dxfId="17" priority="27" stopIfTrue="1">
      <formula>AL84="I"</formula>
    </cfRule>
  </conditionalFormatting>
  <conditionalFormatting sqref="AM85:AM87">
    <cfRule type="expression" dxfId="16" priority="12" stopIfTrue="1">
      <formula>AL85="IV"</formula>
    </cfRule>
    <cfRule type="expression" dxfId="15" priority="13" stopIfTrue="1">
      <formula>AL85="III"</formula>
    </cfRule>
    <cfRule type="expression" dxfId="14" priority="14" stopIfTrue="1">
      <formula>AL85="II"</formula>
    </cfRule>
    <cfRule type="expression" dxfId="13" priority="15" stopIfTrue="1">
      <formula>AL85="I"</formula>
    </cfRule>
  </conditionalFormatting>
  <conditionalFormatting sqref="AM88:AM96">
    <cfRule type="expression" priority="16" stopIfTrue="1">
      <formula>#REF!="IV"</formula>
    </cfRule>
    <cfRule type="expression" dxfId="12" priority="17" stopIfTrue="1">
      <formula>#REF!="III"</formula>
    </cfRule>
    <cfRule type="expression" dxfId="11" priority="18" stopIfTrue="1">
      <formula>#REF!="II"</formula>
    </cfRule>
    <cfRule type="expression" dxfId="10" priority="19" stopIfTrue="1">
      <formula>#REF!="I"</formula>
    </cfRule>
  </conditionalFormatting>
  <conditionalFormatting sqref="AU1:AU98 AU100">
    <cfRule type="cellIs" dxfId="9" priority="5" operator="equal">
      <formula>"Aumentó el riesgo"</formula>
    </cfRule>
    <cfRule type="cellIs" dxfId="8" priority="6" operator="equal">
      <formula>"Disminuyó el riesgo"</formula>
    </cfRule>
    <cfRule type="cellIs" dxfId="7" priority="7" operator="equal">
      <formula>"Se mantiene los controles establecidos"</formula>
    </cfRule>
  </conditionalFormatting>
  <conditionalFormatting sqref="AU102:AU1048576">
    <cfRule type="cellIs" dxfId="6" priority="32" operator="equal">
      <formula>"Aumentó el riesgo"</formula>
    </cfRule>
    <cfRule type="cellIs" dxfId="5" priority="33" operator="equal">
      <formula>"Disminuyó el riesgo"</formula>
    </cfRule>
    <cfRule type="cellIs" dxfId="4" priority="34" operator="equal">
      <formula>"Se mantiene los controles establecidos"</formula>
    </cfRule>
  </conditionalFormatting>
  <conditionalFormatting sqref="V89">
    <cfRule type="expression" dxfId="3" priority="1" stopIfTrue="1">
      <formula>U89="IV"</formula>
    </cfRule>
    <cfRule type="expression" dxfId="2" priority="2" stopIfTrue="1">
      <formula>U89="III"</formula>
    </cfRule>
    <cfRule type="expression" dxfId="1" priority="3" stopIfTrue="1">
      <formula>U89="II"</formula>
    </cfRule>
    <cfRule type="expression" dxfId="0" priority="4" stopIfTrue="1">
      <formula>U89="I"</formula>
    </cfRule>
  </conditionalFormatting>
  <printOptions horizontalCentered="1"/>
  <pageMargins left="0" right="0" top="0.74803149606299213" bottom="0.74803149606299213" header="0.31496062992125984" footer="0.31496062992125984"/>
  <pageSetup scale="13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482B"/>
  </sheetPr>
  <dimension ref="B1:AE58"/>
  <sheetViews>
    <sheetView showGridLines="0" showRowColHeaders="0" view="pageBreakPreview" zoomScaleNormal="73" zoomScaleSheetLayoutView="100" workbookViewId="0">
      <pane xSplit="3" ySplit="15" topLeftCell="D41" activePane="bottomRight" state="frozen"/>
      <selection pane="topRight" activeCell="H35" sqref="H35"/>
      <selection pane="bottomLeft" activeCell="H35" sqref="H35"/>
      <selection pane="bottomRight" sqref="A1:L58"/>
    </sheetView>
  </sheetViews>
  <sheetFormatPr baseColWidth="10" defaultColWidth="11.42578125" defaultRowHeight="15" x14ac:dyDescent="0.25"/>
  <cols>
    <col min="1" max="1" width="10.85546875" customWidth="1"/>
    <col min="2" max="2" width="13.42578125" customWidth="1"/>
    <col min="3" max="3" width="12.5703125" customWidth="1"/>
    <col min="4" max="4" width="67.28515625" customWidth="1"/>
    <col min="5" max="5" width="14" customWidth="1"/>
    <col min="6" max="6" width="14.7109375" customWidth="1"/>
    <col min="7" max="7" width="14.85546875" customWidth="1"/>
    <col min="8" max="11" width="13.28515625" customWidth="1"/>
    <col min="12" max="12" width="4" customWidth="1"/>
  </cols>
  <sheetData>
    <row r="1" spans="2:13" s="1" customForma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2:13" s="1" customFormat="1" ht="15" customHeight="1" x14ac:dyDescent="0.25">
      <c r="B2" s="239"/>
      <c r="C2" s="240" t="s">
        <v>0</v>
      </c>
      <c r="D2" s="241"/>
      <c r="E2" s="241"/>
      <c r="F2" s="241"/>
      <c r="G2" s="241"/>
      <c r="H2" s="242"/>
      <c r="I2" s="240" t="s">
        <v>1</v>
      </c>
      <c r="J2" s="241"/>
      <c r="K2" s="242"/>
      <c r="L2" s="2"/>
      <c r="M2" s="2"/>
    </row>
    <row r="3" spans="2:13" s="1" customFormat="1" ht="15" customHeight="1" x14ac:dyDescent="0.25">
      <c r="B3" s="239"/>
      <c r="C3" s="240" t="s">
        <v>2</v>
      </c>
      <c r="D3" s="241"/>
      <c r="E3" s="241"/>
      <c r="F3" s="241"/>
      <c r="G3" s="241"/>
      <c r="H3" s="242"/>
      <c r="I3" s="240" t="s">
        <v>3</v>
      </c>
      <c r="J3" s="241"/>
      <c r="K3" s="242"/>
      <c r="L3" s="2"/>
      <c r="M3" s="2"/>
    </row>
    <row r="4" spans="2:13" s="1" customFormat="1" ht="15" customHeight="1" x14ac:dyDescent="0.25">
      <c r="B4" s="239"/>
      <c r="C4" s="243" t="s">
        <v>4</v>
      </c>
      <c r="D4" s="244"/>
      <c r="E4" s="244"/>
      <c r="F4" s="244"/>
      <c r="G4" s="244"/>
      <c r="H4" s="245"/>
      <c r="I4" s="240" t="s">
        <v>24</v>
      </c>
      <c r="J4" s="241"/>
      <c r="K4" s="242"/>
      <c r="L4" s="2"/>
      <c r="M4" s="2"/>
    </row>
    <row r="5" spans="2:13" s="1" customFormat="1" ht="15" customHeight="1" x14ac:dyDescent="0.25">
      <c r="B5" s="239"/>
      <c r="C5" s="246"/>
      <c r="D5" s="247"/>
      <c r="E5" s="247"/>
      <c r="F5" s="247"/>
      <c r="G5" s="247"/>
      <c r="H5" s="248"/>
      <c r="I5" s="240" t="s">
        <v>403</v>
      </c>
      <c r="J5" s="241"/>
      <c r="K5" s="242"/>
      <c r="L5" s="2"/>
      <c r="M5" s="2"/>
    </row>
    <row r="7" spans="2:13" x14ac:dyDescent="0.25">
      <c r="B7" s="87">
        <v>33</v>
      </c>
    </row>
    <row r="9" spans="2:13" ht="15" customHeight="1" x14ac:dyDescent="0.25">
      <c r="B9" s="230" t="s">
        <v>404</v>
      </c>
      <c r="C9" s="230"/>
      <c r="D9" s="230"/>
      <c r="E9" s="230"/>
      <c r="F9" s="230"/>
      <c r="G9" s="230"/>
      <c r="H9" s="230"/>
      <c r="I9" s="230"/>
      <c r="J9" s="230"/>
      <c r="K9" s="230"/>
    </row>
    <row r="10" spans="2:13" x14ac:dyDescent="0.25">
      <c r="B10" s="230"/>
      <c r="C10" s="230"/>
      <c r="D10" s="230"/>
      <c r="E10" s="230"/>
      <c r="F10" s="230"/>
      <c r="G10" s="230"/>
      <c r="H10" s="230"/>
      <c r="I10" s="230"/>
      <c r="J10" s="230"/>
      <c r="K10" s="230"/>
    </row>
    <row r="11" spans="2:13" x14ac:dyDescent="0.25">
      <c r="D11" s="88"/>
      <c r="E11" s="88"/>
      <c r="F11" s="88"/>
      <c r="G11" s="88"/>
      <c r="H11" s="88"/>
      <c r="I11" s="88"/>
      <c r="J11" s="88"/>
    </row>
    <row r="12" spans="2:13" x14ac:dyDescent="0.25">
      <c r="D12" s="88"/>
      <c r="E12" s="88"/>
      <c r="F12" s="88"/>
      <c r="G12" s="88"/>
      <c r="H12" s="88"/>
      <c r="I12" s="88"/>
      <c r="J12" s="88"/>
    </row>
    <row r="15" spans="2:13" ht="25.5" customHeight="1" thickBot="1" x14ac:dyDescent="0.3"/>
    <row r="16" spans="2:13" ht="66.75" customHeight="1" thickBot="1" x14ac:dyDescent="0.3">
      <c r="D16" s="262" t="s">
        <v>105</v>
      </c>
      <c r="E16" s="263"/>
    </row>
    <row r="17" spans="4:11" ht="51.75" customHeight="1" thickBot="1" x14ac:dyDescent="0.3">
      <c r="D17" s="102" t="s">
        <v>61</v>
      </c>
      <c r="E17" s="108" t="s">
        <v>30</v>
      </c>
    </row>
    <row r="18" spans="4:11" ht="69.75" customHeight="1" thickBot="1" x14ac:dyDescent="0.3">
      <c r="D18" s="110" t="s">
        <v>70</v>
      </c>
      <c r="E18" s="22" t="s">
        <v>110</v>
      </c>
    </row>
    <row r="19" spans="4:11" ht="43.5" thickBot="1" x14ac:dyDescent="0.3">
      <c r="D19" s="110" t="s">
        <v>71</v>
      </c>
      <c r="E19" s="23" t="s">
        <v>113</v>
      </c>
    </row>
    <row r="20" spans="4:11" ht="47.25" customHeight="1" thickBot="1" x14ac:dyDescent="0.3">
      <c r="D20" s="110" t="s">
        <v>87</v>
      </c>
      <c r="E20" s="111" t="s">
        <v>116</v>
      </c>
    </row>
    <row r="21" spans="4:11" ht="15.75" thickBot="1" x14ac:dyDescent="0.3">
      <c r="D21" s="112" t="s">
        <v>119</v>
      </c>
      <c r="E21" s="24" t="s">
        <v>120</v>
      </c>
    </row>
    <row r="26" spans="4:11" x14ac:dyDescent="0.25">
      <c r="D26" s="264" t="s">
        <v>405</v>
      </c>
      <c r="E26" s="264"/>
    </row>
    <row r="27" spans="4:11" x14ac:dyDescent="0.25">
      <c r="D27" s="118" t="s">
        <v>406</v>
      </c>
      <c r="E27" s="114">
        <f>COUNTIF(MATRIZ!J$11:$AU692,'Valoracion de eficacia '!D27)</f>
        <v>0</v>
      </c>
    </row>
    <row r="28" spans="4:11" x14ac:dyDescent="0.25">
      <c r="D28" s="119" t="s">
        <v>407</v>
      </c>
      <c r="E28" s="114">
        <f>COUNTIF(MATRIZ!J$11:$AU693,'Valoracion de eficacia '!D28)</f>
        <v>0</v>
      </c>
      <c r="G28" s="265"/>
      <c r="H28" s="265"/>
      <c r="I28" s="265"/>
      <c r="J28" s="265"/>
      <c r="K28" s="265"/>
    </row>
    <row r="29" spans="4:11" x14ac:dyDescent="0.25">
      <c r="D29" s="120" t="s">
        <v>408</v>
      </c>
      <c r="E29" s="114">
        <f>COUNTIF(MATRIZ!J$11:$AU694,'Valoracion de eficacia '!D29)</f>
        <v>85</v>
      </c>
      <c r="G29" s="266"/>
      <c r="H29" s="266"/>
      <c r="I29" s="266"/>
      <c r="J29" s="266"/>
      <c r="K29" s="266"/>
    </row>
    <row r="51" spans="2:31" ht="20.25" customHeight="1" x14ac:dyDescent="0.25">
      <c r="B51" s="196" t="s">
        <v>133</v>
      </c>
      <c r="C51" s="196"/>
      <c r="D51" s="196"/>
      <c r="E51" s="196"/>
    </row>
    <row r="53" spans="2:31" x14ac:dyDescent="0.25">
      <c r="B53" s="197"/>
      <c r="C53" s="197"/>
      <c r="D53" s="197"/>
      <c r="E53" s="197"/>
      <c r="F53" s="197"/>
      <c r="G53" s="197"/>
      <c r="H53" s="197"/>
      <c r="I53" s="197"/>
      <c r="J53" s="197"/>
      <c r="K53" s="197"/>
      <c r="L53" s="197"/>
      <c r="M53" s="60"/>
      <c r="N53" s="60"/>
      <c r="O53" s="60"/>
      <c r="P53" s="60"/>
      <c r="Q53" s="60"/>
      <c r="R53" s="60"/>
      <c r="S53" s="60"/>
      <c r="T53" s="60"/>
      <c r="U53" s="60"/>
    </row>
    <row r="54" spans="2:31" x14ac:dyDescent="0.25"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60"/>
      <c r="N54" s="60"/>
      <c r="O54" s="60"/>
      <c r="P54" s="60"/>
      <c r="Q54" s="60"/>
      <c r="R54" s="60"/>
      <c r="S54" s="60"/>
      <c r="T54" s="60"/>
      <c r="U54" s="60"/>
    </row>
    <row r="55" spans="2:31" ht="52.5" customHeight="1" x14ac:dyDescent="0.25">
      <c r="B55" s="198" t="s">
        <v>11</v>
      </c>
      <c r="C55" s="198"/>
      <c r="D55" s="198"/>
      <c r="E55" s="198"/>
      <c r="F55" s="198"/>
      <c r="G55" s="198"/>
      <c r="H55" s="198"/>
      <c r="I55" s="198"/>
      <c r="J55" s="198"/>
      <c r="K55" s="198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</row>
    <row r="56" spans="2:31" x14ac:dyDescent="0.25">
      <c r="B56" s="197"/>
      <c r="C56" s="197"/>
      <c r="D56" s="197"/>
      <c r="E56" s="197"/>
      <c r="F56" s="197"/>
      <c r="G56" s="197"/>
      <c r="H56" s="197"/>
      <c r="I56" s="197"/>
      <c r="J56" s="197"/>
      <c r="K56" s="197"/>
      <c r="L56" s="197"/>
      <c r="M56" s="60"/>
      <c r="N56" s="60"/>
      <c r="O56" s="60"/>
      <c r="P56" s="60"/>
      <c r="Q56" s="60"/>
      <c r="R56" s="60"/>
      <c r="S56" s="60"/>
      <c r="T56" s="60"/>
      <c r="U56" s="60"/>
    </row>
    <row r="57" spans="2:31" ht="31.5" customHeight="1" x14ac:dyDescent="0.25">
      <c r="B57" s="199" t="s">
        <v>12</v>
      </c>
      <c r="C57" s="199"/>
      <c r="D57" s="199"/>
      <c r="E57" s="199"/>
      <c r="F57" s="199"/>
      <c r="G57" s="199"/>
      <c r="H57" s="199"/>
      <c r="I57" s="199"/>
      <c r="J57" s="199"/>
      <c r="K57" s="199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</row>
    <row r="58" spans="2:31" x14ac:dyDescent="0.25">
      <c r="B58" s="195"/>
      <c r="C58" s="195"/>
      <c r="D58" s="195"/>
      <c r="E58" s="195"/>
      <c r="F58" s="195"/>
      <c r="G58" s="195"/>
      <c r="H58" s="195"/>
      <c r="I58" s="195"/>
      <c r="J58" s="195"/>
      <c r="K58" s="195"/>
      <c r="L58" s="195"/>
      <c r="M58" s="60"/>
      <c r="N58" s="60"/>
      <c r="O58" s="60"/>
      <c r="P58" s="60"/>
      <c r="Q58" s="60"/>
      <c r="R58" s="60"/>
      <c r="S58" s="60"/>
      <c r="T58" s="60"/>
      <c r="U58" s="60"/>
    </row>
  </sheetData>
  <sheetProtection algorithmName="SHA-512" hashValue="stwIYUYhgrKWWtnPJtOskf6N9Zfe+SvKLyDRjPFlGWr+x2LcTpkD3gbsx1wD17svnAfD3iJOv0arrd+hlG1l1A==" saltValue="2Gys6GfK5UWHo8hgFWJaNQ==" spinCount="100000" sheet="1" objects="1" scenarios="1"/>
  <mergeCells count="20">
    <mergeCell ref="B2:B5"/>
    <mergeCell ref="C2:H2"/>
    <mergeCell ref="I2:K2"/>
    <mergeCell ref="C3:H3"/>
    <mergeCell ref="I3:K3"/>
    <mergeCell ref="C4:H5"/>
    <mergeCell ref="I4:K4"/>
    <mergeCell ref="I5:K5"/>
    <mergeCell ref="B58:L58"/>
    <mergeCell ref="B9:K10"/>
    <mergeCell ref="D16:E16"/>
    <mergeCell ref="D26:E26"/>
    <mergeCell ref="G28:K28"/>
    <mergeCell ref="G29:K29"/>
    <mergeCell ref="B51:E51"/>
    <mergeCell ref="B53:L53"/>
    <mergeCell ref="B54:L54"/>
    <mergeCell ref="B55:K55"/>
    <mergeCell ref="B56:L56"/>
    <mergeCell ref="B57:K57"/>
  </mergeCells>
  <printOptions horizontalCentered="1"/>
  <pageMargins left="0.70866141732283472" right="0.70866141732283472" top="0.74803149606299213" bottom="0.74803149606299213" header="0.31496062992125984" footer="0.31496062992125984"/>
  <pageSetup scale="42" orientation="portrait" r:id="rId1"/>
  <colBreaks count="1" manualBreakCount="1">
    <brk id="12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L41"/>
  <sheetViews>
    <sheetView showGridLines="0" showRowColHeaders="0" view="pageBreakPreview" zoomScale="70" zoomScaleNormal="100" zoomScaleSheetLayoutView="70" workbookViewId="0">
      <pane xSplit="2" ySplit="11" topLeftCell="C12" activePane="bottomRight" state="frozen"/>
      <selection pane="topRight" activeCell="C1" sqref="C1"/>
      <selection pane="bottomLeft" activeCell="A11" sqref="A11"/>
      <selection pane="bottomRight"/>
    </sheetView>
  </sheetViews>
  <sheetFormatPr baseColWidth="10" defaultColWidth="11.42578125" defaultRowHeight="14.25" x14ac:dyDescent="0.2"/>
  <cols>
    <col min="1" max="1" width="11.7109375" style="69" customWidth="1"/>
    <col min="2" max="2" width="9.5703125" style="69" customWidth="1"/>
    <col min="3" max="3" width="21.85546875" style="69" customWidth="1"/>
    <col min="4" max="4" width="34.42578125" style="69" customWidth="1"/>
    <col min="5" max="5" width="21.85546875" style="69" customWidth="1"/>
    <col min="6" max="6" width="37.7109375" style="69" customWidth="1"/>
    <col min="7" max="7" width="21.85546875" style="69" customWidth="1"/>
    <col min="8" max="8" width="27.28515625" style="69" customWidth="1"/>
    <col min="9" max="9" width="21.85546875" style="69" customWidth="1"/>
    <col min="10" max="10" width="5.28515625" style="69" customWidth="1"/>
    <col min="11" max="16384" width="11.42578125" style="69"/>
  </cols>
  <sheetData>
    <row r="2" spans="2:9" s="2" customFormat="1" x14ac:dyDescent="0.2">
      <c r="B2" s="291"/>
      <c r="C2" s="292" t="s">
        <v>0</v>
      </c>
      <c r="D2" s="292"/>
      <c r="E2" s="292"/>
      <c r="F2" s="292"/>
      <c r="G2" s="292"/>
      <c r="H2" s="292" t="s">
        <v>1</v>
      </c>
      <c r="I2" s="292"/>
    </row>
    <row r="3" spans="2:9" s="2" customFormat="1" x14ac:dyDescent="0.2">
      <c r="B3" s="291"/>
      <c r="C3" s="292" t="s">
        <v>2</v>
      </c>
      <c r="D3" s="292"/>
      <c r="E3" s="292"/>
      <c r="F3" s="292"/>
      <c r="G3" s="292"/>
      <c r="H3" s="292" t="s">
        <v>3</v>
      </c>
      <c r="I3" s="292"/>
    </row>
    <row r="4" spans="2:9" s="2" customFormat="1" x14ac:dyDescent="0.2">
      <c r="B4" s="291"/>
      <c r="C4" s="292" t="s">
        <v>4</v>
      </c>
      <c r="D4" s="292"/>
      <c r="E4" s="292"/>
      <c r="F4" s="292"/>
      <c r="G4" s="292"/>
      <c r="H4" s="292" t="s">
        <v>5</v>
      </c>
      <c r="I4" s="292"/>
    </row>
    <row r="5" spans="2:9" s="2" customFormat="1" x14ac:dyDescent="0.2">
      <c r="B5" s="291"/>
      <c r="C5" s="292"/>
      <c r="D5" s="292"/>
      <c r="E5" s="292"/>
      <c r="F5" s="292"/>
      <c r="G5" s="292"/>
      <c r="H5" s="292" t="s">
        <v>409</v>
      </c>
      <c r="I5" s="292"/>
    </row>
    <row r="6" spans="2:9" x14ac:dyDescent="0.2">
      <c r="B6" s="69">
        <v>33</v>
      </c>
    </row>
    <row r="7" spans="2:9" ht="15" x14ac:dyDescent="0.25">
      <c r="B7" s="290" t="s">
        <v>595</v>
      </c>
      <c r="C7" s="290"/>
      <c r="D7" s="290"/>
      <c r="E7" s="290"/>
      <c r="F7" s="290"/>
      <c r="G7" s="290"/>
      <c r="H7" s="290"/>
      <c r="I7" s="290"/>
    </row>
    <row r="8" spans="2:9" ht="15" thickBot="1" x14ac:dyDescent="0.25"/>
    <row r="9" spans="2:9" ht="18.75" customHeight="1" thickBot="1" x14ac:dyDescent="0.25">
      <c r="B9" s="281" t="s">
        <v>153</v>
      </c>
      <c r="C9" s="284" t="s">
        <v>410</v>
      </c>
      <c r="D9" s="285"/>
      <c r="E9" s="285"/>
      <c r="F9" s="285"/>
      <c r="G9" s="285"/>
      <c r="H9" s="285"/>
      <c r="I9" s="286"/>
    </row>
    <row r="10" spans="2:9" ht="15.75" customHeight="1" x14ac:dyDescent="0.2">
      <c r="B10" s="282"/>
      <c r="C10" s="287" t="s">
        <v>411</v>
      </c>
      <c r="D10" s="287" t="s">
        <v>412</v>
      </c>
      <c r="E10" s="287" t="s">
        <v>413</v>
      </c>
      <c r="F10" s="287" t="s">
        <v>414</v>
      </c>
      <c r="G10" s="287" t="s">
        <v>415</v>
      </c>
      <c r="H10" s="287" t="s">
        <v>416</v>
      </c>
      <c r="I10" s="121" t="s">
        <v>417</v>
      </c>
    </row>
    <row r="11" spans="2:9" ht="16.5" customHeight="1" thickBot="1" x14ac:dyDescent="0.25">
      <c r="B11" s="282"/>
      <c r="C11" s="288"/>
      <c r="D11" s="288"/>
      <c r="E11" s="288"/>
      <c r="F11" s="288"/>
      <c r="G11" s="288"/>
      <c r="H11" s="288"/>
      <c r="I11" s="122" t="s">
        <v>418</v>
      </c>
    </row>
    <row r="12" spans="2:9" ht="71.25" x14ac:dyDescent="0.2">
      <c r="B12" s="282"/>
      <c r="C12" s="75"/>
      <c r="D12" s="76" t="s">
        <v>419</v>
      </c>
      <c r="E12" s="75" t="s">
        <v>420</v>
      </c>
      <c r="F12" s="75" t="s">
        <v>421</v>
      </c>
      <c r="G12" s="75" t="s">
        <v>422</v>
      </c>
      <c r="H12" s="75" t="s">
        <v>423</v>
      </c>
      <c r="I12" s="279" t="s">
        <v>424</v>
      </c>
    </row>
    <row r="13" spans="2:9" ht="57" x14ac:dyDescent="0.2">
      <c r="B13" s="282"/>
      <c r="C13" s="75" t="s">
        <v>425</v>
      </c>
      <c r="D13" s="76" t="s">
        <v>426</v>
      </c>
      <c r="E13" s="75" t="s">
        <v>427</v>
      </c>
      <c r="F13" s="75" t="s">
        <v>428</v>
      </c>
      <c r="G13" s="75" t="s">
        <v>429</v>
      </c>
      <c r="H13" s="75" t="s">
        <v>430</v>
      </c>
      <c r="I13" s="289"/>
    </row>
    <row r="14" spans="2:9" ht="15" thickBot="1" x14ac:dyDescent="0.25">
      <c r="B14" s="282"/>
      <c r="C14" s="77"/>
      <c r="D14" s="78" t="s">
        <v>431</v>
      </c>
      <c r="E14" s="77"/>
      <c r="F14" s="77"/>
      <c r="G14" s="77"/>
      <c r="H14" s="77"/>
      <c r="I14" s="280"/>
    </row>
    <row r="15" spans="2:9" ht="30" customHeight="1" x14ac:dyDescent="0.2">
      <c r="B15" s="282"/>
      <c r="C15" s="75"/>
      <c r="D15" s="76" t="s">
        <v>432</v>
      </c>
      <c r="E15" s="279" t="s">
        <v>433</v>
      </c>
      <c r="F15" s="279" t="s">
        <v>434</v>
      </c>
      <c r="G15" s="279" t="s">
        <v>435</v>
      </c>
      <c r="H15" s="75" t="s">
        <v>436</v>
      </c>
      <c r="I15" s="279" t="s">
        <v>437</v>
      </c>
    </row>
    <row r="16" spans="2:9" ht="71.25" customHeight="1" thickBot="1" x14ac:dyDescent="0.25">
      <c r="B16" s="282"/>
      <c r="C16" s="79" t="s">
        <v>438</v>
      </c>
      <c r="D16" s="78" t="s">
        <v>439</v>
      </c>
      <c r="E16" s="280"/>
      <c r="F16" s="280"/>
      <c r="G16" s="280"/>
      <c r="H16" s="79" t="s">
        <v>440</v>
      </c>
      <c r="I16" s="280"/>
    </row>
    <row r="17" spans="2:9" ht="28.5" x14ac:dyDescent="0.2">
      <c r="B17" s="282"/>
      <c r="C17" s="75"/>
      <c r="D17" s="76" t="s">
        <v>441</v>
      </c>
      <c r="E17" s="279" t="s">
        <v>442</v>
      </c>
      <c r="F17" s="75" t="s">
        <v>443</v>
      </c>
      <c r="G17" s="75" t="s">
        <v>444</v>
      </c>
      <c r="H17" s="75" t="s">
        <v>445</v>
      </c>
      <c r="I17" s="279" t="s">
        <v>446</v>
      </c>
    </row>
    <row r="18" spans="2:9" ht="42.75" x14ac:dyDescent="0.2">
      <c r="B18" s="282"/>
      <c r="C18" s="75"/>
      <c r="D18" s="76" t="s">
        <v>447</v>
      </c>
      <c r="E18" s="289"/>
      <c r="F18" s="75" t="s">
        <v>448</v>
      </c>
      <c r="G18" s="75" t="s">
        <v>449</v>
      </c>
      <c r="H18" s="75" t="s">
        <v>450</v>
      </c>
      <c r="I18" s="289"/>
    </row>
    <row r="19" spans="2:9" ht="43.5" thickBot="1" x14ac:dyDescent="0.25">
      <c r="B19" s="282"/>
      <c r="C19" s="79" t="s">
        <v>451</v>
      </c>
      <c r="D19" s="78"/>
      <c r="E19" s="280"/>
      <c r="F19" s="77"/>
      <c r="G19" s="77"/>
      <c r="H19" s="79" t="s">
        <v>452</v>
      </c>
      <c r="I19" s="280"/>
    </row>
    <row r="20" spans="2:9" ht="28.5" x14ac:dyDescent="0.2">
      <c r="B20" s="282"/>
      <c r="C20" s="75"/>
      <c r="D20" s="76" t="s">
        <v>453</v>
      </c>
      <c r="E20" s="279" t="s">
        <v>454</v>
      </c>
      <c r="F20" s="75" t="s">
        <v>455</v>
      </c>
      <c r="G20" s="75" t="s">
        <v>456</v>
      </c>
      <c r="H20" s="75" t="s">
        <v>457</v>
      </c>
      <c r="I20" s="279" t="s">
        <v>458</v>
      </c>
    </row>
    <row r="21" spans="2:9" ht="28.5" x14ac:dyDescent="0.2">
      <c r="B21" s="282"/>
      <c r="C21" s="80" t="s">
        <v>459</v>
      </c>
      <c r="D21" s="76" t="s">
        <v>460</v>
      </c>
      <c r="E21" s="289"/>
      <c r="F21" s="75" t="s">
        <v>461</v>
      </c>
      <c r="G21" s="75" t="s">
        <v>462</v>
      </c>
      <c r="H21" s="75" t="s">
        <v>463</v>
      </c>
      <c r="I21" s="289"/>
    </row>
    <row r="22" spans="2:9" ht="15" thickBot="1" x14ac:dyDescent="0.25">
      <c r="B22" s="282"/>
      <c r="C22" s="77"/>
      <c r="D22" s="78"/>
      <c r="E22" s="280"/>
      <c r="F22" s="79" t="s">
        <v>464</v>
      </c>
      <c r="G22" s="77"/>
      <c r="H22" s="77"/>
      <c r="I22" s="280"/>
    </row>
    <row r="23" spans="2:9" ht="28.5" x14ac:dyDescent="0.2">
      <c r="B23" s="282"/>
      <c r="C23" s="75"/>
      <c r="D23" s="76" t="s">
        <v>465</v>
      </c>
      <c r="E23" s="75" t="s">
        <v>466</v>
      </c>
      <c r="F23" s="75" t="s">
        <v>467</v>
      </c>
      <c r="G23" s="279"/>
      <c r="H23" s="279" t="s">
        <v>468</v>
      </c>
      <c r="I23" s="279" t="s">
        <v>469</v>
      </c>
    </row>
    <row r="24" spans="2:9" ht="42.75" x14ac:dyDescent="0.2">
      <c r="B24" s="282"/>
      <c r="C24" s="75"/>
      <c r="D24" s="76" t="s">
        <v>470</v>
      </c>
      <c r="E24" s="75" t="s">
        <v>471</v>
      </c>
      <c r="F24" s="75" t="s">
        <v>472</v>
      </c>
      <c r="G24" s="289"/>
      <c r="H24" s="289"/>
      <c r="I24" s="289"/>
    </row>
    <row r="25" spans="2:9" ht="29.25" thickBot="1" x14ac:dyDescent="0.25">
      <c r="B25" s="282"/>
      <c r="C25" s="79" t="s">
        <v>473</v>
      </c>
      <c r="D25" s="78" t="s">
        <v>474</v>
      </c>
      <c r="E25" s="77"/>
      <c r="F25" s="79" t="s">
        <v>475</v>
      </c>
      <c r="G25" s="280"/>
      <c r="H25" s="280"/>
      <c r="I25" s="280"/>
    </row>
    <row r="26" spans="2:9" ht="28.5" x14ac:dyDescent="0.2">
      <c r="B26" s="282"/>
      <c r="C26" s="75"/>
      <c r="D26" s="76" t="s">
        <v>476</v>
      </c>
      <c r="E26" s="279" t="s">
        <v>477</v>
      </c>
      <c r="F26" s="75" t="s">
        <v>478</v>
      </c>
      <c r="G26" s="279"/>
      <c r="H26" s="75" t="s">
        <v>479</v>
      </c>
      <c r="I26" s="75" t="s">
        <v>480</v>
      </c>
    </row>
    <row r="27" spans="2:9" ht="29.25" thickBot="1" x14ac:dyDescent="0.25">
      <c r="B27" s="282"/>
      <c r="C27" s="79" t="s">
        <v>481</v>
      </c>
      <c r="D27" s="78" t="s">
        <v>482</v>
      </c>
      <c r="E27" s="280"/>
      <c r="F27" s="79" t="s">
        <v>483</v>
      </c>
      <c r="G27" s="280"/>
      <c r="H27" s="79" t="s">
        <v>484</v>
      </c>
      <c r="I27" s="79" t="s">
        <v>485</v>
      </c>
    </row>
    <row r="28" spans="2:9" x14ac:dyDescent="0.2">
      <c r="B28" s="282"/>
      <c r="C28" s="75"/>
      <c r="D28" s="76" t="s">
        <v>486</v>
      </c>
      <c r="E28" s="279"/>
      <c r="F28" s="279"/>
      <c r="G28" s="279"/>
      <c r="H28" s="279" t="s">
        <v>487</v>
      </c>
      <c r="I28" s="279"/>
    </row>
    <row r="29" spans="2:9" ht="42.75" x14ac:dyDescent="0.2">
      <c r="B29" s="282"/>
      <c r="C29" s="75"/>
      <c r="D29" s="76" t="s">
        <v>488</v>
      </c>
      <c r="E29" s="289"/>
      <c r="F29" s="289"/>
      <c r="G29" s="289"/>
      <c r="H29" s="289"/>
      <c r="I29" s="289"/>
    </row>
    <row r="30" spans="2:9" ht="15" thickBot="1" x14ac:dyDescent="0.25">
      <c r="B30" s="282"/>
      <c r="C30" s="79" t="s">
        <v>489</v>
      </c>
      <c r="D30" s="78"/>
      <c r="E30" s="280"/>
      <c r="F30" s="280"/>
      <c r="G30" s="280"/>
      <c r="H30" s="280"/>
      <c r="I30" s="280"/>
    </row>
    <row r="31" spans="2:9" x14ac:dyDescent="0.2">
      <c r="B31" s="282"/>
      <c r="C31" s="75" t="s">
        <v>490</v>
      </c>
      <c r="D31" s="277"/>
      <c r="E31" s="279"/>
      <c r="F31" s="279"/>
      <c r="G31" s="279"/>
      <c r="H31" s="279" t="s">
        <v>491</v>
      </c>
      <c r="I31" s="279"/>
    </row>
    <row r="32" spans="2:9" ht="15" thickBot="1" x14ac:dyDescent="0.25">
      <c r="B32" s="283"/>
      <c r="C32" s="79" t="s">
        <v>492</v>
      </c>
      <c r="D32" s="278"/>
      <c r="E32" s="280"/>
      <c r="F32" s="280"/>
      <c r="G32" s="280"/>
      <c r="H32" s="280"/>
      <c r="I32" s="280"/>
    </row>
    <row r="33" spans="2:12" ht="15" customHeight="1" x14ac:dyDescent="0.2">
      <c r="B33" s="271" t="s">
        <v>493</v>
      </c>
      <c r="C33" s="272"/>
      <c r="D33" s="272"/>
      <c r="E33" s="272"/>
      <c r="F33" s="272"/>
      <c r="G33" s="272"/>
      <c r="H33" s="272"/>
      <c r="I33" s="273"/>
    </row>
    <row r="34" spans="2:12" ht="15.75" customHeight="1" thickBot="1" x14ac:dyDescent="0.25">
      <c r="B34" s="274" t="s">
        <v>494</v>
      </c>
      <c r="C34" s="275"/>
      <c r="D34" s="275"/>
      <c r="E34" s="275"/>
      <c r="F34" s="275"/>
      <c r="G34" s="275"/>
      <c r="H34" s="275"/>
      <c r="I34" s="276"/>
    </row>
    <row r="36" spans="2:12" s="155" customFormat="1" ht="15" x14ac:dyDescent="0.25">
      <c r="B36" s="154" t="s">
        <v>133</v>
      </c>
      <c r="C36" s="154"/>
      <c r="D36" s="154"/>
    </row>
    <row r="37" spans="2:12" s="155" customFormat="1" ht="15" x14ac:dyDescent="0.25"/>
    <row r="38" spans="2:12" s="155" customFormat="1" ht="55.5" customHeight="1" x14ac:dyDescent="0.25">
      <c r="B38" s="267" t="s">
        <v>11</v>
      </c>
      <c r="C38" s="267"/>
      <c r="D38" s="267"/>
      <c r="E38" s="267"/>
      <c r="F38" s="267"/>
      <c r="G38" s="267"/>
      <c r="H38" s="267"/>
      <c r="I38" s="267"/>
      <c r="J38" s="156"/>
      <c r="K38" s="156"/>
      <c r="L38" s="157"/>
    </row>
    <row r="39" spans="2:12" s="155" customFormat="1" ht="15" x14ac:dyDescent="0.25">
      <c r="B39" s="268"/>
      <c r="C39" s="268"/>
      <c r="D39" s="268"/>
      <c r="E39" s="268"/>
      <c r="F39" s="268"/>
      <c r="G39" s="268"/>
      <c r="H39" s="268"/>
      <c r="I39" s="268"/>
      <c r="J39" s="157"/>
      <c r="K39" s="157"/>
      <c r="L39" s="157"/>
    </row>
    <row r="40" spans="2:12" s="155" customFormat="1" ht="27.75" customHeight="1" x14ac:dyDescent="0.25">
      <c r="B40" s="269" t="s">
        <v>12</v>
      </c>
      <c r="C40" s="269"/>
      <c r="D40" s="269"/>
      <c r="E40" s="269"/>
      <c r="F40" s="269"/>
      <c r="G40" s="269"/>
      <c r="H40" s="269"/>
      <c r="I40" s="269"/>
      <c r="J40" s="158"/>
      <c r="K40" s="158"/>
      <c r="L40" s="157"/>
    </row>
    <row r="41" spans="2:12" s="155" customFormat="1" ht="15" x14ac:dyDescent="0.25">
      <c r="B41" s="270"/>
      <c r="C41" s="270"/>
      <c r="D41" s="270"/>
      <c r="E41" s="270"/>
      <c r="F41" s="270"/>
      <c r="G41" s="270"/>
      <c r="H41" s="270"/>
      <c r="I41" s="270"/>
      <c r="J41" s="157"/>
      <c r="K41" s="157"/>
      <c r="L41" s="157"/>
    </row>
  </sheetData>
  <sheetProtection algorithmName="SHA-512" hashValue="vQ9+UDunI4wQUjmz9zQ6a4s3ZxpECJ9DUHqn13J01FtgFSAjH3saAgwUsEgr4K+y/+nDSQHiJ/zE4WA2OrzCWw==" saltValue="6fhiVfCqvhoAVpereKH2eA==" spinCount="100000" sheet="1" formatCells="0" formatColumns="0" formatRows="0"/>
  <mergeCells count="48">
    <mergeCell ref="B7:I7"/>
    <mergeCell ref="B2:B5"/>
    <mergeCell ref="C2:G2"/>
    <mergeCell ref="H2:I2"/>
    <mergeCell ref="C3:G3"/>
    <mergeCell ref="H3:I3"/>
    <mergeCell ref="C4:G5"/>
    <mergeCell ref="H4:I4"/>
    <mergeCell ref="H5:I5"/>
    <mergeCell ref="E17:E19"/>
    <mergeCell ref="I12:I14"/>
    <mergeCell ref="E15:E16"/>
    <mergeCell ref="F15:F16"/>
    <mergeCell ref="G15:G16"/>
    <mergeCell ref="I15:I16"/>
    <mergeCell ref="H23:H25"/>
    <mergeCell ref="I23:I25"/>
    <mergeCell ref="E26:E27"/>
    <mergeCell ref="G26:G27"/>
    <mergeCell ref="E20:E22"/>
    <mergeCell ref="I20:I22"/>
    <mergeCell ref="I31:I32"/>
    <mergeCell ref="B9:B32"/>
    <mergeCell ref="C9:I9"/>
    <mergeCell ref="C10:C11"/>
    <mergeCell ref="D10:D11"/>
    <mergeCell ref="E10:E11"/>
    <mergeCell ref="F10:F11"/>
    <mergeCell ref="G10:G11"/>
    <mergeCell ref="H10:H11"/>
    <mergeCell ref="I17:I19"/>
    <mergeCell ref="E28:E30"/>
    <mergeCell ref="F28:F30"/>
    <mergeCell ref="G28:G30"/>
    <mergeCell ref="H28:H30"/>
    <mergeCell ref="I28:I30"/>
    <mergeCell ref="G23:G25"/>
    <mergeCell ref="D31:D32"/>
    <mergeCell ref="E31:E32"/>
    <mergeCell ref="F31:F32"/>
    <mergeCell ref="G31:G32"/>
    <mergeCell ref="H31:H32"/>
    <mergeCell ref="B38:I38"/>
    <mergeCell ref="B39:I39"/>
    <mergeCell ref="B40:I40"/>
    <mergeCell ref="B41:I41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scale="46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L83"/>
  <sheetViews>
    <sheetView showGridLines="0" showRowColHeaders="0" view="pageBreakPreview" zoomScale="55" zoomScaleNormal="66" zoomScaleSheetLayoutView="55" workbookViewId="0">
      <pane xSplit="2" ySplit="16" topLeftCell="C59" activePane="bottomRight" state="frozen"/>
      <selection pane="topRight" activeCell="C1" sqref="C1"/>
      <selection pane="bottomLeft" activeCell="A14" sqref="A14"/>
      <selection pane="bottomRight"/>
    </sheetView>
  </sheetViews>
  <sheetFormatPr baseColWidth="10" defaultColWidth="11.42578125" defaultRowHeight="15" x14ac:dyDescent="0.25"/>
  <cols>
    <col min="1" max="1" width="11" customWidth="1"/>
    <col min="2" max="2" width="28.28515625" bestFit="1" customWidth="1"/>
    <col min="3" max="3" width="95.7109375" customWidth="1"/>
    <col min="4" max="4" width="78.5703125" customWidth="1"/>
    <col min="5" max="5" width="58" customWidth="1"/>
    <col min="6" max="6" width="10.5703125" customWidth="1"/>
  </cols>
  <sheetData>
    <row r="2" spans="2:6" s="1" customFormat="1" x14ac:dyDescent="0.25">
      <c r="B2" s="291"/>
      <c r="C2" s="33" t="s">
        <v>0</v>
      </c>
      <c r="D2" s="33" t="s">
        <v>1</v>
      </c>
      <c r="E2" s="2"/>
      <c r="F2" s="2"/>
    </row>
    <row r="3" spans="2:6" s="1" customFormat="1" x14ac:dyDescent="0.25">
      <c r="B3" s="291"/>
      <c r="C3" s="33" t="s">
        <v>2</v>
      </c>
      <c r="D3" s="33" t="s">
        <v>3</v>
      </c>
      <c r="E3" s="2"/>
      <c r="F3" s="2"/>
    </row>
    <row r="4" spans="2:6" s="1" customFormat="1" x14ac:dyDescent="0.25">
      <c r="B4" s="291"/>
      <c r="C4" s="294" t="s">
        <v>4</v>
      </c>
      <c r="D4" s="33" t="s">
        <v>5</v>
      </c>
      <c r="E4" s="2"/>
      <c r="F4" s="2"/>
    </row>
    <row r="5" spans="2:6" s="1" customFormat="1" x14ac:dyDescent="0.25">
      <c r="B5" s="291"/>
      <c r="C5" s="294"/>
      <c r="D5" s="33" t="s">
        <v>495</v>
      </c>
      <c r="E5" s="2"/>
      <c r="F5" s="2"/>
    </row>
    <row r="6" spans="2:6" s="1" customFormat="1" x14ac:dyDescent="0.25">
      <c r="B6" s="41">
        <v>33</v>
      </c>
      <c r="C6" s="82"/>
      <c r="D6" s="82"/>
      <c r="E6" s="2"/>
      <c r="F6" s="2"/>
    </row>
    <row r="7" spans="2:6" s="1" customFormat="1" x14ac:dyDescent="0.25">
      <c r="B7" s="81"/>
      <c r="C7" s="82"/>
      <c r="D7" s="82"/>
      <c r="E7" s="2"/>
      <c r="F7" s="2"/>
    </row>
    <row r="8" spans="2:6" s="1" customFormat="1" x14ac:dyDescent="0.25">
      <c r="B8" s="83" t="s">
        <v>496</v>
      </c>
      <c r="C8" s="84" t="s">
        <v>596</v>
      </c>
      <c r="D8" s="84"/>
      <c r="E8" s="2"/>
      <c r="F8" s="2"/>
    </row>
    <row r="10" spans="2:6" ht="15.75" customHeight="1" x14ac:dyDescent="0.25">
      <c r="B10" s="295" t="s">
        <v>497</v>
      </c>
      <c r="C10" s="295"/>
      <c r="D10" s="295"/>
    </row>
    <row r="11" spans="2:6" x14ac:dyDescent="0.25">
      <c r="B11" s="296" t="s">
        <v>158</v>
      </c>
      <c r="C11" s="296"/>
      <c r="D11" s="181" t="s">
        <v>32</v>
      </c>
    </row>
    <row r="12" spans="2:6" x14ac:dyDescent="0.25">
      <c r="B12" s="297" t="s">
        <v>35</v>
      </c>
      <c r="C12" s="297"/>
      <c r="D12" s="27">
        <v>10</v>
      </c>
    </row>
    <row r="13" spans="2:6" x14ac:dyDescent="0.25">
      <c r="B13" s="297" t="s">
        <v>37</v>
      </c>
      <c r="C13" s="297"/>
      <c r="D13" s="28">
        <v>6</v>
      </c>
    </row>
    <row r="14" spans="2:6" x14ac:dyDescent="0.25">
      <c r="B14" s="297" t="s">
        <v>43</v>
      </c>
      <c r="C14" s="297"/>
      <c r="D14" s="29">
        <v>2</v>
      </c>
    </row>
    <row r="15" spans="2:6" x14ac:dyDescent="0.25">
      <c r="B15" s="297" t="s">
        <v>50</v>
      </c>
      <c r="C15" s="297"/>
      <c r="D15" s="30" t="s">
        <v>498</v>
      </c>
    </row>
    <row r="16" spans="2:6" x14ac:dyDescent="0.25">
      <c r="B16" s="32" t="s">
        <v>154</v>
      </c>
      <c r="C16" s="32" t="s">
        <v>158</v>
      </c>
      <c r="D16" s="32" t="s">
        <v>153</v>
      </c>
    </row>
    <row r="17" spans="2:4" x14ac:dyDescent="0.25">
      <c r="B17" s="293" t="s">
        <v>499</v>
      </c>
      <c r="C17" s="68" t="s">
        <v>500</v>
      </c>
      <c r="D17" s="31" t="s">
        <v>501</v>
      </c>
    </row>
    <row r="18" spans="2:4" x14ac:dyDescent="0.25">
      <c r="B18" s="293"/>
      <c r="C18" s="68" t="s">
        <v>502</v>
      </c>
      <c r="D18" s="31" t="s">
        <v>503</v>
      </c>
    </row>
    <row r="19" spans="2:4" x14ac:dyDescent="0.25">
      <c r="B19" s="293"/>
      <c r="C19" s="68" t="s">
        <v>504</v>
      </c>
      <c r="D19" s="31" t="s">
        <v>505</v>
      </c>
    </row>
    <row r="20" spans="2:4" x14ac:dyDescent="0.25">
      <c r="B20" s="293"/>
      <c r="C20" s="68" t="s">
        <v>506</v>
      </c>
      <c r="D20" s="31" t="s">
        <v>507</v>
      </c>
    </row>
    <row r="21" spans="2:4" x14ac:dyDescent="0.25">
      <c r="B21" s="293" t="s">
        <v>508</v>
      </c>
      <c r="C21" s="68" t="s">
        <v>500</v>
      </c>
      <c r="D21" s="31" t="s">
        <v>509</v>
      </c>
    </row>
    <row r="22" spans="2:4" x14ac:dyDescent="0.25">
      <c r="B22" s="293"/>
      <c r="C22" s="68" t="s">
        <v>502</v>
      </c>
      <c r="D22" s="31" t="s">
        <v>510</v>
      </c>
    </row>
    <row r="23" spans="2:4" x14ac:dyDescent="0.25">
      <c r="B23" s="293"/>
      <c r="C23" s="68" t="s">
        <v>504</v>
      </c>
      <c r="D23" s="31" t="s">
        <v>511</v>
      </c>
    </row>
    <row r="24" spans="2:4" x14ac:dyDescent="0.25">
      <c r="B24" s="293"/>
      <c r="C24" s="68" t="s">
        <v>506</v>
      </c>
      <c r="D24" s="31" t="s">
        <v>512</v>
      </c>
    </row>
    <row r="25" spans="2:4" x14ac:dyDescent="0.25">
      <c r="B25" s="293" t="s">
        <v>513</v>
      </c>
      <c r="C25" s="68" t="s">
        <v>500</v>
      </c>
      <c r="D25" s="31" t="s">
        <v>514</v>
      </c>
    </row>
    <row r="26" spans="2:4" x14ac:dyDescent="0.25">
      <c r="B26" s="293"/>
      <c r="C26" s="68" t="s">
        <v>502</v>
      </c>
      <c r="D26" s="31" t="s">
        <v>515</v>
      </c>
    </row>
    <row r="27" spans="2:4" x14ac:dyDescent="0.25">
      <c r="B27" s="293"/>
      <c r="C27" s="68" t="s">
        <v>504</v>
      </c>
      <c r="D27" s="31" t="s">
        <v>516</v>
      </c>
    </row>
    <row r="28" spans="2:4" x14ac:dyDescent="0.25">
      <c r="B28" s="293"/>
      <c r="C28" s="68" t="s">
        <v>506</v>
      </c>
      <c r="D28" s="31" t="s">
        <v>517</v>
      </c>
    </row>
    <row r="29" spans="2:4" x14ac:dyDescent="0.25">
      <c r="B29" s="293" t="s">
        <v>518</v>
      </c>
      <c r="C29" s="68" t="s">
        <v>500</v>
      </c>
      <c r="D29" s="31" t="s">
        <v>519</v>
      </c>
    </row>
    <row r="30" spans="2:4" x14ac:dyDescent="0.25">
      <c r="B30" s="293"/>
      <c r="C30" s="68" t="s">
        <v>502</v>
      </c>
      <c r="D30" s="31" t="s">
        <v>520</v>
      </c>
    </row>
    <row r="31" spans="2:4" x14ac:dyDescent="0.25">
      <c r="B31" s="293"/>
      <c r="C31" s="68" t="s">
        <v>504</v>
      </c>
      <c r="D31" s="31" t="s">
        <v>521</v>
      </c>
    </row>
    <row r="32" spans="2:4" x14ac:dyDescent="0.25">
      <c r="B32" s="293"/>
      <c r="C32" s="68" t="s">
        <v>506</v>
      </c>
      <c r="D32" s="31" t="s">
        <v>522</v>
      </c>
    </row>
    <row r="33" spans="2:4" x14ac:dyDescent="0.25">
      <c r="B33" s="293" t="s">
        <v>523</v>
      </c>
      <c r="C33" s="68" t="s">
        <v>500</v>
      </c>
      <c r="D33" s="31" t="s">
        <v>524</v>
      </c>
    </row>
    <row r="34" spans="2:4" x14ac:dyDescent="0.25">
      <c r="B34" s="293"/>
      <c r="C34" s="68" t="s">
        <v>502</v>
      </c>
      <c r="D34" s="31" t="s">
        <v>525</v>
      </c>
    </row>
    <row r="35" spans="2:4" ht="28.5" x14ac:dyDescent="0.25">
      <c r="B35" s="293"/>
      <c r="C35" s="68" t="s">
        <v>504</v>
      </c>
      <c r="D35" s="31" t="s">
        <v>526</v>
      </c>
    </row>
    <row r="36" spans="2:4" x14ac:dyDescent="0.25">
      <c r="B36" s="293"/>
      <c r="C36" s="68" t="s">
        <v>506</v>
      </c>
      <c r="D36" s="31" t="s">
        <v>527</v>
      </c>
    </row>
    <row r="37" spans="2:4" x14ac:dyDescent="0.25">
      <c r="B37" s="293" t="s">
        <v>528</v>
      </c>
      <c r="C37" s="68" t="s">
        <v>500</v>
      </c>
      <c r="D37" s="31" t="s">
        <v>529</v>
      </c>
    </row>
    <row r="38" spans="2:4" x14ac:dyDescent="0.25">
      <c r="B38" s="293"/>
      <c r="C38" s="68" t="s">
        <v>502</v>
      </c>
      <c r="D38" s="31" t="s">
        <v>530</v>
      </c>
    </row>
    <row r="39" spans="2:4" x14ac:dyDescent="0.25">
      <c r="B39" s="293"/>
      <c r="C39" s="68" t="s">
        <v>504</v>
      </c>
      <c r="D39" s="31" t="s">
        <v>531</v>
      </c>
    </row>
    <row r="40" spans="2:4" x14ac:dyDescent="0.25">
      <c r="B40" s="293"/>
      <c r="C40" s="68" t="s">
        <v>506</v>
      </c>
      <c r="D40" s="31" t="s">
        <v>532</v>
      </c>
    </row>
    <row r="41" spans="2:4" ht="42.75" x14ac:dyDescent="0.25">
      <c r="B41" s="293" t="s">
        <v>533</v>
      </c>
      <c r="C41" s="68" t="s">
        <v>500</v>
      </c>
      <c r="D41" s="31" t="s">
        <v>534</v>
      </c>
    </row>
    <row r="42" spans="2:4" ht="42.75" x14ac:dyDescent="0.25">
      <c r="B42" s="293"/>
      <c r="C42" s="68" t="s">
        <v>502</v>
      </c>
      <c r="D42" s="31" t="s">
        <v>535</v>
      </c>
    </row>
    <row r="43" spans="2:4" ht="28.5" x14ac:dyDescent="0.25">
      <c r="B43" s="293"/>
      <c r="C43" s="68" t="s">
        <v>504</v>
      </c>
      <c r="D43" s="31" t="s">
        <v>536</v>
      </c>
    </row>
    <row r="44" spans="2:4" ht="28.5" x14ac:dyDescent="0.25">
      <c r="B44" s="293"/>
      <c r="C44" s="68" t="s">
        <v>506</v>
      </c>
      <c r="D44" s="31" t="s">
        <v>537</v>
      </c>
    </row>
    <row r="45" spans="2:4" ht="28.5" x14ac:dyDescent="0.25">
      <c r="B45" s="293" t="s">
        <v>538</v>
      </c>
      <c r="C45" s="68" t="s">
        <v>500</v>
      </c>
      <c r="D45" s="31" t="s">
        <v>539</v>
      </c>
    </row>
    <row r="46" spans="2:4" ht="28.5" x14ac:dyDescent="0.25">
      <c r="B46" s="293"/>
      <c r="C46" s="68" t="s">
        <v>502</v>
      </c>
      <c r="D46" s="31" t="s">
        <v>540</v>
      </c>
    </row>
    <row r="47" spans="2:4" ht="39" customHeight="1" x14ac:dyDescent="0.25">
      <c r="B47" s="293"/>
      <c r="C47" s="68" t="s">
        <v>504</v>
      </c>
      <c r="D47" s="31" t="s">
        <v>541</v>
      </c>
    </row>
    <row r="48" spans="2:4" ht="44.25" customHeight="1" x14ac:dyDescent="0.25">
      <c r="B48" s="293"/>
      <c r="C48" s="68" t="s">
        <v>506</v>
      </c>
      <c r="D48" s="31" t="s">
        <v>542</v>
      </c>
    </row>
    <row r="49" spans="2:4" ht="74.25" customHeight="1" x14ac:dyDescent="0.25">
      <c r="B49" s="293" t="s">
        <v>543</v>
      </c>
      <c r="C49" s="68" t="s">
        <v>500</v>
      </c>
      <c r="D49" s="31" t="s">
        <v>544</v>
      </c>
    </row>
    <row r="50" spans="2:4" ht="57.75" x14ac:dyDescent="0.25">
      <c r="B50" s="293"/>
      <c r="C50" s="68" t="s">
        <v>502</v>
      </c>
      <c r="D50" s="31" t="s">
        <v>545</v>
      </c>
    </row>
    <row r="51" spans="2:4" ht="28.5" x14ac:dyDescent="0.25">
      <c r="B51" s="293"/>
      <c r="C51" s="68" t="s">
        <v>504</v>
      </c>
      <c r="D51" s="31" t="s">
        <v>546</v>
      </c>
    </row>
    <row r="52" spans="2:4" ht="28.5" x14ac:dyDescent="0.25">
      <c r="B52" s="293"/>
      <c r="C52" s="68" t="s">
        <v>506</v>
      </c>
      <c r="D52" s="31" t="s">
        <v>547</v>
      </c>
    </row>
    <row r="53" spans="2:4" ht="28.5" x14ac:dyDescent="0.25">
      <c r="B53" s="293" t="s">
        <v>548</v>
      </c>
      <c r="C53" s="68" t="s">
        <v>500</v>
      </c>
      <c r="D53" s="31" t="s">
        <v>549</v>
      </c>
    </row>
    <row r="54" spans="2:4" x14ac:dyDescent="0.25">
      <c r="B54" s="293"/>
      <c r="C54" s="68" t="s">
        <v>502</v>
      </c>
      <c r="D54" s="31" t="s">
        <v>550</v>
      </c>
    </row>
    <row r="55" spans="2:4" x14ac:dyDescent="0.25">
      <c r="B55" s="293"/>
      <c r="C55" s="68" t="s">
        <v>504</v>
      </c>
      <c r="D55" s="31" t="s">
        <v>551</v>
      </c>
    </row>
    <row r="56" spans="2:4" x14ac:dyDescent="0.25">
      <c r="B56" s="293"/>
      <c r="C56" s="68" t="s">
        <v>506</v>
      </c>
      <c r="D56" s="31" t="s">
        <v>552</v>
      </c>
    </row>
    <row r="57" spans="2:4" ht="28.5" x14ac:dyDescent="0.25">
      <c r="B57" s="293" t="s">
        <v>553</v>
      </c>
      <c r="C57" s="68" t="s">
        <v>500</v>
      </c>
      <c r="D57" s="31" t="s">
        <v>554</v>
      </c>
    </row>
    <row r="58" spans="2:4" ht="28.5" x14ac:dyDescent="0.25">
      <c r="B58" s="293"/>
      <c r="C58" s="68" t="s">
        <v>502</v>
      </c>
      <c r="D58" s="31" t="s">
        <v>555</v>
      </c>
    </row>
    <row r="59" spans="2:4" ht="28.5" x14ac:dyDescent="0.25">
      <c r="B59" s="293"/>
      <c r="C59" s="68" t="s">
        <v>504</v>
      </c>
      <c r="D59" s="31" t="s">
        <v>556</v>
      </c>
    </row>
    <row r="60" spans="2:4" ht="28.5" x14ac:dyDescent="0.25">
      <c r="B60" s="293"/>
      <c r="C60" s="68" t="s">
        <v>506</v>
      </c>
      <c r="D60" s="31" t="s">
        <v>557</v>
      </c>
    </row>
    <row r="61" spans="2:4" ht="78.75" customHeight="1" x14ac:dyDescent="0.25">
      <c r="B61" s="293" t="s">
        <v>558</v>
      </c>
      <c r="C61" s="68" t="s">
        <v>500</v>
      </c>
      <c r="D61" s="31" t="s">
        <v>559</v>
      </c>
    </row>
    <row r="62" spans="2:4" ht="57" x14ac:dyDescent="0.25">
      <c r="B62" s="293"/>
      <c r="C62" s="68" t="s">
        <v>502</v>
      </c>
      <c r="D62" s="31" t="s">
        <v>560</v>
      </c>
    </row>
    <row r="63" spans="2:4" ht="57" x14ac:dyDescent="0.25">
      <c r="B63" s="293"/>
      <c r="C63" s="68" t="s">
        <v>504</v>
      </c>
      <c r="D63" s="31" t="s">
        <v>561</v>
      </c>
    </row>
    <row r="64" spans="2:4" ht="96" customHeight="1" x14ac:dyDescent="0.25">
      <c r="B64" s="293"/>
      <c r="C64" s="68" t="s">
        <v>506</v>
      </c>
      <c r="D64" s="31" t="s">
        <v>562</v>
      </c>
    </row>
    <row r="65" spans="2:12" ht="28.5" x14ac:dyDescent="0.25">
      <c r="B65" s="293" t="s">
        <v>563</v>
      </c>
      <c r="C65" s="68" t="s">
        <v>500</v>
      </c>
      <c r="D65" s="31" t="s">
        <v>564</v>
      </c>
    </row>
    <row r="66" spans="2:12" ht="28.5" x14ac:dyDescent="0.25">
      <c r="B66" s="293"/>
      <c r="C66" s="68" t="s">
        <v>502</v>
      </c>
      <c r="D66" s="31" t="s">
        <v>565</v>
      </c>
    </row>
    <row r="67" spans="2:12" ht="28.5" x14ac:dyDescent="0.25">
      <c r="B67" s="293"/>
      <c r="C67" s="68" t="s">
        <v>504</v>
      </c>
      <c r="D67" s="31" t="s">
        <v>566</v>
      </c>
    </row>
    <row r="68" spans="2:12" x14ac:dyDescent="0.25">
      <c r="B68" s="293"/>
      <c r="C68" s="68" t="s">
        <v>506</v>
      </c>
      <c r="D68" s="31" t="s">
        <v>567</v>
      </c>
    </row>
    <row r="69" spans="2:12" ht="28.5" x14ac:dyDescent="0.25">
      <c r="B69" s="293" t="s">
        <v>568</v>
      </c>
      <c r="C69" s="68" t="s">
        <v>500</v>
      </c>
      <c r="D69" s="31" t="s">
        <v>569</v>
      </c>
    </row>
    <row r="70" spans="2:12" ht="28.5" x14ac:dyDescent="0.25">
      <c r="B70" s="293"/>
      <c r="C70" s="68" t="s">
        <v>502</v>
      </c>
      <c r="D70" s="31" t="s">
        <v>570</v>
      </c>
    </row>
    <row r="71" spans="2:12" ht="28.5" x14ac:dyDescent="0.25">
      <c r="B71" s="293"/>
      <c r="C71" s="68" t="s">
        <v>504</v>
      </c>
      <c r="D71" s="31" t="s">
        <v>571</v>
      </c>
    </row>
    <row r="72" spans="2:12" x14ac:dyDescent="0.25">
      <c r="B72" s="293"/>
      <c r="C72" s="68" t="s">
        <v>506</v>
      </c>
      <c r="D72" s="31" t="s">
        <v>572</v>
      </c>
    </row>
    <row r="73" spans="2:12" ht="28.5" x14ac:dyDescent="0.25">
      <c r="B73" s="293" t="s">
        <v>573</v>
      </c>
      <c r="C73" s="68" t="s">
        <v>500</v>
      </c>
      <c r="D73" s="31" t="s">
        <v>574</v>
      </c>
    </row>
    <row r="74" spans="2:12" ht="28.5" x14ac:dyDescent="0.25">
      <c r="B74" s="293"/>
      <c r="C74" s="68" t="s">
        <v>502</v>
      </c>
      <c r="D74" s="31" t="s">
        <v>575</v>
      </c>
    </row>
    <row r="75" spans="2:12" ht="28.5" x14ac:dyDescent="0.25">
      <c r="B75" s="293"/>
      <c r="C75" s="68" t="s">
        <v>504</v>
      </c>
      <c r="D75" s="31" t="s">
        <v>576</v>
      </c>
    </row>
    <row r="76" spans="2:12" ht="28.5" x14ac:dyDescent="0.25">
      <c r="B76" s="293"/>
      <c r="C76" s="68" t="s">
        <v>506</v>
      </c>
      <c r="D76" s="31" t="s">
        <v>577</v>
      </c>
    </row>
    <row r="78" spans="2:12" x14ac:dyDescent="0.25">
      <c r="B78" s="159" t="s">
        <v>133</v>
      </c>
      <c r="C78" s="160"/>
      <c r="D78" s="61"/>
      <c r="E78" s="61"/>
      <c r="F78" s="61"/>
      <c r="G78" s="61"/>
      <c r="H78" s="61"/>
      <c r="I78" s="61"/>
      <c r="J78" s="61"/>
      <c r="K78" s="61"/>
      <c r="L78" s="61"/>
    </row>
    <row r="79" spans="2:12" x14ac:dyDescent="0.25">
      <c r="B79" s="197"/>
      <c r="C79" s="197"/>
      <c r="D79" s="197"/>
      <c r="E79" s="60"/>
      <c r="F79" s="60"/>
      <c r="G79" s="60"/>
      <c r="H79" s="60"/>
      <c r="I79" s="60"/>
      <c r="J79" s="60"/>
      <c r="K79" s="60"/>
      <c r="L79" s="60"/>
    </row>
    <row r="80" spans="2:12" x14ac:dyDescent="0.25">
      <c r="B80" s="197"/>
      <c r="C80" s="197"/>
      <c r="D80" s="197"/>
      <c r="E80" s="60"/>
      <c r="F80" s="60"/>
      <c r="G80" s="60"/>
      <c r="H80" s="60"/>
      <c r="I80" s="60"/>
      <c r="J80" s="60"/>
      <c r="K80" s="60"/>
      <c r="L80" s="60"/>
    </row>
    <row r="81" spans="2:12" ht="54.75" customHeight="1" x14ac:dyDescent="0.25">
      <c r="B81" s="198" t="s">
        <v>11</v>
      </c>
      <c r="C81" s="198"/>
      <c r="D81" s="198"/>
      <c r="E81" s="73"/>
      <c r="F81" s="73"/>
      <c r="G81" s="73"/>
      <c r="H81" s="73"/>
      <c r="I81" s="73"/>
      <c r="J81" s="60"/>
      <c r="K81" s="60"/>
      <c r="L81" s="60"/>
    </row>
    <row r="82" spans="2:12" x14ac:dyDescent="0.25">
      <c r="B82" s="197"/>
      <c r="C82" s="197"/>
      <c r="D82" s="197"/>
      <c r="E82" s="60"/>
      <c r="F82" s="60"/>
      <c r="G82" s="60"/>
      <c r="H82" s="60"/>
      <c r="I82" s="60"/>
      <c r="J82" s="60"/>
      <c r="K82" s="60"/>
      <c r="L82" s="60"/>
    </row>
    <row r="83" spans="2:12" ht="32.25" customHeight="1" x14ac:dyDescent="0.25">
      <c r="B83" s="199" t="s">
        <v>12</v>
      </c>
      <c r="C83" s="199"/>
      <c r="D83" s="199"/>
      <c r="E83" s="113"/>
      <c r="F83" s="113"/>
      <c r="G83" s="113"/>
      <c r="H83" s="113"/>
      <c r="I83" s="113"/>
      <c r="J83" s="60"/>
      <c r="K83" s="60"/>
      <c r="L83" s="60"/>
    </row>
  </sheetData>
  <sheetProtection algorithmName="SHA-512" hashValue="gPpfrPhba45uMaNF+Tig3ZdvoBqu9D/ZbgX7b4EBPbZm0v5VM6zXpyRFL5/ydo9yCN81T8dbQTH8jRyEYUm9fA==" saltValue="rh5cihDc7ru5ZLyRWX5KWQ==" spinCount="100000" sheet="1" formatCells="0" formatColumns="0" formatRows="0"/>
  <mergeCells count="28">
    <mergeCell ref="B2:B5"/>
    <mergeCell ref="C4:C5"/>
    <mergeCell ref="B37:B40"/>
    <mergeCell ref="B10:D10"/>
    <mergeCell ref="B11:C11"/>
    <mergeCell ref="B12:C12"/>
    <mergeCell ref="B13:C13"/>
    <mergeCell ref="B14:C14"/>
    <mergeCell ref="B15:C15"/>
    <mergeCell ref="B17:B20"/>
    <mergeCell ref="B21:B24"/>
    <mergeCell ref="B25:B28"/>
    <mergeCell ref="B29:B32"/>
    <mergeCell ref="B33:B36"/>
    <mergeCell ref="B65:B68"/>
    <mergeCell ref="B69:B72"/>
    <mergeCell ref="B73:B76"/>
    <mergeCell ref="B41:B44"/>
    <mergeCell ref="B45:B48"/>
    <mergeCell ref="B49:B52"/>
    <mergeCell ref="B53:B56"/>
    <mergeCell ref="B57:B60"/>
    <mergeCell ref="B61:B64"/>
    <mergeCell ref="B79:D79"/>
    <mergeCell ref="B80:D80"/>
    <mergeCell ref="B81:D81"/>
    <mergeCell ref="B82:D82"/>
    <mergeCell ref="B83:D83"/>
  </mergeCells>
  <pageMargins left="0.70866141732283472" right="0.70866141732283472" top="0.74803149606299213" bottom="0.74803149606299213" header="0.31496062992125984" footer="0.31496062992125984"/>
  <pageSetup scale="24" orientation="landscape" r:id="rId1"/>
  <colBreaks count="1" manualBreakCount="1">
    <brk id="5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33"/>
  <sheetViews>
    <sheetView showRowColHeaders="0" view="pageBreakPreview" zoomScale="85" zoomScaleNormal="55" zoomScaleSheetLayoutView="8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C27" sqref="C26:C27"/>
    </sheetView>
  </sheetViews>
  <sheetFormatPr baseColWidth="10" defaultColWidth="11.42578125" defaultRowHeight="15" x14ac:dyDescent="0.25"/>
  <cols>
    <col min="1" max="1" width="11.42578125" style="46" customWidth="1"/>
    <col min="2" max="2" width="13.5703125" style="1" customWidth="1"/>
    <col min="3" max="3" width="91.85546875" style="1" customWidth="1"/>
    <col min="4" max="4" width="17.42578125" style="1" customWidth="1"/>
    <col min="5" max="5" width="15.42578125" style="1" customWidth="1"/>
    <col min="6" max="6" width="5.28515625" style="46" customWidth="1"/>
    <col min="7" max="16384" width="11.42578125" style="46"/>
  </cols>
  <sheetData>
    <row r="2" spans="2:6" ht="15" customHeight="1" x14ac:dyDescent="0.25">
      <c r="B2" s="299"/>
      <c r="C2" s="52" t="s">
        <v>0</v>
      </c>
      <c r="D2" s="300" t="s">
        <v>1</v>
      </c>
      <c r="E2" s="300"/>
      <c r="F2" s="48"/>
    </row>
    <row r="3" spans="2:6" ht="15" customHeight="1" x14ac:dyDescent="0.25">
      <c r="B3" s="299"/>
      <c r="C3" s="52" t="s">
        <v>2</v>
      </c>
      <c r="D3" s="300" t="s">
        <v>3</v>
      </c>
      <c r="E3" s="300"/>
      <c r="F3" s="48"/>
    </row>
    <row r="4" spans="2:6" ht="15" customHeight="1" x14ac:dyDescent="0.25">
      <c r="B4" s="299"/>
      <c r="C4" s="300" t="s">
        <v>578</v>
      </c>
      <c r="D4" s="300" t="s">
        <v>5</v>
      </c>
      <c r="E4" s="300"/>
      <c r="F4" s="48"/>
    </row>
    <row r="5" spans="2:6" ht="15" customHeight="1" x14ac:dyDescent="0.25">
      <c r="B5" s="299"/>
      <c r="C5" s="300"/>
      <c r="D5" s="300" t="s">
        <v>579</v>
      </c>
      <c r="E5" s="300"/>
      <c r="F5" s="48"/>
    </row>
    <row r="6" spans="2:6" x14ac:dyDescent="0.25">
      <c r="B6" s="62">
        <v>33</v>
      </c>
      <c r="C6" s="51"/>
      <c r="D6" s="51"/>
      <c r="E6" s="51"/>
    </row>
    <row r="7" spans="2:6" x14ac:dyDescent="0.25">
      <c r="B7" s="49" t="s">
        <v>580</v>
      </c>
      <c r="C7" s="50" t="s">
        <v>581</v>
      </c>
      <c r="D7" s="50" t="s">
        <v>582</v>
      </c>
      <c r="E7" s="50" t="s">
        <v>583</v>
      </c>
    </row>
    <row r="8" spans="2:6" ht="42.75" x14ac:dyDescent="0.25">
      <c r="B8" s="179">
        <v>44250</v>
      </c>
      <c r="C8" s="178" t="s">
        <v>584</v>
      </c>
      <c r="D8" s="180" t="s">
        <v>585</v>
      </c>
      <c r="E8" s="180" t="s">
        <v>586</v>
      </c>
    </row>
    <row r="9" spans="2:6" ht="42.75" x14ac:dyDescent="0.25">
      <c r="B9" s="179">
        <v>44816</v>
      </c>
      <c r="C9" s="178" t="s">
        <v>587</v>
      </c>
      <c r="D9" s="180" t="s">
        <v>585</v>
      </c>
      <c r="E9" s="180" t="s">
        <v>586</v>
      </c>
    </row>
    <row r="10" spans="2:6" ht="42.75" x14ac:dyDescent="0.25">
      <c r="B10" s="179">
        <v>44971</v>
      </c>
      <c r="C10" s="178" t="s">
        <v>588</v>
      </c>
      <c r="D10" s="180" t="s">
        <v>585</v>
      </c>
      <c r="E10" s="180" t="s">
        <v>586</v>
      </c>
    </row>
    <row r="11" spans="2:6" ht="42.75" x14ac:dyDescent="0.25">
      <c r="B11" s="179">
        <v>45566</v>
      </c>
      <c r="C11" s="178" t="s">
        <v>589</v>
      </c>
      <c r="D11" s="180" t="s">
        <v>590</v>
      </c>
      <c r="E11" s="180" t="s">
        <v>192</v>
      </c>
    </row>
    <row r="12" spans="2:6" ht="42.75" x14ac:dyDescent="0.25">
      <c r="B12" s="179">
        <v>45869</v>
      </c>
      <c r="C12" s="178" t="s">
        <v>591</v>
      </c>
      <c r="D12" s="180" t="s">
        <v>592</v>
      </c>
      <c r="E12" s="180" t="s">
        <v>593</v>
      </c>
    </row>
    <row r="13" spans="2:6" ht="42.75" x14ac:dyDescent="0.25">
      <c r="B13" s="179">
        <v>45910</v>
      </c>
      <c r="C13" s="178" t="s">
        <v>594</v>
      </c>
      <c r="D13" s="180" t="s">
        <v>590</v>
      </c>
      <c r="E13" s="180" t="s">
        <v>192</v>
      </c>
    </row>
    <row r="14" spans="2:6" x14ac:dyDescent="0.25">
      <c r="B14" s="173"/>
      <c r="C14" s="173"/>
      <c r="D14" s="173"/>
      <c r="E14" s="173"/>
    </row>
    <row r="15" spans="2:6" x14ac:dyDescent="0.25">
      <c r="B15" s="173"/>
      <c r="C15" s="173"/>
      <c r="D15" s="173"/>
      <c r="E15" s="173"/>
    </row>
    <row r="16" spans="2:6" x14ac:dyDescent="0.25">
      <c r="B16" s="146"/>
      <c r="C16" s="146"/>
      <c r="D16" s="146"/>
      <c r="E16" s="146"/>
    </row>
    <row r="17" spans="1:11" x14ac:dyDescent="0.25">
      <c r="B17" s="146"/>
      <c r="C17" s="146"/>
      <c r="D17" s="146"/>
      <c r="E17" s="146"/>
    </row>
    <row r="18" spans="1:11" x14ac:dyDescent="0.25">
      <c r="B18" s="146"/>
      <c r="C18" s="146"/>
      <c r="D18" s="146"/>
      <c r="E18" s="146"/>
    </row>
    <row r="19" spans="1:11" x14ac:dyDescent="0.25">
      <c r="B19" s="146"/>
      <c r="C19" s="146"/>
      <c r="D19" s="146"/>
      <c r="E19" s="146"/>
    </row>
    <row r="20" spans="1:11" x14ac:dyDescent="0.25">
      <c r="B20" s="146"/>
      <c r="C20" s="146"/>
      <c r="D20" s="146"/>
      <c r="E20" s="146"/>
    </row>
    <row r="21" spans="1:11" x14ac:dyDescent="0.25">
      <c r="B21" s="146"/>
      <c r="C21" s="146"/>
      <c r="D21" s="146"/>
      <c r="E21" s="146"/>
    </row>
    <row r="22" spans="1:11" x14ac:dyDescent="0.25">
      <c r="B22" s="146"/>
      <c r="C22" s="146"/>
      <c r="D22" s="146"/>
      <c r="E22" s="146"/>
    </row>
    <row r="23" spans="1:11" x14ac:dyDescent="0.25">
      <c r="B23" s="146"/>
      <c r="C23" s="146"/>
      <c r="D23" s="146"/>
      <c r="E23" s="146"/>
    </row>
    <row r="24" spans="1:11" x14ac:dyDescent="0.25">
      <c r="B24" s="146"/>
      <c r="C24" s="146"/>
      <c r="D24" s="146"/>
      <c r="E24" s="146"/>
    </row>
    <row r="26" spans="1:11" customFormat="1" x14ac:dyDescent="0.25">
      <c r="A26" s="1"/>
      <c r="B26" s="37" t="s">
        <v>133</v>
      </c>
      <c r="C26" s="38"/>
      <c r="D26" s="1"/>
      <c r="E26" s="1"/>
      <c r="F26" s="1"/>
      <c r="G26" s="1"/>
      <c r="H26" s="1"/>
      <c r="I26" s="1"/>
      <c r="J26" s="1"/>
      <c r="K26" s="1"/>
    </row>
    <row r="27" spans="1:11" s="1" customFormat="1" x14ac:dyDescent="0.25"/>
    <row r="28" spans="1:11" s="1" customFormat="1" x14ac:dyDescent="0.25">
      <c r="A28" s="63"/>
      <c r="B28" s="249"/>
      <c r="C28" s="249"/>
      <c r="D28" s="249"/>
      <c r="E28" s="249"/>
      <c r="F28" s="63"/>
      <c r="G28" s="63"/>
      <c r="H28" s="63"/>
      <c r="I28" s="63"/>
      <c r="J28" s="63"/>
      <c r="K28" s="63"/>
    </row>
    <row r="29" spans="1:11" s="1" customFormat="1" x14ac:dyDescent="0.25">
      <c r="A29" s="63"/>
      <c r="B29" s="249"/>
      <c r="C29" s="249"/>
      <c r="D29" s="249"/>
      <c r="E29" s="249"/>
      <c r="F29" s="63"/>
      <c r="G29" s="63"/>
      <c r="H29" s="63"/>
      <c r="I29" s="63"/>
      <c r="J29" s="63"/>
      <c r="K29" s="63"/>
    </row>
    <row r="30" spans="1:11" s="1" customFormat="1" ht="51.75" customHeight="1" x14ac:dyDescent="0.25">
      <c r="A30" s="63"/>
      <c r="B30" s="301" t="s">
        <v>11</v>
      </c>
      <c r="C30" s="249"/>
      <c r="D30" s="249"/>
      <c r="E30" s="249"/>
      <c r="F30" s="63"/>
      <c r="G30" s="63"/>
      <c r="H30" s="63"/>
      <c r="I30" s="63"/>
      <c r="J30" s="63"/>
      <c r="K30" s="63"/>
    </row>
    <row r="31" spans="1:11" s="1" customFormat="1" x14ac:dyDescent="0.25">
      <c r="A31" s="63"/>
      <c r="B31" s="249"/>
      <c r="C31" s="249"/>
      <c r="D31" s="249"/>
      <c r="E31" s="249"/>
      <c r="F31" s="63"/>
      <c r="G31" s="63"/>
      <c r="H31" s="63"/>
      <c r="I31" s="63"/>
      <c r="J31" s="63"/>
      <c r="K31" s="63"/>
    </row>
    <row r="32" spans="1:11" s="1" customFormat="1" ht="28.5" customHeight="1" x14ac:dyDescent="0.25">
      <c r="A32" s="63"/>
      <c r="B32" s="302" t="s">
        <v>12</v>
      </c>
      <c r="C32" s="298"/>
      <c r="D32" s="298"/>
      <c r="E32" s="298"/>
      <c r="F32" s="63"/>
      <c r="G32" s="63"/>
      <c r="H32" s="63"/>
      <c r="I32" s="63"/>
      <c r="J32" s="63"/>
      <c r="K32" s="63"/>
    </row>
    <row r="33" spans="1:11" s="1" customFormat="1" x14ac:dyDescent="0.25">
      <c r="A33" s="63"/>
      <c r="B33" s="298"/>
      <c r="C33" s="298"/>
      <c r="D33" s="298"/>
      <c r="E33" s="298"/>
      <c r="F33" s="63"/>
      <c r="G33" s="63"/>
      <c r="H33" s="63"/>
      <c r="I33" s="63"/>
      <c r="J33" s="63"/>
      <c r="K33" s="63"/>
    </row>
  </sheetData>
  <sheetProtection algorithmName="SHA-512" hashValue="xdo9AKtpAVSmPHTIpWPsR8LhmqJSH3JSZI/h1+gMIW9/HVDjE8VB+eX+am+5m3m6SIlpNBnzr93Bq93ZqmXZxA==" saltValue="t+MB9pygWcx5xn4FTLd1SA==" spinCount="100000" sheet="1" objects="1" scenarios="1"/>
  <mergeCells count="12">
    <mergeCell ref="B33:E33"/>
    <mergeCell ref="B2:B5"/>
    <mergeCell ref="D2:E2"/>
    <mergeCell ref="D3:E3"/>
    <mergeCell ref="D4:E4"/>
    <mergeCell ref="D5:E5"/>
    <mergeCell ref="C4:C5"/>
    <mergeCell ref="B28:E28"/>
    <mergeCell ref="B29:E29"/>
    <mergeCell ref="B30:E30"/>
    <mergeCell ref="B31:E31"/>
    <mergeCell ref="B32:E32"/>
  </mergeCells>
  <pageMargins left="0.7" right="0.7" top="0.75" bottom="0.75" header="0.3" footer="0.3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10</vt:i4>
      </vt:variant>
    </vt:vector>
  </HeadingPairs>
  <TitlesOfParts>
    <vt:vector size="17" baseType="lpstr">
      <vt:lpstr>MENÚ </vt:lpstr>
      <vt:lpstr>Valoracion del riesgo </vt:lpstr>
      <vt:lpstr>MATRIZ</vt:lpstr>
      <vt:lpstr>Valoracion de eficacia </vt:lpstr>
      <vt:lpstr>Tabla de peligros</vt:lpstr>
      <vt:lpstr>PELIGROS HIGIENICOS</vt:lpstr>
      <vt:lpstr>Control Cambios Registro </vt:lpstr>
      <vt:lpstr>'Control Cambios Registro '!Área_de_impresión</vt:lpstr>
      <vt:lpstr>MATRIZ!Área_de_impresión</vt:lpstr>
      <vt:lpstr>'MENÚ '!Área_de_impresión</vt:lpstr>
      <vt:lpstr>'PELIGROS HIGIENICOS'!Área_de_impresión</vt:lpstr>
      <vt:lpstr>'Tabla de peligros'!Área_de_impresión</vt:lpstr>
      <vt:lpstr>'Valoracion de eficacia '!Área_de_impresión</vt:lpstr>
      <vt:lpstr>'Valoracion del riesgo '!Área_de_impresión</vt:lpstr>
      <vt:lpstr>MATRIZ!Títulos_a_imprimir</vt:lpstr>
      <vt:lpstr>'PELIGROS HIGIENICOS'!Títulos_a_imprimir</vt:lpstr>
      <vt:lpstr>'Tabla de peligros'!Títulos_a_imprimir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ANAY PINTO VALENCIA-Analista de procesos</dc:creator>
  <cp:keywords/>
  <dc:description/>
  <cp:lastModifiedBy>DORIS FERNANDEZ PARRA</cp:lastModifiedBy>
  <cp:revision/>
  <dcterms:created xsi:type="dcterms:W3CDTF">2017-04-28T13:22:52Z</dcterms:created>
  <dcterms:modified xsi:type="dcterms:W3CDTF">2025-11-10T19:50:12Z</dcterms:modified>
  <cp:category/>
  <cp:contentStatus/>
</cp:coreProperties>
</file>