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mailunicundiedu-my.sharepoint.com/personal/doris_ucundinamarca_edu_co/Documents/CALIDAD DORIS 2025/FICHAS DE PELIGROS 2025/OCTUBRE/"/>
    </mc:Choice>
  </mc:AlternateContent>
  <xr:revisionPtr revIDLastSave="16" documentId="8_{34C64321-7EF5-4AA1-A306-5F559C7C782F}" xr6:coauthVersionLast="47" xr6:coauthVersionMax="47" xr10:uidLastSave="{CDB8CED7-1D83-4747-91D0-43DBE00A92BD}"/>
  <bookViews>
    <workbookView showSheetTabs="0" xWindow="-120" yWindow="-120" windowWidth="29040" windowHeight="15720" tabRatio="873" xr2:uid="{00000000-000D-0000-FFFF-FFFF00000000}"/>
  </bookViews>
  <sheets>
    <sheet name="MENÚ " sheetId="9" r:id="rId1"/>
    <sheet name="Valoracion del riesgo " sheetId="10" r:id="rId2"/>
    <sheet name="MATRIZ" sheetId="1" r:id="rId3"/>
    <sheet name="Valoracion de eficacia " sheetId="12" r:id="rId4"/>
    <sheet name="Tabla de peligros " sheetId="11" r:id="rId5"/>
    <sheet name="PELIGROS HIGIENICOS" sheetId="4" r:id="rId6"/>
    <sheet name="Control Cambios Registro " sheetId="7" r:id="rId7"/>
  </sheets>
  <externalReferences>
    <externalReference r:id="rId8"/>
  </externalReferences>
  <definedNames>
    <definedName name="_xlnm._FilterDatabase" localSheetId="2" hidden="1">MATRIZ!$B$9:$AC$118</definedName>
    <definedName name="_xlnm.Print_Area" localSheetId="6">'Control Cambios Registro '!$A$1:$F$33</definedName>
    <definedName name="_xlnm.Print_Area" localSheetId="2">MATRIZ!$A$1:$AX$128</definedName>
    <definedName name="_xlnm.Print_Area" localSheetId="0">'MENÚ '!$A$1:$R$46</definedName>
    <definedName name="_xlnm.Print_Area" localSheetId="5">'PELIGROS HIGIENICOS'!$A$1:$D$84</definedName>
    <definedName name="_xlnm.Print_Area" localSheetId="4">'Tabla de peligros '!$A$1:$J$44</definedName>
    <definedName name="_xlnm.Print_Area" localSheetId="3">'Valoracion de eficacia '!$A$1:$L$58</definedName>
    <definedName name="_xlnm.Print_Area" localSheetId="1">'Valoracion del riesgo '!$A$1:$L$59</definedName>
    <definedName name="Naturales">[1]Parametros!$A$2:$A$8</definedName>
    <definedName name="Sociales">[1]Parametros!$C$2:$C$8</definedName>
    <definedName name="Tecnologicos">[1]Parametros!$B$2:$B$13</definedName>
    <definedName name="_xlnm.Print_Titles" localSheetId="2">MATRIZ!$2:$5</definedName>
    <definedName name="_xlnm.Print_Titles" localSheetId="5">'PELIGROS HIGIENICOS'!$2:$5</definedName>
    <definedName name="_xlnm.Print_Titles" localSheetId="4">'Tabla de peligros '!$2:$5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17" i="1" l="1"/>
  <c r="V117" i="1" s="1"/>
  <c r="U118" i="1"/>
  <c r="V118" i="1" s="1"/>
  <c r="AL116" i="1"/>
  <c r="AM116" i="1" s="1"/>
  <c r="AH115" i="1"/>
  <c r="AK115" i="1" s="1"/>
  <c r="AL115" i="1" s="1"/>
  <c r="AM115" i="1" s="1"/>
  <c r="AH114" i="1"/>
  <c r="AK114" i="1"/>
  <c r="AL114" i="1" s="1"/>
  <c r="AM114" i="1" s="1"/>
  <c r="AH113" i="1"/>
  <c r="AK113" i="1" s="1"/>
  <c r="AL113" i="1" s="1"/>
  <c r="AM113" i="1" s="1"/>
  <c r="AK112" i="1"/>
  <c r="AL112" i="1" s="1"/>
  <c r="AM112" i="1" s="1"/>
  <c r="AI112" i="1"/>
  <c r="AL111" i="1"/>
  <c r="AM111" i="1" s="1"/>
  <c r="AL110" i="1"/>
  <c r="AM110" i="1" s="1"/>
  <c r="AL109" i="1"/>
  <c r="AM109" i="1" s="1"/>
  <c r="AL108" i="1"/>
  <c r="AM108" i="1" s="1"/>
  <c r="AL107" i="1"/>
  <c r="AM107" i="1" s="1"/>
  <c r="AL106" i="1"/>
  <c r="AM106" i="1" s="1"/>
  <c r="AH105" i="1"/>
  <c r="AK105" i="1" s="1"/>
  <c r="AL105" i="1" s="1"/>
  <c r="AM105" i="1" s="1"/>
  <c r="AH104" i="1"/>
  <c r="AK104" i="1" s="1"/>
  <c r="AL104" i="1" s="1"/>
  <c r="AM104" i="1" s="1"/>
  <c r="AH103" i="1"/>
  <c r="AK103" i="1" s="1"/>
  <c r="AL103" i="1" s="1"/>
  <c r="AM103" i="1" s="1"/>
  <c r="AH102" i="1"/>
  <c r="AK102" i="1" s="1"/>
  <c r="AL102" i="1" s="1"/>
  <c r="AM102" i="1" s="1"/>
  <c r="AL101" i="1"/>
  <c r="AM101" i="1" s="1"/>
  <c r="AI101" i="1"/>
  <c r="AK100" i="1"/>
  <c r="AL100" i="1"/>
  <c r="AM100" i="1" s="1"/>
  <c r="AI100" i="1"/>
  <c r="AH99" i="1"/>
  <c r="AK99" i="1"/>
  <c r="AL99" i="1" s="1"/>
  <c r="AM99" i="1" s="1"/>
  <c r="AH98" i="1"/>
  <c r="AI98" i="1"/>
  <c r="AH97" i="1"/>
  <c r="AK97" i="1"/>
  <c r="AL97" i="1" s="1"/>
  <c r="AM97" i="1" s="1"/>
  <c r="AH96" i="1"/>
  <c r="AK96" i="1"/>
  <c r="AL96" i="1" s="1"/>
  <c r="AM96" i="1" s="1"/>
  <c r="AH95" i="1"/>
  <c r="AK95" i="1"/>
  <c r="AL95" i="1" s="1"/>
  <c r="AM95" i="1" s="1"/>
  <c r="AH94" i="1"/>
  <c r="AH93" i="1"/>
  <c r="AK93" i="1" s="1"/>
  <c r="AL93" i="1" s="1"/>
  <c r="AM93" i="1" s="1"/>
  <c r="AH92" i="1"/>
  <c r="AI92" i="1" s="1"/>
  <c r="AK91" i="1"/>
  <c r="AL91" i="1" s="1"/>
  <c r="AM91" i="1" s="1"/>
  <c r="AI91" i="1"/>
  <c r="AH90" i="1"/>
  <c r="AK90" i="1" s="1"/>
  <c r="AL90" i="1" s="1"/>
  <c r="AM90" i="1" s="1"/>
  <c r="AH89" i="1"/>
  <c r="AI89" i="1" s="1"/>
  <c r="AH88" i="1"/>
  <c r="AK88" i="1"/>
  <c r="AL88" i="1" s="1"/>
  <c r="AM88" i="1" s="1"/>
  <c r="AH87" i="1"/>
  <c r="AI87" i="1"/>
  <c r="AH86" i="1"/>
  <c r="AK86" i="1"/>
  <c r="AL86" i="1" s="1"/>
  <c r="AM86" i="1" s="1"/>
  <c r="AL85" i="1"/>
  <c r="AM85" i="1"/>
  <c r="AI85" i="1"/>
  <c r="AK84" i="1"/>
  <c r="AL84" i="1" s="1"/>
  <c r="AM84" i="1"/>
  <c r="AI84" i="1"/>
  <c r="AH83" i="1"/>
  <c r="AI83" i="1" s="1"/>
  <c r="AH82" i="1"/>
  <c r="AK82" i="1" s="1"/>
  <c r="AL82" i="1" s="1"/>
  <c r="AM82" i="1" s="1"/>
  <c r="AH81" i="1"/>
  <c r="AK81" i="1" s="1"/>
  <c r="AL81" i="1" s="1"/>
  <c r="AM81" i="1" s="1"/>
  <c r="AH80" i="1"/>
  <c r="AI80" i="1" s="1"/>
  <c r="AH79" i="1"/>
  <c r="AK79" i="1" s="1"/>
  <c r="AL79" i="1" s="1"/>
  <c r="AM79" i="1" s="1"/>
  <c r="AL78" i="1"/>
  <c r="AM78" i="1" s="1"/>
  <c r="AI78" i="1"/>
  <c r="AK77" i="1"/>
  <c r="AL77" i="1"/>
  <c r="AM77" i="1" s="1"/>
  <c r="AI77" i="1"/>
  <c r="AH76" i="1"/>
  <c r="AK76" i="1"/>
  <c r="AL76" i="1" s="1"/>
  <c r="AM76" i="1" s="1"/>
  <c r="AH75" i="1"/>
  <c r="AH74" i="1"/>
  <c r="AK74" i="1" s="1"/>
  <c r="AL74" i="1" s="1"/>
  <c r="AM74" i="1" s="1"/>
  <c r="AH73" i="1"/>
  <c r="AI73" i="1" s="1"/>
  <c r="AH72" i="1"/>
  <c r="AL71" i="1"/>
  <c r="AM71" i="1" s="1"/>
  <c r="AI71" i="1"/>
  <c r="AK70" i="1"/>
  <c r="AL70" i="1"/>
  <c r="AM70" i="1" s="1"/>
  <c r="AI70" i="1"/>
  <c r="AH69" i="1"/>
  <c r="AH68" i="1"/>
  <c r="AK68" i="1" s="1"/>
  <c r="AL68" i="1" s="1"/>
  <c r="AM68" i="1" s="1"/>
  <c r="AH67" i="1"/>
  <c r="AK67" i="1"/>
  <c r="AL67" i="1" s="1"/>
  <c r="AM67" i="1" s="1"/>
  <c r="AH66" i="1"/>
  <c r="AI66" i="1"/>
  <c r="AH65" i="1"/>
  <c r="AI65" i="1" s="1"/>
  <c r="AK65" i="1"/>
  <c r="AL65" i="1" s="1"/>
  <c r="AM65" i="1" s="1"/>
  <c r="AH64" i="1"/>
  <c r="AI64" i="1"/>
  <c r="AH63" i="1"/>
  <c r="AK63" i="1"/>
  <c r="AL63" i="1" s="1"/>
  <c r="AM63" i="1" s="1"/>
  <c r="AK62" i="1"/>
  <c r="AL62" i="1"/>
  <c r="AM62" i="1" s="1"/>
  <c r="AI62" i="1"/>
  <c r="AH61" i="1"/>
  <c r="AI61" i="1"/>
  <c r="AH60" i="1"/>
  <c r="AI60" i="1"/>
  <c r="AH59" i="1"/>
  <c r="AK59" i="1"/>
  <c r="AL59" i="1" s="1"/>
  <c r="AM59" i="1" s="1"/>
  <c r="AH58" i="1"/>
  <c r="AK58" i="1"/>
  <c r="AL58" i="1" s="1"/>
  <c r="AM58" i="1" s="1"/>
  <c r="AH57" i="1"/>
  <c r="AK57" i="1"/>
  <c r="AL57" i="1" s="1"/>
  <c r="AM57" i="1"/>
  <c r="AH56" i="1"/>
  <c r="AK56" i="1"/>
  <c r="AL56" i="1" s="1"/>
  <c r="AM56" i="1" s="1"/>
  <c r="AH55" i="1"/>
  <c r="AI55" i="1"/>
  <c r="AK54" i="1"/>
  <c r="AL54" i="1"/>
  <c r="AM54" i="1" s="1"/>
  <c r="AI54" i="1"/>
  <c r="AH53" i="1"/>
  <c r="AH52" i="1"/>
  <c r="AH51" i="1"/>
  <c r="AK51" i="1" s="1"/>
  <c r="AL51" i="1" s="1"/>
  <c r="AM51" i="1" s="1"/>
  <c r="AH50" i="1"/>
  <c r="AK50" i="1" s="1"/>
  <c r="AL50" i="1" s="1"/>
  <c r="AM50" i="1" s="1"/>
  <c r="AL49" i="1"/>
  <c r="AM49" i="1" s="1"/>
  <c r="AI49" i="1"/>
  <c r="AK48" i="1"/>
  <c r="AL48" i="1"/>
  <c r="AM48" i="1" s="1"/>
  <c r="AI48" i="1"/>
  <c r="AH47" i="1"/>
  <c r="AH46" i="1"/>
  <c r="AK46" i="1" s="1"/>
  <c r="AL46" i="1" s="1"/>
  <c r="AM46" i="1" s="1"/>
  <c r="AH45" i="1"/>
  <c r="AI45" i="1" s="1"/>
  <c r="AK44" i="1"/>
  <c r="AL44" i="1" s="1"/>
  <c r="AM44" i="1" s="1"/>
  <c r="AI44" i="1"/>
  <c r="AH43" i="1"/>
  <c r="AK43" i="1" s="1"/>
  <c r="AL43" i="1" s="1"/>
  <c r="AM43" i="1" s="1"/>
  <c r="AH42" i="1"/>
  <c r="AI42" i="1" s="1"/>
  <c r="AH41" i="1"/>
  <c r="AK41" i="1" s="1"/>
  <c r="AL41" i="1"/>
  <c r="AM41" i="1" s="1"/>
  <c r="AH40" i="1"/>
  <c r="AK40" i="1" s="1"/>
  <c r="AL40" i="1" s="1"/>
  <c r="AM40" i="1" s="1"/>
  <c r="AL39" i="1"/>
  <c r="AM39" i="1" s="1"/>
  <c r="AI39" i="1"/>
  <c r="AK38" i="1"/>
  <c r="AL38" i="1"/>
  <c r="AM38" i="1" s="1"/>
  <c r="AI38" i="1"/>
  <c r="AH37" i="1"/>
  <c r="AK37" i="1"/>
  <c r="AL37" i="1" s="1"/>
  <c r="AM37" i="1" s="1"/>
  <c r="AH36" i="1"/>
  <c r="AK36" i="1"/>
  <c r="AL36" i="1" s="1"/>
  <c r="AM36" i="1" s="1"/>
  <c r="AH35" i="1"/>
  <c r="AI35" i="1" s="1"/>
  <c r="AH34" i="1"/>
  <c r="AK34" i="1" s="1"/>
  <c r="AL34" i="1" s="1"/>
  <c r="AM34" i="1" s="1"/>
  <c r="AH33" i="1"/>
  <c r="AH32" i="1"/>
  <c r="AK32" i="1" s="1"/>
  <c r="AL32" i="1" s="1"/>
  <c r="AM32" i="1" s="1"/>
  <c r="AH31" i="1"/>
  <c r="AI31" i="1" s="1"/>
  <c r="AH30" i="1"/>
  <c r="AI30" i="1" s="1"/>
  <c r="AH29" i="1"/>
  <c r="AK29" i="1" s="1"/>
  <c r="AL29" i="1" s="1"/>
  <c r="AM29" i="1" s="1"/>
  <c r="AH28" i="1"/>
  <c r="AK28" i="1" s="1"/>
  <c r="AL28" i="1" s="1"/>
  <c r="AM28" i="1" s="1"/>
  <c r="AK27" i="1"/>
  <c r="AL27" i="1" s="1"/>
  <c r="AM27" i="1" s="1"/>
  <c r="AI27" i="1"/>
  <c r="AH26" i="1"/>
  <c r="AH25" i="1"/>
  <c r="AK25" i="1" s="1"/>
  <c r="AL25" i="1" s="1"/>
  <c r="AM25" i="1" s="1"/>
  <c r="AH24" i="1"/>
  <c r="AK24" i="1"/>
  <c r="AL24" i="1" s="1"/>
  <c r="AM24" i="1" s="1"/>
  <c r="AH23" i="1"/>
  <c r="AK23" i="1"/>
  <c r="AL23" i="1" s="1"/>
  <c r="AM23" i="1" s="1"/>
  <c r="AL22" i="1"/>
  <c r="AM22" i="1"/>
  <c r="AH21" i="1"/>
  <c r="AK21" i="1"/>
  <c r="AL21" i="1" s="1"/>
  <c r="AM21" i="1" s="1"/>
  <c r="AH20" i="1"/>
  <c r="AK20" i="1"/>
  <c r="AL20" i="1" s="1"/>
  <c r="AM20" i="1" s="1"/>
  <c r="AH19" i="1"/>
  <c r="AH18" i="1"/>
  <c r="AH17" i="1"/>
  <c r="AK17" i="1" s="1"/>
  <c r="AL17" i="1" s="1"/>
  <c r="AM17" i="1" s="1"/>
  <c r="AH16" i="1"/>
  <c r="AI16" i="1" s="1"/>
  <c r="AH15" i="1"/>
  <c r="AH14" i="1"/>
  <c r="AK14" i="1"/>
  <c r="AL14" i="1" s="1"/>
  <c r="AM14" i="1" s="1"/>
  <c r="AH13" i="1"/>
  <c r="AI13" i="1"/>
  <c r="AK12" i="1"/>
  <c r="AL12" i="1"/>
  <c r="AM12" i="1" s="1"/>
  <c r="AI12" i="1"/>
  <c r="AH11" i="1"/>
  <c r="AK11" i="1"/>
  <c r="AL11" i="1" s="1"/>
  <c r="AM11" i="1" s="1"/>
  <c r="U106" i="1"/>
  <c r="V106" i="1"/>
  <c r="AU106" i="1" s="1"/>
  <c r="U107" i="1"/>
  <c r="V107" i="1" s="1"/>
  <c r="Q105" i="1"/>
  <c r="T105" i="1"/>
  <c r="U105" i="1" s="1"/>
  <c r="V105" i="1" s="1"/>
  <c r="AU105" i="1" s="1"/>
  <c r="Q104" i="1"/>
  <c r="T104" i="1"/>
  <c r="U104" i="1" s="1"/>
  <c r="V104" i="1" s="1"/>
  <c r="Q103" i="1"/>
  <c r="T103" i="1"/>
  <c r="U103" i="1"/>
  <c r="V103" i="1" s="1"/>
  <c r="Q102" i="1"/>
  <c r="T102" i="1"/>
  <c r="U102" i="1" s="1"/>
  <c r="V102" i="1" s="1"/>
  <c r="U101" i="1"/>
  <c r="V101" i="1"/>
  <c r="AU101" i="1" s="1"/>
  <c r="R101" i="1"/>
  <c r="T100" i="1"/>
  <c r="U100" i="1" s="1"/>
  <c r="V100" i="1" s="1"/>
  <c r="R100" i="1"/>
  <c r="Q99" i="1"/>
  <c r="T99" i="1" s="1"/>
  <c r="U99" i="1" s="1"/>
  <c r="V99" i="1" s="1"/>
  <c r="Q83" i="1"/>
  <c r="T83" i="1" s="1"/>
  <c r="U83" i="1" s="1"/>
  <c r="V83" i="1" s="1"/>
  <c r="R83" i="1"/>
  <c r="U110" i="1"/>
  <c r="V110" i="1" s="1"/>
  <c r="Q98" i="1"/>
  <c r="T98" i="1" s="1"/>
  <c r="U98" i="1" s="1"/>
  <c r="V98" i="1"/>
  <c r="Q97" i="1"/>
  <c r="T97" i="1" s="1"/>
  <c r="U97" i="1" s="1"/>
  <c r="V97" i="1" s="1"/>
  <c r="AU97" i="1" s="1"/>
  <c r="Q96" i="1"/>
  <c r="T96" i="1"/>
  <c r="U96" i="1" s="1"/>
  <c r="V96" i="1" s="1"/>
  <c r="Q95" i="1"/>
  <c r="R95" i="1" s="1"/>
  <c r="Q94" i="1"/>
  <c r="R94" i="1" s="1"/>
  <c r="T94" i="1"/>
  <c r="U94" i="1" s="1"/>
  <c r="V94" i="1" s="1"/>
  <c r="Q93" i="1"/>
  <c r="T93" i="1" s="1"/>
  <c r="U93" i="1" s="1"/>
  <c r="V93" i="1"/>
  <c r="AU93" i="1" s="1"/>
  <c r="Q92" i="1"/>
  <c r="Q79" i="1"/>
  <c r="T79" i="1" s="1"/>
  <c r="U79" i="1" s="1"/>
  <c r="V79" i="1"/>
  <c r="U78" i="1"/>
  <c r="V78" i="1" s="1"/>
  <c r="AU78" i="1" s="1"/>
  <c r="R78" i="1"/>
  <c r="Q76" i="1"/>
  <c r="R76" i="1"/>
  <c r="T91" i="1"/>
  <c r="U91" i="1"/>
  <c r="V91" i="1" s="1"/>
  <c r="AU91" i="1" s="1"/>
  <c r="R91" i="1"/>
  <c r="Q90" i="1"/>
  <c r="R90" i="1" s="1"/>
  <c r="T90" i="1"/>
  <c r="U90" i="1"/>
  <c r="V90" i="1" s="1"/>
  <c r="Q82" i="1"/>
  <c r="T82" i="1"/>
  <c r="U82" i="1" s="1"/>
  <c r="V82" i="1" s="1"/>
  <c r="Q89" i="1"/>
  <c r="T89" i="1" s="1"/>
  <c r="U89" i="1" s="1"/>
  <c r="V89" i="1" s="1"/>
  <c r="AU89" i="1" s="1"/>
  <c r="Q88" i="1"/>
  <c r="T88" i="1"/>
  <c r="U88" i="1" s="1"/>
  <c r="V88" i="1" s="1"/>
  <c r="Q87" i="1"/>
  <c r="T87" i="1" s="1"/>
  <c r="U87" i="1" s="1"/>
  <c r="V87" i="1" s="1"/>
  <c r="Q86" i="1"/>
  <c r="R86" i="1"/>
  <c r="U85" i="1"/>
  <c r="V85" i="1"/>
  <c r="AU85" i="1" s="1"/>
  <c r="R85" i="1"/>
  <c r="T84" i="1"/>
  <c r="U84" i="1" s="1"/>
  <c r="V84" i="1" s="1"/>
  <c r="R84" i="1"/>
  <c r="Q81" i="1"/>
  <c r="R81" i="1" s="1"/>
  <c r="Q80" i="1"/>
  <c r="R80" i="1" s="1"/>
  <c r="T77" i="1"/>
  <c r="U77" i="1"/>
  <c r="V77" i="1" s="1"/>
  <c r="AU77" i="1" s="1"/>
  <c r="R77" i="1"/>
  <c r="Q75" i="1"/>
  <c r="R75" i="1" s="1"/>
  <c r="Q74" i="1"/>
  <c r="T74" i="1" s="1"/>
  <c r="U74" i="1" s="1"/>
  <c r="V74" i="1" s="1"/>
  <c r="AU74" i="1" s="1"/>
  <c r="Q73" i="1"/>
  <c r="T73" i="1" s="1"/>
  <c r="R73" i="1"/>
  <c r="Q72" i="1"/>
  <c r="U71" i="1"/>
  <c r="V71" i="1"/>
  <c r="AU71" i="1" s="1"/>
  <c r="R71" i="1"/>
  <c r="T70" i="1"/>
  <c r="U70" i="1"/>
  <c r="V70" i="1" s="1"/>
  <c r="AU70" i="1" s="1"/>
  <c r="R70" i="1"/>
  <c r="Q69" i="1"/>
  <c r="R69" i="1" s="1"/>
  <c r="U22" i="1"/>
  <c r="V22" i="1"/>
  <c r="AU22" i="1" s="1"/>
  <c r="U108" i="1"/>
  <c r="V108" i="1" s="1"/>
  <c r="AU108" i="1" s="1"/>
  <c r="U111" i="1"/>
  <c r="V111" i="1"/>
  <c r="AU111" i="1" s="1"/>
  <c r="U109" i="1"/>
  <c r="V109" i="1"/>
  <c r="AU109" i="1" s="1"/>
  <c r="U116" i="1"/>
  <c r="V116" i="1"/>
  <c r="AU116" i="1" s="1"/>
  <c r="Q115" i="1"/>
  <c r="T115" i="1"/>
  <c r="U115" i="1" s="1"/>
  <c r="V115" i="1" s="1"/>
  <c r="AU115" i="1" s="1"/>
  <c r="Q114" i="1"/>
  <c r="Q113" i="1"/>
  <c r="R113" i="1"/>
  <c r="T112" i="1"/>
  <c r="U112" i="1"/>
  <c r="V112" i="1"/>
  <c r="R112" i="1"/>
  <c r="Q68" i="1"/>
  <c r="R68" i="1"/>
  <c r="Q67" i="1"/>
  <c r="R67" i="1"/>
  <c r="Q66" i="1"/>
  <c r="Q65" i="1"/>
  <c r="T65" i="1"/>
  <c r="U65" i="1" s="1"/>
  <c r="V65" i="1"/>
  <c r="AU65" i="1" s="1"/>
  <c r="Q64" i="1"/>
  <c r="T64" i="1" s="1"/>
  <c r="U64" i="1" s="1"/>
  <c r="V64" i="1" s="1"/>
  <c r="Q63" i="1"/>
  <c r="T63" i="1"/>
  <c r="U63" i="1" s="1"/>
  <c r="V63" i="1" s="1"/>
  <c r="AU63" i="1" s="1"/>
  <c r="T62" i="1"/>
  <c r="U62" i="1" s="1"/>
  <c r="V62" i="1" s="1"/>
  <c r="AU62" i="1" s="1"/>
  <c r="R62" i="1"/>
  <c r="Q61" i="1"/>
  <c r="T61" i="1"/>
  <c r="U61" i="1"/>
  <c r="V61" i="1" s="1"/>
  <c r="AU61" i="1" s="1"/>
  <c r="Q60" i="1"/>
  <c r="R60" i="1"/>
  <c r="Q59" i="1"/>
  <c r="R59" i="1"/>
  <c r="Q58" i="1"/>
  <c r="Q57" i="1"/>
  <c r="T57" i="1"/>
  <c r="U57" i="1" s="1"/>
  <c r="V57" i="1" s="1"/>
  <c r="AU57" i="1" s="1"/>
  <c r="Q56" i="1"/>
  <c r="T56" i="1" s="1"/>
  <c r="U56" i="1" s="1"/>
  <c r="V56" i="1" s="1"/>
  <c r="Q55" i="1"/>
  <c r="R55" i="1"/>
  <c r="T54" i="1"/>
  <c r="U54" i="1"/>
  <c r="V54" i="1"/>
  <c r="AU54" i="1" s="1"/>
  <c r="R54" i="1"/>
  <c r="Q53" i="1"/>
  <c r="T53" i="1" s="1"/>
  <c r="U53" i="1" s="1"/>
  <c r="V53" i="1" s="1"/>
  <c r="AU53" i="1" s="1"/>
  <c r="R53" i="1"/>
  <c r="Q52" i="1"/>
  <c r="T52" i="1"/>
  <c r="U52" i="1"/>
  <c r="V52" i="1" s="1"/>
  <c r="Q51" i="1"/>
  <c r="R51" i="1"/>
  <c r="Q50" i="1"/>
  <c r="T50" i="1" s="1"/>
  <c r="R50" i="1"/>
  <c r="U49" i="1"/>
  <c r="V49" i="1" s="1"/>
  <c r="AU49" i="1" s="1"/>
  <c r="R49" i="1"/>
  <c r="T48" i="1"/>
  <c r="U48" i="1" s="1"/>
  <c r="V48" i="1"/>
  <c r="AU48" i="1" s="1"/>
  <c r="R48" i="1"/>
  <c r="Q47" i="1"/>
  <c r="T47" i="1" s="1"/>
  <c r="U47" i="1" s="1"/>
  <c r="V47" i="1" s="1"/>
  <c r="Q46" i="1"/>
  <c r="R46" i="1" s="1"/>
  <c r="T46" i="1"/>
  <c r="U46" i="1" s="1"/>
  <c r="V46" i="1" s="1"/>
  <c r="AU46" i="1" s="1"/>
  <c r="Q45" i="1"/>
  <c r="T45" i="1" s="1"/>
  <c r="U45" i="1" s="1"/>
  <c r="V45" i="1" s="1"/>
  <c r="AU45" i="1" s="1"/>
  <c r="T44" i="1"/>
  <c r="U44" i="1" s="1"/>
  <c r="V44" i="1" s="1"/>
  <c r="AU44" i="1" s="1"/>
  <c r="R44" i="1"/>
  <c r="Q43" i="1"/>
  <c r="T43" i="1"/>
  <c r="U43" i="1" s="1"/>
  <c r="V43" i="1" s="1"/>
  <c r="AU43" i="1" s="1"/>
  <c r="Q42" i="1"/>
  <c r="R42" i="1" s="1"/>
  <c r="Q41" i="1"/>
  <c r="T41" i="1" s="1"/>
  <c r="U41" i="1" s="1"/>
  <c r="V41" i="1" s="1"/>
  <c r="AU41" i="1" s="1"/>
  <c r="Q40" i="1"/>
  <c r="R40" i="1" s="1"/>
  <c r="U39" i="1"/>
  <c r="V39" i="1"/>
  <c r="R39" i="1"/>
  <c r="T38" i="1"/>
  <c r="U38" i="1"/>
  <c r="V38" i="1" s="1"/>
  <c r="AU38" i="1" s="1"/>
  <c r="R38" i="1"/>
  <c r="Q37" i="1"/>
  <c r="T37" i="1" s="1"/>
  <c r="U37" i="1" s="1"/>
  <c r="V37" i="1" s="1"/>
  <c r="AU37" i="1" s="1"/>
  <c r="R37" i="1"/>
  <c r="Q36" i="1"/>
  <c r="T36" i="1"/>
  <c r="U36" i="1" s="1"/>
  <c r="V36" i="1" s="1"/>
  <c r="AU36" i="1" s="1"/>
  <c r="Q35" i="1"/>
  <c r="Q34" i="1"/>
  <c r="T34" i="1"/>
  <c r="U34" i="1" s="1"/>
  <c r="V34" i="1" s="1"/>
  <c r="AU34" i="1" s="1"/>
  <c r="Q33" i="1"/>
  <c r="R33" i="1"/>
  <c r="Q32" i="1"/>
  <c r="R32" i="1"/>
  <c r="Q31" i="1"/>
  <c r="R31" i="1"/>
  <c r="Q30" i="1"/>
  <c r="T30" i="1" s="1"/>
  <c r="U30" i="1" s="1"/>
  <c r="V30" i="1" s="1"/>
  <c r="Q29" i="1"/>
  <c r="T29" i="1"/>
  <c r="U29" i="1" s="1"/>
  <c r="V29" i="1" s="1"/>
  <c r="AU29" i="1" s="1"/>
  <c r="Q28" i="1"/>
  <c r="R28" i="1"/>
  <c r="T27" i="1"/>
  <c r="U27" i="1"/>
  <c r="V27" i="1"/>
  <c r="R27" i="1"/>
  <c r="Q26" i="1"/>
  <c r="R26" i="1"/>
  <c r="Q25" i="1"/>
  <c r="R25" i="1"/>
  <c r="Q24" i="1"/>
  <c r="T24" i="1" s="1"/>
  <c r="U24" i="1" s="1"/>
  <c r="V24" i="1" s="1"/>
  <c r="AU24" i="1" s="1"/>
  <c r="R24" i="1"/>
  <c r="Q23" i="1"/>
  <c r="T23" i="1"/>
  <c r="U23" i="1" s="1"/>
  <c r="V23" i="1" s="1"/>
  <c r="Q21" i="1"/>
  <c r="Q20" i="1"/>
  <c r="T20" i="1"/>
  <c r="U20" i="1" s="1"/>
  <c r="V20" i="1"/>
  <c r="AU20" i="1" s="1"/>
  <c r="Q19" i="1"/>
  <c r="R19" i="1" s="1"/>
  <c r="T19" i="1"/>
  <c r="U19" i="1" s="1"/>
  <c r="V19" i="1" s="1"/>
  <c r="AU19" i="1" s="1"/>
  <c r="Q18" i="1"/>
  <c r="R18" i="1" s="1"/>
  <c r="T18" i="1"/>
  <c r="U18" i="1"/>
  <c r="V18" i="1" s="1"/>
  <c r="Q17" i="1"/>
  <c r="R17" i="1"/>
  <c r="Q16" i="1"/>
  <c r="R16" i="1"/>
  <c r="Q15" i="1"/>
  <c r="T15" i="1" s="1"/>
  <c r="U15" i="1" s="1"/>
  <c r="V15" i="1" s="1"/>
  <c r="Q14" i="1"/>
  <c r="R14" i="1"/>
  <c r="Q13" i="1"/>
  <c r="T12" i="1"/>
  <c r="U12" i="1"/>
  <c r="V12" i="1" s="1"/>
  <c r="AU12" i="1" s="1"/>
  <c r="R12" i="1"/>
  <c r="Q11" i="1"/>
  <c r="T11" i="1"/>
  <c r="U11" i="1" s="1"/>
  <c r="T81" i="1"/>
  <c r="U81" i="1" s="1"/>
  <c r="V81" i="1" s="1"/>
  <c r="AU81" i="1" s="1"/>
  <c r="U73" i="1"/>
  <c r="V73" i="1"/>
  <c r="AU73" i="1" s="1"/>
  <c r="R96" i="1"/>
  <c r="AK55" i="1"/>
  <c r="AL55" i="1" s="1"/>
  <c r="AM55" i="1" s="1"/>
  <c r="T17" i="1"/>
  <c r="U17" i="1" s="1"/>
  <c r="V17" i="1" s="1"/>
  <c r="AU17" i="1" s="1"/>
  <c r="R57" i="1"/>
  <c r="R82" i="1"/>
  <c r="AK80" i="1"/>
  <c r="AL80" i="1" s="1"/>
  <c r="AM80" i="1" s="1"/>
  <c r="AI74" i="1"/>
  <c r="AI114" i="1"/>
  <c r="AI41" i="1"/>
  <c r="AK92" i="1"/>
  <c r="AL92" i="1" s="1"/>
  <c r="AM92" i="1" s="1"/>
  <c r="AI115" i="1"/>
  <c r="AK13" i="1"/>
  <c r="AL13" i="1"/>
  <c r="AM13" i="1" s="1"/>
  <c r="AK87" i="1"/>
  <c r="AL87" i="1" s="1"/>
  <c r="AM87" i="1" s="1"/>
  <c r="AK31" i="1"/>
  <c r="AL31" i="1" s="1"/>
  <c r="AM31" i="1" s="1"/>
  <c r="AI58" i="1"/>
  <c r="AK66" i="1"/>
  <c r="AL66" i="1"/>
  <c r="AM66" i="1"/>
  <c r="AI97" i="1"/>
  <c r="AI24" i="1"/>
  <c r="AK83" i="1"/>
  <c r="AL83" i="1" s="1"/>
  <c r="AM83" i="1" s="1"/>
  <c r="AK61" i="1"/>
  <c r="AL61" i="1"/>
  <c r="AM61" i="1" s="1"/>
  <c r="R23" i="1"/>
  <c r="U50" i="1"/>
  <c r="V50" i="1"/>
  <c r="AU50" i="1" s="1"/>
  <c r="AI21" i="1"/>
  <c r="AI50" i="1"/>
  <c r="AK75" i="1"/>
  <c r="AL75" i="1" s="1"/>
  <c r="AM75" i="1" s="1"/>
  <c r="AI75" i="1"/>
  <c r="AI96" i="1"/>
  <c r="AI37" i="1"/>
  <c r="AI81" i="1"/>
  <c r="AI47" i="1"/>
  <c r="AK47" i="1"/>
  <c r="AL47" i="1" s="1"/>
  <c r="AM47" i="1" s="1"/>
  <c r="AI93" i="1"/>
  <c r="AK19" i="1"/>
  <c r="AL19" i="1"/>
  <c r="AM19" i="1" s="1"/>
  <c r="AI19" i="1"/>
  <c r="AK53" i="1"/>
  <c r="AL53" i="1"/>
  <c r="AM53" i="1" s="1"/>
  <c r="AI53" i="1"/>
  <c r="AI103" i="1"/>
  <c r="AI68" i="1"/>
  <c r="AI59" i="1"/>
  <c r="AI25" i="1"/>
  <c r="AK69" i="1"/>
  <c r="AL69" i="1"/>
  <c r="AM69" i="1" s="1"/>
  <c r="AI69" i="1"/>
  <c r="AI88" i="1"/>
  <c r="AI32" i="1"/>
  <c r="AI63" i="1"/>
  <c r="AK60" i="1"/>
  <c r="AL60" i="1"/>
  <c r="AM60" i="1" s="1"/>
  <c r="AI11" i="1"/>
  <c r="AI14" i="1"/>
  <c r="AI17" i="1"/>
  <c r="AI36" i="1"/>
  <c r="AK42" i="1"/>
  <c r="AL42" i="1" s="1"/>
  <c r="AM42" i="1" s="1"/>
  <c r="AK45" i="1"/>
  <c r="AL45" i="1" s="1"/>
  <c r="AM45" i="1" s="1"/>
  <c r="AK64" i="1"/>
  <c r="AL64" i="1" s="1"/>
  <c r="AM64" i="1" s="1"/>
  <c r="AI67" i="1"/>
  <c r="AK73" i="1"/>
  <c r="AL73" i="1" s="1"/>
  <c r="AM73" i="1" s="1"/>
  <c r="AI86" i="1"/>
  <c r="AK89" i="1"/>
  <c r="AL89" i="1"/>
  <c r="AM89" i="1" s="1"/>
  <c r="AK98" i="1"/>
  <c r="AL98" i="1" s="1"/>
  <c r="AM98" i="1"/>
  <c r="AI105" i="1"/>
  <c r="AK94" i="1"/>
  <c r="AL94" i="1" s="1"/>
  <c r="AM94" i="1" s="1"/>
  <c r="AI94" i="1"/>
  <c r="AI82" i="1"/>
  <c r="AI29" i="1"/>
  <c r="AK35" i="1"/>
  <c r="AL35" i="1" s="1"/>
  <c r="AM35" i="1" s="1"/>
  <c r="AI57" i="1"/>
  <c r="AI95" i="1"/>
  <c r="AI104" i="1"/>
  <c r="AI20" i="1"/>
  <c r="AI23" i="1"/>
  <c r="AI43" i="1"/>
  <c r="AI51" i="1"/>
  <c r="AI56" i="1"/>
  <c r="AI76" i="1"/>
  <c r="AI79" i="1"/>
  <c r="AI99" i="1"/>
  <c r="AI102" i="1"/>
  <c r="T113" i="1"/>
  <c r="U113" i="1" s="1"/>
  <c r="V113" i="1" s="1"/>
  <c r="AU113" i="1" s="1"/>
  <c r="T86" i="1"/>
  <c r="U86" i="1"/>
  <c r="V86" i="1" s="1"/>
  <c r="AU86" i="1" s="1"/>
  <c r="T28" i="1"/>
  <c r="U28" i="1"/>
  <c r="V28" i="1" s="1"/>
  <c r="AU28" i="1" s="1"/>
  <c r="R98" i="1"/>
  <c r="T32" i="1"/>
  <c r="U32" i="1" s="1"/>
  <c r="V32" i="1" s="1"/>
  <c r="AU32" i="1" s="1"/>
  <c r="R29" i="1"/>
  <c r="T59" i="1"/>
  <c r="U59" i="1" s="1"/>
  <c r="V59" i="1" s="1"/>
  <c r="AU59" i="1" s="1"/>
  <c r="T76" i="1"/>
  <c r="U76" i="1" s="1"/>
  <c r="V76" i="1" s="1"/>
  <c r="R97" i="1"/>
  <c r="T68" i="1"/>
  <c r="U68" i="1"/>
  <c r="V68" i="1" s="1"/>
  <c r="T16" i="1"/>
  <c r="U16" i="1" s="1"/>
  <c r="V16" i="1"/>
  <c r="T26" i="1"/>
  <c r="U26" i="1"/>
  <c r="V26" i="1" s="1"/>
  <c r="T31" i="1"/>
  <c r="U31" i="1" s="1"/>
  <c r="V31" i="1" s="1"/>
  <c r="T95" i="1"/>
  <c r="U95" i="1" s="1"/>
  <c r="V95" i="1"/>
  <c r="AU95" i="1" s="1"/>
  <c r="R63" i="1"/>
  <c r="T51" i="1"/>
  <c r="U51" i="1" s="1"/>
  <c r="V51" i="1" s="1"/>
  <c r="AU51" i="1" s="1"/>
  <c r="T55" i="1"/>
  <c r="U55" i="1"/>
  <c r="V55" i="1"/>
  <c r="AU55" i="1" s="1"/>
  <c r="T25" i="1"/>
  <c r="U25" i="1" s="1"/>
  <c r="V25" i="1" s="1"/>
  <c r="AU25" i="1" s="1"/>
  <c r="R11" i="1"/>
  <c r="R36" i="1"/>
  <c r="T60" i="1"/>
  <c r="U60" i="1"/>
  <c r="V60" i="1" s="1"/>
  <c r="AU60" i="1" s="1"/>
  <c r="R115" i="1"/>
  <c r="R79" i="1"/>
  <c r="R47" i="1"/>
  <c r="R20" i="1"/>
  <c r="R45" i="1"/>
  <c r="R65" i="1"/>
  <c r="T14" i="1"/>
  <c r="U14" i="1"/>
  <c r="V14" i="1" s="1"/>
  <c r="AU14" i="1" s="1"/>
  <c r="R43" i="1"/>
  <c r="R87" i="1"/>
  <c r="R105" i="1"/>
  <c r="R52" i="1"/>
  <c r="R88" i="1"/>
  <c r="T33" i="1"/>
  <c r="U33" i="1" s="1"/>
  <c r="V33" i="1" s="1"/>
  <c r="R104" i="1"/>
  <c r="R34" i="1"/>
  <c r="R61" i="1"/>
  <c r="R74" i="1"/>
  <c r="R99" i="1"/>
  <c r="R102" i="1"/>
  <c r="T67" i="1"/>
  <c r="U67" i="1" s="1"/>
  <c r="V67" i="1" s="1"/>
  <c r="R103" i="1"/>
  <c r="T40" i="1"/>
  <c r="U40" i="1" s="1"/>
  <c r="V40" i="1" s="1"/>
  <c r="AU96" i="1" l="1"/>
  <c r="AU94" i="1"/>
  <c r="AU99" i="1"/>
  <c r="T13" i="1"/>
  <c r="U13" i="1" s="1"/>
  <c r="V13" i="1" s="1"/>
  <c r="AU13" i="1" s="1"/>
  <c r="R13" i="1"/>
  <c r="R15" i="1"/>
  <c r="R21" i="1"/>
  <c r="T21" i="1"/>
  <c r="U21" i="1" s="1"/>
  <c r="V21" i="1" s="1"/>
  <c r="AU21" i="1" s="1"/>
  <c r="R30" i="1"/>
  <c r="R66" i="1"/>
  <c r="T66" i="1"/>
  <c r="U66" i="1" s="1"/>
  <c r="V66" i="1" s="1"/>
  <c r="AU66" i="1" s="1"/>
  <c r="R41" i="1"/>
  <c r="R56" i="1"/>
  <c r="AI72" i="1"/>
  <c r="AK72" i="1"/>
  <c r="AL72" i="1" s="1"/>
  <c r="AM72" i="1" s="1"/>
  <c r="AU87" i="1"/>
  <c r="AU100" i="1"/>
  <c r="AU112" i="1"/>
  <c r="AU16" i="1"/>
  <c r="R35" i="1"/>
  <c r="T35" i="1"/>
  <c r="U35" i="1" s="1"/>
  <c r="V35" i="1" s="1"/>
  <c r="AU35" i="1" s="1"/>
  <c r="AU56" i="1"/>
  <c r="AU47" i="1"/>
  <c r="AU88" i="1"/>
  <c r="AU107" i="1"/>
  <c r="AI15" i="1"/>
  <c r="AK15" i="1"/>
  <c r="AL15" i="1" s="1"/>
  <c r="AM15" i="1" s="1"/>
  <c r="AU15" i="1" s="1"/>
  <c r="R89" i="1"/>
  <c r="AU102" i="1"/>
  <c r="AK18" i="1"/>
  <c r="AL18" i="1" s="1"/>
  <c r="AM18" i="1" s="1"/>
  <c r="AU18" i="1" s="1"/>
  <c r="AI18" i="1"/>
  <c r="AU76" i="1"/>
  <c r="AU27" i="1"/>
  <c r="R64" i="1"/>
  <c r="T72" i="1"/>
  <c r="U72" i="1" s="1"/>
  <c r="V72" i="1" s="1"/>
  <c r="R72" i="1"/>
  <c r="AU82" i="1"/>
  <c r="AU79" i="1"/>
  <c r="AU98" i="1"/>
  <c r="AU84" i="1"/>
  <c r="AU103" i="1"/>
  <c r="AI26" i="1"/>
  <c r="AK26" i="1"/>
  <c r="AL26" i="1" s="1"/>
  <c r="AM26" i="1" s="1"/>
  <c r="AU26" i="1" s="1"/>
  <c r="AU90" i="1"/>
  <c r="R92" i="1"/>
  <c r="T92" i="1"/>
  <c r="U92" i="1" s="1"/>
  <c r="V92" i="1" s="1"/>
  <c r="AU92" i="1" s="1"/>
  <c r="AU110" i="1"/>
  <c r="AI52" i="1"/>
  <c r="AK52" i="1"/>
  <c r="AL52" i="1" s="1"/>
  <c r="AM52" i="1" s="1"/>
  <c r="AU52" i="1" s="1"/>
  <c r="AU68" i="1"/>
  <c r="AK33" i="1"/>
  <c r="AL33" i="1" s="1"/>
  <c r="AM33" i="1" s="1"/>
  <c r="AU33" i="1" s="1"/>
  <c r="AI33" i="1"/>
  <c r="AU40" i="1"/>
  <c r="R58" i="1"/>
  <c r="T58" i="1"/>
  <c r="U58" i="1" s="1"/>
  <c r="V58" i="1" s="1"/>
  <c r="AU58" i="1" s="1"/>
  <c r="AU67" i="1"/>
  <c r="AU64" i="1"/>
  <c r="V11" i="1"/>
  <c r="AU23" i="1"/>
  <c r="AU31" i="1"/>
  <c r="AU39" i="1"/>
  <c r="R114" i="1"/>
  <c r="T114" i="1"/>
  <c r="U114" i="1" s="1"/>
  <c r="V114" i="1" s="1"/>
  <c r="AU114" i="1" s="1"/>
  <c r="T69" i="1"/>
  <c r="U69" i="1" s="1"/>
  <c r="V69" i="1" s="1"/>
  <c r="AU69" i="1" s="1"/>
  <c r="AU83" i="1"/>
  <c r="AU104" i="1"/>
  <c r="AI28" i="1"/>
  <c r="AI34" i="1"/>
  <c r="T75" i="1"/>
  <c r="U75" i="1" s="1"/>
  <c r="V75" i="1" s="1"/>
  <c r="AU75" i="1" s="1"/>
  <c r="AI40" i="1"/>
  <c r="T42" i="1"/>
  <c r="U42" i="1" s="1"/>
  <c r="V42" i="1" s="1"/>
  <c r="AU42" i="1" s="1"/>
  <c r="R93" i="1"/>
  <c r="T80" i="1"/>
  <c r="U80" i="1" s="1"/>
  <c r="V80" i="1" s="1"/>
  <c r="AU80" i="1" s="1"/>
  <c r="AK16" i="1"/>
  <c r="AL16" i="1" s="1"/>
  <c r="AM16" i="1" s="1"/>
  <c r="AK30" i="1"/>
  <c r="AL30" i="1" s="1"/>
  <c r="AM30" i="1" s="1"/>
  <c r="AU30" i="1" s="1"/>
  <c r="AI46" i="1"/>
  <c r="AI113" i="1"/>
  <c r="AI90" i="1"/>
  <c r="AU11" i="1" l="1"/>
  <c r="E29" i="12"/>
  <c r="AU72" i="1"/>
  <c r="E27" i="12" l="1"/>
  <c r="E28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Edwin Julian Garzon Angarita</author>
    <author>Paolita y John</author>
    <author>katherine sanchez</author>
  </authors>
  <commentList>
    <comment ref="B9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ADMINISTRATIVO
OPERATIVO
ASISTENCIAL</t>
        </r>
      </text>
    </comment>
    <comment ref="L9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Describa los métodos de control actuales con los que cuenta la empresa para mitigar el riesgo evaluado.  Ejemplo
Riesgo: Ruido
Fuente:  Sistemas de amortiguación.
Medio:    Mediciones ambiental de ruido.
Persona: Elementos de protección personal. Protección auditiva.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U9" authorId="2" shapeId="0" xr:uid="{00000000-0006-0000-0300-000003000000}">
      <text>
        <r>
          <rPr>
            <b/>
            <sz val="9"/>
            <color indexed="81"/>
            <rFont val="Tahoma"/>
            <family val="2"/>
          </rPr>
          <t>katherine Sánchez:</t>
        </r>
        <r>
          <rPr>
            <sz val="9"/>
            <color indexed="81"/>
            <rFont val="Tahoma"/>
            <family val="2"/>
          </rPr>
          <t xml:space="preserve">
Se mantienen los controles 
Disminución del riesgo
Aumento el riesgo</t>
        </r>
      </text>
    </comment>
    <comment ref="O10" authorId="1" shapeId="0" xr:uid="{00000000-0006-0000-0300-000004000000}">
      <text>
        <r>
          <rPr>
            <b/>
            <sz val="12"/>
            <color indexed="81"/>
            <rFont val="Arial"/>
            <family val="2"/>
          </rPr>
          <t>10 - Muy Alto (MA): Se ha(n) detectado peligro(s) que determina(n) como posible la generación de incidentes o consecuencias muy significativas o la eficiencia del conjunto de medidas preventivas es nula o no existe.
6 - Alto (A):   Se ha(n) detectado algún(os) peligro(s) que pueden dar lugar a consecuencias significativa(s), o la eficacia del conjunto de medidas preventivas existentes es baja
2 - Medio (M): Se han detectado peligros que pueden dar lugar a consecuencias poco significativas o de menor importancia, o la eficacia del conjunto de medidas preventivas existentes es moderada.
No se ha detectado consecuencia alguna, o la eficacia del conjunto de medidas preventivas existentes es alta, o ambos. El riesgo está controlado.
No se asigna valor - Bajo(B): No se ha detectado consecuencia alguna, o la eficacia del conjunto de medidas preventivas existentes es alta, o ambos. El riesgo está controlado.</t>
        </r>
      </text>
    </comment>
    <comment ref="P10" authorId="1" shapeId="0" xr:uid="{00000000-0006-0000-0300-000005000000}">
      <text>
        <r>
          <rPr>
            <b/>
            <sz val="12"/>
            <color indexed="81"/>
            <rFont val="Arial"/>
            <family val="2"/>
          </rPr>
          <t>NIVEL DE EXPOSICIÓN
4 - Continua (EC): La situación de exposición se presenta sin interrupción o varias veces con tiempo prolongado durante la jornada laboral.
3 - Frecuente (EF): La situación de exposición se presenta varias veces durante la jornada laboral por tiempos cortos.
2 - Ocasional (EO): La situación de exposición se presenta alguna vez durante la jornada laboral y por un periodo de tiempo corto.
1 - Esporádica (EE): La situación de exposición se presenta de manera eventual.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0" authorId="1" shapeId="0" xr:uid="{00000000-0006-0000-0300-000006000000}">
      <text>
        <r>
          <rPr>
            <sz val="12"/>
            <color indexed="81"/>
            <rFont val="Arial"/>
            <family val="2"/>
          </rPr>
          <t xml:space="preserve">NIVELES DE DEFICIENCIA ( ND)
NIVEL DE EXPOSICIÓN (NE)
ND 10 - NE  4 = MA-40
ND  6 -  NE  3 = MA-30
ND  2 -  NE  2 = A-20
ND 10-  NE  1 = A-10
ND  6 -  NE  4 = MA-24
ND  6-   NE  3= A-18
ND  6-   NE  2=A-12
ND  6-   NE  1=M-6
ND  2-   NE  4=M-8
ND  2 -  NE  3 = M-6
ND  2 -  NE  2 =B-4
ND  2 -   NE 1 = B-2 </t>
        </r>
      </text>
    </comment>
    <comment ref="R10" authorId="1" shapeId="0" xr:uid="{00000000-0006-0000-0300-000007000000}">
      <text>
        <r>
          <rPr>
            <sz val="12"/>
            <color indexed="81"/>
            <rFont val="Arial"/>
            <family val="2"/>
          </rPr>
          <t>Muy Alto (MA) Entre 40 y 24: Situación deficiente con exposición continua, o muy deficiente con exposición frecuente. Normalmente la materialización del riesgo ocurre con frecuencia.
Alto (A) Entre 20 y 10: Situación deficiente con exposición frecuente u ocasional, o bien situación muy deficiente con exposición ocasional o esporádica.  La materialización del Riesgo es posible que suceda varias veces en la vida laboral.
Medio (M) Entre 8 y 6: Situación deficiente con exposición esporádica, o bien situación mejorable con exposición continuada o frecuente.  Es posible que suceda el daño alguna vez.
Bajo (B) Entre 4 y 2:  Situación mejorable con exposición ocasional o esporádica, o situación sin anomalía destacable con cualquier nivel de exposición. No es esperable que se materialice el riesgo, aunque puede ser concebibl</t>
        </r>
        <r>
          <rPr>
            <sz val="12"/>
            <color indexed="81"/>
            <rFont val="Tahoma"/>
            <family val="2"/>
          </rPr>
          <t>e.</t>
        </r>
      </text>
    </comment>
    <comment ref="S10" authorId="1" shapeId="0" xr:uid="{00000000-0006-0000-0300-000008000000}">
      <text>
        <r>
          <rPr>
            <sz val="12"/>
            <color indexed="81"/>
            <rFont val="Arial"/>
            <family val="2"/>
          </rPr>
          <t>100 -  Mortal o Catastrófico (M)  Muerte (s)
60 - Muy grave (MG): Lesiones o enfermedades graves irreparables (Incapacidad permanente parcial o invalidez).
25 - Grave (G): Lesiones o enfermedades con incapacidad laboral temporal (ILT).
10 - Leve (L): Lesiones o enfermedades que no requieren incapacidad.</t>
        </r>
      </text>
    </comment>
    <comment ref="T10" authorId="1" shapeId="0" xr:uid="{00000000-0006-0000-0300-000009000000}">
      <text>
        <r>
          <rPr>
            <b/>
            <sz val="12"/>
            <color indexed="81"/>
            <rFont val="Arial"/>
            <family val="2"/>
          </rPr>
          <t>NIVEL DEL RIESGO:
I   4000-600: Situación crítica, Suspender actividades hasta que el riesgo esté bajo control. Intervención urgente.
II   500 – 150: Corregir y adoptar medidas de control de inmediato. Sin embargo, suspenda actividades si el nivel de riesgo está por encima o igual de 360.
III  120 – 40:  Mejorar si es posible. Sería conveniente justificar la intervención y su rentabilidad.
IV 20:  Mantener las medidas de control existentes, pero se deberían considerar soluciones o mejoras y se deben hacer comprobaciones periódicas para asegurar que el riesgo aún es aceptable.</t>
        </r>
        <r>
          <rPr>
            <sz val="20"/>
            <color indexed="81"/>
            <rFont val="Tahoma"/>
            <family val="2"/>
          </rPr>
          <t xml:space="preserve">
</t>
        </r>
      </text>
    </comment>
    <comment ref="U10" authorId="1" shapeId="0" xr:uid="{00000000-0006-0000-0300-00000A000000}">
      <text>
        <r>
          <rPr>
            <sz val="12"/>
            <color indexed="81"/>
            <rFont val="Arial"/>
            <family val="2"/>
          </rPr>
          <t>I No aceptable
II No aceptable
III Aceptable
IV Aceptable</t>
        </r>
      </text>
    </comment>
    <comment ref="V10" authorId="1" shapeId="0" xr:uid="{00000000-0006-0000-0300-00000B000000}">
      <text>
        <r>
          <rPr>
            <sz val="12"/>
            <color indexed="81"/>
            <rFont val="Arial"/>
            <family val="2"/>
          </rPr>
          <t>I No aceptable
II No aceptable
III Aceptable
IV Aceptable</t>
        </r>
      </text>
    </comment>
    <comment ref="Y10" authorId="1" shapeId="0" xr:uid="{00000000-0006-0000-0300-00000C000000}">
      <text>
        <r>
          <rPr>
            <b/>
            <sz val="9"/>
            <color indexed="81"/>
            <rFont val="Tahoma"/>
            <family val="2"/>
          </rPr>
          <t>Eliminar total y definitivamente  un proceso, sustancia, procedimiento, instalación con lo cual el peligro desaparece. Por ejemplo: introducir dispositivos mecánicos de levantamiento para eliminar el peligro de manipulación manual.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10" authorId="1" shapeId="0" xr:uid="{00000000-0006-0000-0300-00000D000000}">
      <text>
        <r>
          <rPr>
            <b/>
            <sz val="9"/>
            <color indexed="81"/>
            <rFont val="Tahoma"/>
            <family val="2"/>
          </rPr>
          <t>Sustituir o modificar parcialmente un proceso, sustancia, procedimiento o instalación, con lo cual el peligro se minimiza o se cambia por uno de menor impacto reduciendo el potencial de daño. Por ejemplo: reducir la fuerza, el amperaje, la presión, la temperatura, sustituir un material por otro menos peligroso.</t>
        </r>
      </text>
    </comment>
    <comment ref="AA10" authorId="0" shapeId="0" xr:uid="{00000000-0006-0000-0300-00000E000000}">
      <text>
        <r>
          <rPr>
            <b/>
            <sz val="9"/>
            <color indexed="81"/>
            <rFont val="Tahoma"/>
            <family val="2"/>
          </rPr>
          <t>Implican el uso de tecnologías para limitar el contacto con la fuente del peligro o  la propagación del mismo, funcionan independientemente de las decisiones humanas. Por ejemplo: Instalar sistemas de ventilación, protección para las máquinas, enclavamiento, cerramiento acústico, etc.</t>
        </r>
      </text>
    </comment>
    <comment ref="AB10" authorId="1" shapeId="0" xr:uid="{00000000-0006-0000-0300-00000F000000}">
      <text>
        <r>
          <rPr>
            <b/>
            <sz val="9"/>
            <color indexed="81"/>
            <rFont val="Tahoma"/>
            <family val="2"/>
          </rPr>
          <t>Incluye la identificación y comunicación efectiva de los peligros, así como las advertencias necesarias para mejorar el nivel de alerta  y así evitar la materialización de los mismos, también se incluyen las iniciativas de la compañía mediante programas o medidas específicas para el seguimiento y/o administración de los controles necesarios. Por ejemplo: Señales de seguridad, instalación de alarmas, procedimientos de seguridad, inspecciones de los equipos, controles de acceso, capacitación del personal, permisos de trabajo y etiquetado.</t>
        </r>
      </text>
    </comment>
    <comment ref="AC10" authorId="1" shapeId="0" xr:uid="{00000000-0006-0000-0300-000010000000}">
      <text>
        <r>
          <rPr>
            <b/>
            <sz val="9"/>
            <color indexed="81"/>
            <rFont val="Tahoma"/>
            <family val="2"/>
          </rPr>
          <t>Protección puntual en las personas. Por ejemplo: Gafas de seguridad, protección auditiva, máscaras faciales, arneses y eslingas de seguridad, respiradores, guantes, etc.</t>
        </r>
      </text>
    </comment>
    <comment ref="AF10" authorId="1" shapeId="0" xr:uid="{00000000-0006-0000-0300-000011000000}">
      <text>
        <r>
          <rPr>
            <b/>
            <sz val="12"/>
            <color indexed="81"/>
            <rFont val="Arial"/>
            <family val="2"/>
          </rPr>
          <t>10 - Muy Alto (MA): Se ha(n) detectado peligro(s) que determina(n) como posible la generación de incidentes o consecuencias muy significativas o la eficiencia del conjunto de medidas preventivas es nula o no existe.
6 - Alto (A):   Se ha(n) detectado algún(os) peligro(s) que pueden dar lugar a consecuencias significativa(s), o la eficacia del conjunto de medidas preventivas existentes es baja
2 - Medio (M): Se han detectado peligros que pueden dar lugar a consecuencias poco significativas o de menor importancia, o la eficacia del conjunto de medidas preventivas existentes es moderada.
No se ha detectado consecuencia alguna, o la eficacia del conjunto de medidas preventivas existentes es alta, o ambos. El riesgo está controlado.
No se asigna valor - Bajo(B): No se ha detectado consecuencia alguna, o la eficacia del conjunto de medidas preventivas existentes es alta, o ambos. El riesgo está controlado.</t>
        </r>
      </text>
    </comment>
    <comment ref="AG10" authorId="1" shapeId="0" xr:uid="{00000000-0006-0000-0300-000012000000}">
      <text>
        <r>
          <rPr>
            <b/>
            <sz val="12"/>
            <color indexed="81"/>
            <rFont val="Arial"/>
            <family val="2"/>
          </rPr>
          <t>NIVEL DE EXPOSICIÓN
4 - Continua (EC): La situación de exposición se presenta sin interrupción o varias veces con tiempo prolongado durante la jornada laboral.
3 - Frecuente (EF): La situación de exposición se presenta varias veces durante la jornada laboral por tiempos cortos.
2 - Ocasional (EO): La situación de exposición se presenta alguna vez durante la jornada laboral y por un periodo de tiempo corto.
1 - Esporádica (EE): La situación de exposición se presenta de manera eventual.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H10" authorId="1" shapeId="0" xr:uid="{00000000-0006-0000-0300-000013000000}">
      <text>
        <r>
          <rPr>
            <sz val="12"/>
            <color indexed="81"/>
            <rFont val="Arial"/>
            <family val="2"/>
          </rPr>
          <t xml:space="preserve">NIVELES DE DEFICIENCIA ( ND)
NIVEL DE EXPOSICIÓN (NE)
ND 10 - NE  4 = MA-40
ND  6 -  NE  3 = MA-30
ND  2 -  NE  2 = A-20
ND 10-  NE  1 = A-10
ND  6 -  NE  4 = MA-24
ND  6-   NE  3= A-18
ND  6-   NE  2=A-12
ND  6-   NE  1=M-6
ND  2-   NE  4=M-8
ND  2 -  NE  3 = M-6
ND  2 -  NE  2 =B-4
ND  2 -   NE 1 = B-2 </t>
        </r>
      </text>
    </comment>
    <comment ref="AI10" authorId="1" shapeId="0" xr:uid="{00000000-0006-0000-0300-000014000000}">
      <text>
        <r>
          <rPr>
            <sz val="12"/>
            <color indexed="81"/>
            <rFont val="Arial"/>
            <family val="2"/>
          </rPr>
          <t>Muy Alto (MA) Entre 40 y 24: Situación deficiente con exposición continua, o muy deficiente con exposición frecuente. Normalmente la materialización del riesgo ocurre con frecuencia.
Alto (A) Entre 20 y 10: Situación deficiente con exposición frecuente u ocasional, o bien situación muy deficiente con exposición ocasional o esporádica.  La materialización del Riesgo es posible que suceda varias veces en la vida laboral.
Medio (M) Entre 8 y 6: Situación deficiente con exposición esporádica, o bien situación mejorable con exposición continuada o frecuente.  Es posible que suceda el daño alguna vez.
Bajo (B) Entre 4 y 2:  Situación mejorable con exposición ocasional o esporádica, o situación sin anomalía destacable con cualquier nivel de exposición. No es esperable que se materialice el riesgo, aunque puede ser concebibl</t>
        </r>
        <r>
          <rPr>
            <sz val="12"/>
            <color indexed="81"/>
            <rFont val="Tahoma"/>
            <family val="2"/>
          </rPr>
          <t>e.</t>
        </r>
      </text>
    </comment>
    <comment ref="AJ10" authorId="1" shapeId="0" xr:uid="{00000000-0006-0000-0300-000015000000}">
      <text>
        <r>
          <rPr>
            <sz val="12"/>
            <color indexed="81"/>
            <rFont val="Arial"/>
            <family val="2"/>
          </rPr>
          <t>100 -  Mortal o Catastrófico (M)  Muerte (s)
60 - Muy grave (MG): Lesiones o enfermedades graves irreparables (Incapacidad permanente parcial o invalidez).
25 - Grave (G): Lesiones o enfermedades con incapacidad laboral temporal (ILT).
10 - Leve (L): Lesiones o enfermedades que no requieren incapacidad.</t>
        </r>
      </text>
    </comment>
    <comment ref="AK10" authorId="1" shapeId="0" xr:uid="{00000000-0006-0000-0300-000016000000}">
      <text>
        <r>
          <rPr>
            <b/>
            <sz val="12"/>
            <color indexed="81"/>
            <rFont val="Arial"/>
            <family val="2"/>
          </rPr>
          <t>NIVEL DEL RIESGO:
I   4000-600: Situación crítica, Suspender actividades hasta que el riesgo esté bajo control. Intervención urgente.
II   500 – 150: Corregir y adoptar medidas de control de inmediato. Sin embargo, suspenda actividades si el nivel de riesgo está por encima o igual de 360.
III  120 – 40:  Mejorar si es posible. Sería conveniente justificar la intervención y su rentabilidad.
IV 20:  Mantener las medidas de control existentes, pero se deberían considerar soluciones o mejoras y se deben hacer comprobaciones periódicas para asegurar que el riesgo aún es aceptable.</t>
        </r>
        <r>
          <rPr>
            <sz val="20"/>
            <color indexed="81"/>
            <rFont val="Tahoma"/>
            <family val="2"/>
          </rPr>
          <t xml:space="preserve">
</t>
        </r>
      </text>
    </comment>
    <comment ref="AL10" authorId="1" shapeId="0" xr:uid="{00000000-0006-0000-0300-000017000000}">
      <text>
        <r>
          <rPr>
            <sz val="12"/>
            <color indexed="81"/>
            <rFont val="Arial"/>
            <family val="2"/>
          </rPr>
          <t>I No aceptable
II No aceptable
III Aceptable
IV Aceptable</t>
        </r>
      </text>
    </comment>
    <comment ref="AM10" authorId="1" shapeId="0" xr:uid="{00000000-0006-0000-0300-000018000000}">
      <text>
        <r>
          <rPr>
            <sz val="12"/>
            <color indexed="81"/>
            <rFont val="Arial"/>
            <family val="2"/>
          </rPr>
          <t>I No aceptable
II No aceptable
III Aceptable
IV Aceptable</t>
        </r>
      </text>
    </comment>
    <comment ref="AP10" authorId="1" shapeId="0" xr:uid="{00000000-0006-0000-0300-000019000000}">
      <text>
        <r>
          <rPr>
            <b/>
            <sz val="9"/>
            <color indexed="81"/>
            <rFont val="Tahoma"/>
            <family val="2"/>
          </rPr>
          <t>Eliminar total y definitivamente  un proceso, sustancia, procedimiento, instalación con lo cual el peligro desaparece. Por ejemplo: introducir dispositivos mecánicos de levantamiento para eliminar el peligro de manipulación manual.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Q10" authorId="1" shapeId="0" xr:uid="{00000000-0006-0000-0300-00001A000000}">
      <text>
        <r>
          <rPr>
            <b/>
            <sz val="9"/>
            <color indexed="81"/>
            <rFont val="Tahoma"/>
            <family val="2"/>
          </rPr>
          <t>Sustituir o modificar parcialmente un proceso, sustancia, procedimiento o instalación, con lo cual el peligro se minimiza o se cambia por uno de menor impacto reduciendo el potencial de daño. Por ejemplo: reducir la fuerza, el amperaje, la presión, la temperatura, sustituir un material por otro menos peligroso.</t>
        </r>
      </text>
    </comment>
    <comment ref="AR10" authorId="0" shapeId="0" xr:uid="{00000000-0006-0000-0300-00001B000000}">
      <text>
        <r>
          <rPr>
            <b/>
            <sz val="9"/>
            <color indexed="81"/>
            <rFont val="Tahoma"/>
            <family val="2"/>
          </rPr>
          <t>Implican el uso de tecnologías para limitar el contacto con la fuente del peligro o  la propagación del mismo, funcionan independientemente de las decisiones humanas. Por ejemplo: Instalar sistemas de ventilación, protección para las máquinas, enclavamiento, cerramiento acústico, etc.</t>
        </r>
      </text>
    </comment>
    <comment ref="AS10" authorId="1" shapeId="0" xr:uid="{00000000-0006-0000-0300-00001C000000}">
      <text>
        <r>
          <rPr>
            <b/>
            <sz val="9"/>
            <color indexed="81"/>
            <rFont val="Tahoma"/>
            <family val="2"/>
          </rPr>
          <t>Incluye la identificación y comunicación efectiva de los peligros, así como las advertencias necesarias para mejorar el nivel de alerta  y así evitar la materialización de los mismos, también se incluyen las iniciativas de la compañía mediante programas o medidas específicas para el seguimiento y/o administración de los controles necesarios. Por ejemplo: Señales de seguridad, instalación de alarmas, procedimientos de seguridad, inspecciones de los equipos, controles de acceso, capacitación del personal, permisos de trabajo y etiquetado.</t>
        </r>
      </text>
    </comment>
    <comment ref="AT10" authorId="1" shapeId="0" xr:uid="{00000000-0006-0000-0300-00001D000000}">
      <text>
        <r>
          <rPr>
            <b/>
            <sz val="9"/>
            <color indexed="81"/>
            <rFont val="Tahoma"/>
            <family val="2"/>
          </rPr>
          <t>Protección puntual en las personas. Por ejemplo: Gafas de seguridad, protección auditiva, máscaras faciales, arneses y eslingas de seguridad, respiradores, guantes, etc.</t>
        </r>
      </text>
    </comment>
  </commentList>
</comments>
</file>

<file path=xl/sharedStrings.xml><?xml version="1.0" encoding="utf-8"?>
<sst xmlns="http://schemas.openxmlformats.org/spreadsheetml/2006/main" count="3699" uniqueCount="584">
  <si>
    <t>MACROPROCESO ESTRATÉGICO</t>
  </si>
  <si>
    <t>CÓDIGO: ESG-SST-r008</t>
  </si>
  <si>
    <t>PROCESO GESTIÓN SISTEMAS INTEGRADOS - SEGURIDAD Y SALUD EN EL TRABAJO</t>
  </si>
  <si>
    <t>VERSIÓN: 6</t>
  </si>
  <si>
    <t>MATRIZ DE IDENTIFICACIÓN Y CONTROL DE PELIGROS</t>
  </si>
  <si>
    <t>VIGENCIA: 2025-07-23</t>
  </si>
  <si>
    <t>PÁGINA: 1 de 7</t>
  </si>
  <si>
    <t>MENÚ DE NAVEGACIÓN</t>
  </si>
  <si>
    <t>GESTIÓN DE PELIGROS EN LA UNIVERSIDAD DE CUNDINAMARCA</t>
  </si>
  <si>
    <t>Centro de trabajo:</t>
  </si>
  <si>
    <t>CAD</t>
  </si>
  <si>
    <t>Diagonal 18 No. 20-29 Fusagasugá – Cundinamarca 
Teléfono (601) 8281483 Línea Gratuita 018000180414
 www.ucundinamarca.edu.co   E-mail: info@ucundinamarca.edu.co
 NIT: 890.680.062-2</t>
  </si>
  <si>
    <t>Documento controlado por el Sistema de Gestión de la Calidad
Asegúrese que corresponde a la última versión consultando el Portal Institucional</t>
  </si>
  <si>
    <t>Sede Fusagasugá</t>
  </si>
  <si>
    <t>Seccional Ubaté</t>
  </si>
  <si>
    <t>Seccional Girardot</t>
  </si>
  <si>
    <t>Extensión Soacha</t>
  </si>
  <si>
    <t>Extensión Chía</t>
  </si>
  <si>
    <t>Extensión Facatativá</t>
  </si>
  <si>
    <t>Extensión Zipaquirá</t>
  </si>
  <si>
    <t>Unidad Agroambiental El Tíbar</t>
  </si>
  <si>
    <t>Unidad Agroambiental La Esperanza</t>
  </si>
  <si>
    <t>Unidad Agroambiental El Vergel</t>
  </si>
  <si>
    <t>Oficina Bogotá</t>
  </si>
  <si>
    <t xml:space="preserve">  </t>
  </si>
  <si>
    <t>PÁGINA: 3 DE 7</t>
  </si>
  <si>
    <t>MACRO
PROCESO</t>
  </si>
  <si>
    <t>PROCESO</t>
  </si>
  <si>
    <t>ÁREA</t>
  </si>
  <si>
    <t>CARGOS/USUARIOS</t>
  </si>
  <si>
    <t>ACTIVIDADES</t>
  </si>
  <si>
    <t>ACTIVIDADES 
RUTINARIA (SI/NO)</t>
  </si>
  <si>
    <t>TIPO DE ACTIVIDAD (Interna/ Externa)</t>
  </si>
  <si>
    <t>PELIGRO</t>
  </si>
  <si>
    <t>EFECTOS POSIBLES</t>
  </si>
  <si>
    <t>CONTROLES EXISTENTES</t>
  </si>
  <si>
    <t>EVALUACIÓN DEL RIESGO</t>
  </si>
  <si>
    <t>VALORACIÓN DEL RIESGO</t>
  </si>
  <si>
    <t>MEDIDAS DE INTERVENCIÓN</t>
  </si>
  <si>
    <t>EVALUACIÓN DEL RIESGO RESIDUAL</t>
  </si>
  <si>
    <t>CRITERIOS PARA ESTABLECER CONTROLES</t>
  </si>
  <si>
    <t>MEDIDAS DE INTERVENCIÓN DESPUÉS DE MEDIR LA EFICACIA DE LOS CONTROLES OPERACIONALES</t>
  </si>
  <si>
    <t>ANÁLISIS DEL RIESGO RESIDUAL</t>
  </si>
  <si>
    <t>DESCRIPCIÓN</t>
  </si>
  <si>
    <t>CLASIFICACIÓN</t>
  </si>
  <si>
    <t xml:space="preserve">FUENTE </t>
  </si>
  <si>
    <t>MEDIO</t>
  </si>
  <si>
    <t>TRABAJADOR</t>
  </si>
  <si>
    <t>NIVEL DE DEFICIENCIA</t>
  </si>
  <si>
    <t>NIVEL DE EXPOSICIÓN</t>
  </si>
  <si>
    <t>NIVEL DE PROBABILIDAD (ND*NE)</t>
  </si>
  <si>
    <t>INTERPRETACIÓN NIVEL DE PROBABILIDAD</t>
  </si>
  <si>
    <t>NIVEL DE CONSECUENCIA</t>
  </si>
  <si>
    <t>NIVEL DE RIESGO (NR) E INTERVENCIÓN</t>
  </si>
  <si>
    <t>INTERPRETACIÓN DEL NR</t>
  </si>
  <si>
    <t>ACEPTABILIDAD DEL RIESGO</t>
  </si>
  <si>
    <t>PEOR CONSECUENCIA</t>
  </si>
  <si>
    <t>EXISTENCIA DE REQUISITO LEGAL</t>
  </si>
  <si>
    <t>ELIMINACIÓN</t>
  </si>
  <si>
    <t>SUSTITUCIÓN</t>
  </si>
  <si>
    <t>CONTROLES DE INGENIERÍA</t>
  </si>
  <si>
    <t>CONTROLES ADMINISTRATIVOS, SEÑALIZACIÓN, ADVERTENCIA</t>
  </si>
  <si>
    <t>EQUIPOS / ELEMENTOS DE PROTECCIÓN PERSONAL</t>
  </si>
  <si>
    <t>FECHA DE EVALUACIÓN DE LA EFICACIA</t>
  </si>
  <si>
    <t>RESPONSABLE DE LA EVALUACIÓN DE LA EFICACIA</t>
  </si>
  <si>
    <t>MISIONAL</t>
  </si>
  <si>
    <t>FORMACIÓN Y APRENDIZAJE</t>
  </si>
  <si>
    <t>CENTRO ACADÉMICO Y DEPORTIVO</t>
  </si>
  <si>
    <t>OPERARIO MANTENIMIENTO</t>
  </si>
  <si>
    <t>ARREGLOS  EN LAS LOCACIONES AVERIADAS COMO PISO, TECHOS, PAREDES ETC.;  Y 
REPARACIONES A NIVEL ELÉCTRICO.
 Y JARDINERÍA</t>
  </si>
  <si>
    <t>SI</t>
  </si>
  <si>
    <t>Interna</t>
  </si>
  <si>
    <t>EXPOSICIÓN  A  HONGOS, BACTERIAS   FLUIDOS Y ESICREMENTOS , RICKETSIAS</t>
  </si>
  <si>
    <t>BIOLÓGICO</t>
  </si>
  <si>
    <t xml:space="preserve"> GASTROENTERITIS, DOLOR ESTOMACAL, FIEBRE AMARILLA</t>
  </si>
  <si>
    <t>NO OBSERVADOS</t>
  </si>
  <si>
    <t>LIMPIEZA Y DESINFECCIÓN CONTROL PERIÓDICO DE LOS BAÑOS 
CULTURA DE LAVADO DE MANOS, FUMIGACIÓN</t>
  </si>
  <si>
    <t xml:space="preserve"> USO DE ELEMENTO DE PROTECCIÓN (EPP) TAPABOCAS, GUANTES (CUANDO LA ACTIVIDAD LO REQUIERA)
SEÑALIZACIÓN DE LAVADO DE MANOS 
SENSIBILIZACIONES DE AUTOCUIDADO Y CAMPAÑAS 
EVALUACIONES MÉDICAS PERIÓDICAS
 PROGRAMAS DE PROMOCIÓN Y DETECCIÓN  
 INSPECCIONES PERIÓDICAS.</t>
  </si>
  <si>
    <t>PARASITOSIS</t>
  </si>
  <si>
    <t>NINGUNO</t>
  </si>
  <si>
    <t xml:space="preserve">BRINDAR CAPACITACIÓN EN RIESGO BIOLÓGICO,  EN  ESTILOS DE VIDA SALUDABLE    EN FOCADO EN LAVADO DE MANOS E HIGIENE PERSONAL  Y PREVENCIÓN DE ENFERMEDADES VIRALES Y CONTAGIOSAS. </t>
  </si>
  <si>
    <t>31/072025</t>
  </si>
  <si>
    <t>GESTOR SST</t>
  </si>
  <si>
    <t>si</t>
  </si>
  <si>
    <t>NO</t>
  </si>
  <si>
    <t>EXPOSICIÓN  A PICADURAS , MORDEDURAS (SERPIENTES, ABEJAS, ALACRANES)</t>
  </si>
  <si>
    <t>PRURITO, DOLOR, EDEMA</t>
  </si>
  <si>
    <t xml:space="preserve">FUMIGACIÓN </t>
  </si>
  <si>
    <t>USO DE UNIFORME BOTAS</t>
  </si>
  <si>
    <t>REACCIONES ALÉRGICAS</t>
  </si>
  <si>
    <t>BRINDAR CAPACITACIÓN FRENTE A RIESGO BIOLÓGICO PICADURAS MORDEDURAS Y AUTOCUIDADO</t>
  </si>
  <si>
    <t>EXPOSICIÓN  A RUIDO</t>
  </si>
  <si>
    <t>FÍSICO</t>
  </si>
  <si>
    <t xml:space="preserve">DOLOR, TINITUS </t>
  </si>
  <si>
    <t xml:space="preserve">MANTENIMIENTO DE LAS HERRAMIENTAS </t>
  </si>
  <si>
    <t>LABOR EN ESPACIO AL AIRE LIBRE</t>
  </si>
  <si>
    <t>USO DE ELEMENTOS DE PROTECCIÓN (EPP) TAPA OÍDOS,</t>
  </si>
  <si>
    <t>HIPOACUSIA</t>
  </si>
  <si>
    <t xml:space="preserve">EJECUCIÓN DE MEDICIONES AMBIENTALES </t>
  </si>
  <si>
    <t>CAPACITACIÓN  CAPACITACIÓN A LOS FUNCIONARIOS  DE LOS RIESGOS QUE ESTÁN  EXPUESTOS, EFECTOS MEDIDAS DE PREVENCIÓN, IMPORTANCIA  E USO  DE ELEMENTO  DE PROTECCIÓN PERSONAL</t>
  </si>
  <si>
    <t xml:space="preserve">EXPOSICIÓN  A  VIBRACIÓN DURANTE LA JORNADA LABORAL  </t>
  </si>
  <si>
    <t>LUMBALGIAS, HERNIAS</t>
  </si>
  <si>
    <t>MANTENIMIENTO DE HERRAMIENTAS</t>
  </si>
  <si>
    <t>CAPACITACIÓN FRENTE AL USO DE HERRAMIENTAS  MANUALES</t>
  </si>
  <si>
    <t>LESIÓN RAQUÍDEA</t>
  </si>
  <si>
    <t xml:space="preserve">SUSTITUIR LAS HERRAMIENTAS QUE GENEREN MAYOR VIBRACIÓN </t>
  </si>
  <si>
    <t>BRIN DAR CAPACITACIÓN A LOS FUNCIONARIOS   FRENTE AL RIESGO FÍSICO</t>
  </si>
  <si>
    <t>EXPOSICIÓN A  RADIACIONES NO IONIZANTES ( SOL)</t>
  </si>
  <si>
    <t>ENROJECIMIENTO, ERITEMA</t>
  </si>
  <si>
    <t>ÁREAS CON POLISOMBRAS</t>
  </si>
  <si>
    <t>USO DE ELEMENTOS DE PROTECCIÓN (EPP) , UNIFORME, GORRO. ENTREGA  DE PROTECTOR SOLAR</t>
  </si>
  <si>
    <t>QUEMADURAS</t>
  </si>
  <si>
    <t xml:space="preserve">CAPACITACIÓN  CAPACITACIÓN A LOS FUNCIONARIOS   FRENTE AL RIESGO FÍSICO  Y LA IMPORTANCIA DEL USO DE ELEMENTOS DE PROTECCIÓN PERSONAL </t>
  </si>
  <si>
    <t>EXPOSICIÓN A LÍQUIDOS (NIEBLAS Y ROCÍOS), GASES Y VAPORES, MATERIAL PARTICULADO</t>
  </si>
  <si>
    <t>QUÍMICO</t>
  </si>
  <si>
    <t>IRRITACIÓN , LESIONES EN LA PIEL, DERMATITIS ,RINITIS</t>
  </si>
  <si>
    <t>USO DE EPP, MONOGAFAS ,  DELANTAL, GUANTES,MASCARILAS DOBLE FILTRO , TAPABOCAS</t>
  </si>
  <si>
    <t xml:space="preserve">QUEMADURAS </t>
  </si>
  <si>
    <t>CAPACITACIÓN:  FRENTE AL USO  E IMPORTANCIA DE USO DE EPP, CONSECUENCIAS POSIBLES, RECONOCIMIENTO DE FICHAS TÉCNICAS DE LOS QUÍMICOS Y MEZCLAS DE LOS MISMOS, ALMACENAMIENTO, AUTOCUIDADO</t>
  </si>
  <si>
    <t xml:space="preserve">POSTURA (PROLONGADA MANTENIDA, FORZADA, ANTIGRAVITACIONAL, ESFUERZO) </t>
  </si>
  <si>
    <t>BIOMECÁNICO</t>
  </si>
  <si>
    <t>DOLOR LUMBAR, ESPASMOS MUSCULARES, VARICES, DOLOR EN MIEMBROS INFERIORES</t>
  </si>
  <si>
    <t>PAUSAS ACTIVAS, ROTACIÓN DE ACTIVIDADES, CAPACITACIÓN FRENTE A HIGIENE POSTURAL</t>
  </si>
  <si>
    <t xml:space="preserve"> HERNIA DISCAL</t>
  </si>
  <si>
    <t xml:space="preserve">BRINDAR CAPACITACIÓN FRENTE A HIGIENE POSTURAL, EFECTOS  IMPORTANCIA DE  LA EJECUCIÓN DE PAUSA ACTIVAS , INSPECCIONES A PUESTOS  DE TRABAJO </t>
  </si>
  <si>
    <t xml:space="preserve">  MANIPULACIÓN MANUAL  DE CARGAS </t>
  </si>
  <si>
    <t xml:space="preserve">DOLOR LUMBAR, ESPASMOS MUSCULARES,PROTUCIONES DISCALES   </t>
  </si>
  <si>
    <t>PAUSAS ACTIVAS, ROTACIÓN DE ACTIVIDADES, CAPACITACIÓN DE  MANIPULACIÓN MANUAL DE CARGAS</t>
  </si>
  <si>
    <t xml:space="preserve">BRINDAR CAPACITACIÓN FRENTE A  RIESGO BIOMECÁNICO, EFECTOS  SECUNDARIOS, INSPECCIONES A PUESTOS  DE TRABAJO </t>
  </si>
  <si>
    <t>EXPOSICIÓN A MOVIMIENTOS REPETITIVOS</t>
  </si>
  <si>
    <t xml:space="preserve">DOLOR EN MIEMBROS SUPERIORES , ADORMECIMIENTO DE LAS MANOS Y DEDOS, EPICONDILITIS, TENDINITIS, HOMBRO DOLOROSO, MAGUITO ROTADOR </t>
  </si>
  <si>
    <t>PAUSAS ACTIVAS, ROTACIÓN DE ACTIVIDADES</t>
  </si>
  <si>
    <t>SÍNDROME DEL TÚNEL CARPIANO</t>
  </si>
  <si>
    <t>BRINDAR CAPACITACIÓN  A LOS FUNCIONARIOS FRENTE AL RIESGO , EFECTOS POSIBLES, AUTOCUIDADO, IMPORTANCIA DE PAUSAS ACTIVAS</t>
  </si>
  <si>
    <t>MECÁNICO (ELEMENTOS O PARTES DE MÁQUINAS, HERRAMIENTAS, EQUIPOS, PIEZAS A TRABAJAR, MATERIALES PROYECTADOS SÓLIDOS O FLUIDOS)</t>
  </si>
  <si>
    <t>CONDICIONES DE SEGURIDAD</t>
  </si>
  <si>
    <t>GOLPES, HERIDAS, CORTES</t>
  </si>
  <si>
    <t>MANTENIMIENTO HERRAMIENTAS</t>
  </si>
  <si>
    <t>  UTILIZACIÓN  DE EPP, GUANTES, BOTAS  UNIFORME, MONOGAFAS, CARETAS</t>
  </si>
  <si>
    <t>AMPUTACIONES</t>
  </si>
  <si>
    <t>BRINDAR  CAPACITACIÓN FRENTE AL MANEJO DE HERRAMIENTAS MANUALES, AUTOCUIDADO,  RIESGO MECÁNICO, IMPORTANCIA Y USO DE ELEMENTOS DE PROTECCIÓN PERSONAL</t>
  </si>
  <si>
    <t>LOCATIVO (SISTEMAS Y MEDIOS DE ALMACENAMIENTO), SUPERFICIES DE TRABAJO (IRREGULARES, DESLIZANTES, CON DIFERENCIA DEL NIVEL), CONDICIONES DE ORDEN Y ASEO, (CAÍDAS DE OBJETO)</t>
  </si>
  <si>
    <t>CAÍDAS, CONTUSIONES, HERIDAS</t>
  </si>
  <si>
    <t>UTILIZACIÓN DE CALZADO ANTIDESLIZANTE, ESTRATEGIA 9 S</t>
  </si>
  <si>
    <t>FRACTURAS</t>
  </si>
  <si>
    <t xml:space="preserve">INSTALACIÓN DE BARANDALES, PISOS, ESCALERAS,  SEGÚN NECESIDAD, </t>
  </si>
  <si>
    <t xml:space="preserve">BRINDAR CAPACITACIÓN  FRENTE AL RIESGO, AUTOCUIDADO </t>
  </si>
  <si>
    <t>TRABAJO EN ALTURAS</t>
  </si>
  <si>
    <t xml:space="preserve">FRACTURAS , GOLPES, CONTUSIONES </t>
  </si>
  <si>
    <t>ANDAMIOS CERTIFICADOS</t>
  </si>
  <si>
    <t xml:space="preserve"> PROGRAMA DE TRABAJO EN ALTURAS, LISTA DE CHEQUEO, PERMISO DE TRABAJO, DOTACIÓN DE EPP Y ELEMENTOS PARA TRABAJO EN ALTURAS ,  CAPACITACIÓN DE TRABAJO EN ALTURAS</t>
  </si>
  <si>
    <t>BAJO</t>
  </si>
  <si>
    <t xml:space="preserve">MUERTE </t>
  </si>
  <si>
    <t>BRINDAR CAPACITACIÓN FRENTE AL RIESGO, INSPECCIONES DE EQUIPOS</t>
  </si>
  <si>
    <t>Externa</t>
  </si>
  <si>
    <t>SISMOS  (CAMBIO CLIMATICO)</t>
  </si>
  <si>
    <t>FENÓMENOS NATURALES</t>
  </si>
  <si>
    <t>ATRAPAMIENTOS, CAÍDAS, TRAUMAS TEJIDOS BLANDOS, ESGUINCES, LUSIACIONES, TORCEDURAS, FRACTURAS</t>
  </si>
  <si>
    <t> PLAN DE GESTIÓN DEL RIESGO DE DESASTRES PREPARACIÓN Y RESPUESTA ANTE EMERGENCIAS, CAMILLA DE EMERGENCIA, ENFERMERÍA DOTADA, ESITINTORES DE SEGURIDAD, BOTIQUÍN PARA BRIGADISTAS, CHALECO REFLECTIVO Y DISTINTIVO PARA LOS MISMOS.</t>
  </si>
  <si>
    <t>CONFORMACIÓN BRIGADA DE EMERGENCIAS. PLAN DE EMERGENCIAS CON PROTOCOLOS ESTABLECIDOS PARA ESTAS CONDICIONES CLIMÁTICAS ADVERSAS O FENÓMENOS NATURALES. SEÑALIZACIÓN DE RUTAS DE EVACUACIÓN Y REALIZACIÓN DE SIMULACROS DE EVACUACIÓN.</t>
  </si>
  <si>
    <t>TRAUMAS SEVEROS Y MUERTE</t>
  </si>
  <si>
    <t>REALIZAR SIMULACROS EN DONDE SE INTERVENGA EL CONTROL DE INCENDIOS, ATENCIÓN A PACIENTE, RESCATE EN ESTRUCTURAS COLAPSADAS Y DE EVACUACIÓN. RENTRENAMIENTO DE BRIGADISTAS Y CAPACITACIÓN CONTINUA A TODO EL PERSONAL DIRECTO, CONTRATISTA Y VISITANTES.</t>
  </si>
  <si>
    <t>PRESENCIA DE ASONADAS</t>
  </si>
  <si>
    <t>ESTRÉS, ANGUSTIA, HERIDAS, GOLPES</t>
  </si>
  <si>
    <t>PLAN DE GESTIÓN DE RIESGO DE DESASTRES, PREPARACIÓN Y RESPUESTA ANTE EMERGENCIAS</t>
  </si>
  <si>
    <t>RECURSOS FRENTE ATENCIÓN DE EMERGENCIAS , CAMILLAS BOTIQUINES ESITINTORES</t>
  </si>
  <si>
    <t>TRAUMAS</t>
  </si>
  <si>
    <t>SOCIALIZAR  PLAN  OPERATIVO NORMALIZADO PARA ASONADAS</t>
  </si>
  <si>
    <t>PRECIPITACIONES
(Lluvias fuertes,cambio climatico)</t>
  </si>
  <si>
    <t>CAÍDAS, TRAUMAS TEJIDOS BLANDOS, ESGUINCES, LUSIACIONES, TORCEDURAS</t>
  </si>
  <si>
    <t>SERVICIOS DE ASEO</t>
  </si>
  <si>
    <t>LIMPIEZA Y DESINFECCIÓN  DE LAS ÁREAS  DEL CENTRO ACADÉMICO DEPORTIVO (BARRER TRAPEAR  LAVAR ,RECOLECCIÓN DE BASURA, LIMPIEZA ZONAS VERDES)</t>
  </si>
  <si>
    <t>EXPOSICIÓN A  HONGOS, BACTERIAS   FLUIDOS Y ESICREMENTOS , RICKETSIAS</t>
  </si>
  <si>
    <t>EXPOSICIÓN A PICADURAS , MORDEDURAS (SERPIENTES, ABEJAS, ALACRANES)</t>
  </si>
  <si>
    <t xml:space="preserve">EXPOSICIÓN A  VIBRACIÓN DURANTE LA JORNADA LABORAL  </t>
  </si>
  <si>
    <t xml:space="preserve">USO DE ELEMENTOS DE PROTECCIÓN (EPP) , UNIFORME, GORRO. ENTREGA DE PROTECTOR SOLAR </t>
  </si>
  <si>
    <t>EXPOSICIÓN A GASES Y VAPORES, MATERIAL PARTICULADO</t>
  </si>
  <si>
    <t>INSPECCIONES  EN LAS AREAS DE TRABAJO</t>
  </si>
  <si>
    <t xml:space="preserve">BRINDAR CAPACITACIÓN  FRENTE AL RIESGO, AUTOCUIDADO  Y DESARROLLO DE ACTOS SEGUROS </t>
  </si>
  <si>
    <t>PROFESIONAL UNIVERSITARIO II</t>
  </si>
  <si>
    <t>MERCADEO Y PUBILIDAD,CONTROL DE VENTAS, SOPORTE ÁREA ADMINISTRATIVA</t>
  </si>
  <si>
    <t>NINGUNA</t>
  </si>
  <si>
    <t>EXPOSICIÓN A POSTURA SEDENTE PROLONGADA</t>
  </si>
  <si>
    <t>ESPACIO ADECUADO PARA  EL DESARROLLO DE LA LABOR</t>
  </si>
  <si>
    <t>SILLA ERGONÓMICA, CAPACITACIÓN EN PAUSAS ACTIVAS</t>
  </si>
  <si>
    <t>LUMBALGIA</t>
  </si>
  <si>
    <t>BRINDAR CAPACITACIÓN FRENTE A HIGIENE POSTURAL Y FRENTE A LA IMPORTANCIA DE LA EJECUCIÓN DE PAUSAS ACTIVAS</t>
  </si>
  <si>
    <t>EQUIPO DE COMPUTO DE MESA, CAPACITACIÓN EN PAUSAS ACTIVAS, CUENTA CON MOUSE</t>
  </si>
  <si>
    <t>AUSIILIAR DE ENFERMERÍA</t>
  </si>
  <si>
    <t>ASISTIR Y ACOMPAÑAR AL PERSONAL  DEL CENTRO ACADÉMICO DEPORTIVO FRENTE AL LOS PROTOCOLOS DE BIOSEGURIDAD, BRINDAR ATENCIÓN Y ACOMPAÑAMIENTO  EN SALUD A LOS ASISTENTES AL CENTRO ACADÉMICO DEPORTIVO</t>
  </si>
  <si>
    <t>SECRETARIA AUSIILIAR</t>
  </si>
  <si>
    <t>GENERAR Y MANEJAR  CORRESPONDENCIA , MANEJO Y ORGANIZACIÓN DEL ARCHIVO, FACTURACIÓN, VENTA Y ENTREGA DE TIKETS A LOS USUARIOS</t>
  </si>
  <si>
    <t>EXPOSICIÓN A HONGOS</t>
  </si>
  <si>
    <t>DERMATITIS</t>
  </si>
  <si>
    <t>BRINDAR CAPACITACIÓN FRENTE A RIESGO BIOLÓGICO  Y  AUTOCUIDADO</t>
  </si>
  <si>
    <t xml:space="preserve">DOTAR DE GUANTES </t>
  </si>
  <si>
    <t>TÉCNICO ADMINISTRATIVO III</t>
  </si>
  <si>
    <t>COORDINAR ACTIVIDADES DE ASEO Y MANTENIMIENTO  PLANTA FÍSICA, SUPERVISOR DE CONTRATO  CONTROL DE INVENTARIOS DE BIENES DEVOLUTIVOS</t>
  </si>
  <si>
    <t>EXPOSICIÓN A PICADURAS , MORDEDURAS (SERPIENTES, ABEJAS, ALACRANES), RICKETSIAS</t>
  </si>
  <si>
    <t>DOTAR DE GORRO</t>
  </si>
  <si>
    <t xml:space="preserve">SILLA ERGONÓMICA </t>
  </si>
  <si>
    <t>NO OBSERVADO</t>
  </si>
  <si>
    <t xml:space="preserve">BRINDAR CAPACITACIÓN FRENTE A  RIESGO BIOMECÁNICO, EFECTOS  SECUNDARIOS, INSPECCIONES A PUESTOS  DE TRABAJO BRINDAR CAPACITACIÓN FRENTE A HIGIENE POSTURAL </t>
  </si>
  <si>
    <t>COMPUTADOR DE MESA CON MOUSE</t>
  </si>
  <si>
    <t>AUSIILIAR  DE SERVICIOS GENERALES  II</t>
  </si>
  <si>
    <t>CONTROL DE ESCENARIOS Y AFOROS</t>
  </si>
  <si>
    <t>PROFESIONAL DIRECTOR DE ÁREA I</t>
  </si>
  <si>
    <t xml:space="preserve">DIRIGIR Y COORDINAR LAS ACTIVIDADES QUE SE DESARROLLAN  EN EL CENTRO ACADÉMICO  </t>
  </si>
  <si>
    <t>TÉCNICO  III</t>
  </si>
  <si>
    <t>REALIZAR FACTURACIÓN Y RECAUDO DEL CENTRO ACADÉMICO DEPORTIVO</t>
  </si>
  <si>
    <t>PROFESIONAL II</t>
  </si>
  <si>
    <t>COORDINACIÓN DEL CLUB U CUNDINAMARCA</t>
  </si>
  <si>
    <t>PROFESIONAL,TECNICO,TECNICO I</t>
  </si>
  <si>
    <t xml:space="preserve"> ENTRENADORES DE LAS DIFERENTES MODALIDADES DEL CLUB FUTBOL,TENIS,PATINAJE, NATACION,CICLISMO,POLIMOTOR</t>
  </si>
  <si>
    <t>PLANIFICAR Y COORDINAR LAS ACTIVIDADES DE PUBLICIDAD Y RELACIONES PUBLICAS, EJECUCIÓN DEL PRESUPUESTO DEL CAD</t>
  </si>
  <si>
    <t xml:space="preserve">CENTRO ACADÉMICO Y DEPORTIVO </t>
  </si>
  <si>
    <t xml:space="preserve">AUSIILIAR DE ENFERMERÍA, OPERARIOS DE MANTENIMIENTO, SERVICIOS DE ASEO, PROFESIONAL DIRECTOR DE ÁREA I, TECNICO,TECNICO II,II,SECRETARIA AUSIILIAR SERVICIOS GENERALES II,TECNICO ADMINISTRATIVO III, PROFESIONAL UNIVERSITARIO II , USUARIOS Y VISITANTES </t>
  </si>
  <si>
    <t xml:space="preserve">TODAS LAS TAREAS QUE DESARROLLAN LOS FUNCIONARIOS </t>
  </si>
  <si>
    <t>CARACTERÍSTICAS DEL GRUPO SOCIAL DE TRABAJO ( RELACIONES, CALIDAD DE INTERACCIONES ,TRABAJO EN EQUIPO)</t>
  </si>
  <si>
    <t>PSICOSOCIAL</t>
  </si>
  <si>
    <t>IRRITABILIDAD,RABIA,ANGUSTIA</t>
  </si>
  <si>
    <t xml:space="preserve"> ACTIVIDADES DE  BIENESTAR</t>
  </si>
  <si>
    <t xml:space="preserve">
PROGRAMA DE PAUSAS ACTIVAS
 COMITÉ DE CONVIVENCIA
</t>
  </si>
  <si>
    <t xml:space="preserve">
 APLICACIÓN DE BATERÍA DE RIESGO PSICOSOCIAL 
 AUTORIZACIÓN PARA REALIZACIÓN DE PAUSAS ACTIVAS (PROGRAMA DE PAUSAS ACTIVAS)
 ESPACIOS DE ESPARCIMIENTO, GIMNASIO, PROGRAMA LÚDICOS Y DE SENSIBILIZACIÓN
PROGRAMA DE CAPACITACIONES  
</t>
  </si>
  <si>
    <t>MUY ALTO</t>
  </si>
  <si>
    <t>ESTRÉS</t>
  </si>
  <si>
    <t xml:space="preserve">
CAPACITAR AL PERSONAL EN EL MANEJO DEL TIEMPO, MANEJO DEL ESTRÉS, TALLERES EN TRABAJO EN EQUIPO.
 CONTINUIDAD DEL   PROGRAMA DE PAUSAS ACTIVAS DE TRABAJO Y GIMNASIA LABORAL.
. REALIZAR SENSIBILIZACIÓN DE RIESGO PSICOSOCIAL</t>
  </si>
  <si>
    <t xml:space="preserve">TODAS LAS TAREAS QUE DESARROLLAN LOS FUNCIONARIOS Y LOS USUARIOS Y VISITANTES </t>
  </si>
  <si>
    <t>TEMPERATURAS ESITREMAS  CALOR</t>
  </si>
  <si>
    <t>ESTRÉS TERMICO,DISCONFOT,DOLOR DE CABEZA, AGOTAMIENTO</t>
  </si>
  <si>
    <t>DISPOSICIÓN DE AGUA POTABLE Y FRÍA</t>
  </si>
  <si>
    <t>HIDRATACIÓN CONTINUA</t>
  </si>
  <si>
    <t xml:space="preserve">DESHIDRATACIÓN </t>
  </si>
  <si>
    <t>BRINDAR CAPACITACIÓN Y O SENSIBILIZACIÓN FRENTE AL RIESGO</t>
  </si>
  <si>
    <t>LOCATIVA ( Espacios en irregulares y en desnivel, presencia rejilla de desagüe, rampas sin barandas,)</t>
  </si>
  <si>
    <t>INSPECCIÓN</t>
  </si>
  <si>
    <t>BARANDAS EN ALGUNAS ÁREAS</t>
  </si>
  <si>
    <t>SEÑALIZACIÓN EN ALGUNAS ÁREAS</t>
  </si>
  <si>
    <t>FRACTURA</t>
  </si>
  <si>
    <t>SEÑALIZACIÓN Y DEMARCACIÓN, SENSIBILIZACIÓN FRENTE AL RIESGO</t>
  </si>
  <si>
    <t xml:space="preserve">AUSIILIAR DE ENFERMERÍA, OPERARIOS DE MANTENIMIENTO, SERVICIOS DE ASEO, PROFESIONAL DIRECTOR DE ÁREA I, TECNICO,TECNICO II,II,SECRETARIA AUSIILIAR SERVICIOS GENERALES II,TECNICO ADMINISTRATIVO III, PROFESIONAL UNIVERSITARIO II ,  </t>
  </si>
  <si>
    <t xml:space="preserve">EXPOSICIÓN A JABÓN Y ALCOHOL GLICERINADO </t>
  </si>
  <si>
    <t xml:space="preserve"> ALERGIAS, RESEQUEDAD EN LAS MANOS</t>
  </si>
  <si>
    <t>ROTULACIÓN DE LA SUSTANCIA, SE CUENTA  DISPONIBLE  LA  HOJA DE SEGURIDAD DE LAS SUSTANCIAS</t>
  </si>
  <si>
    <t>CAPACITACIÓN FRENTE  A HOJAS DE SEGURIDAD</t>
  </si>
  <si>
    <t>ALTO</t>
  </si>
  <si>
    <t>CAPACITACIÓN Y O SENSIBILIZACIÓN  FRENTE AL RIESGO Y HOJAS DE SEGURIDAD</t>
  </si>
  <si>
    <t>EXPOSICIÓN A BULLING Y MATONEO</t>
  </si>
  <si>
    <t>ANSIEDAD, BAJA AUTOESTIMA</t>
  </si>
  <si>
    <t>CAPACITACIONES FRENTE A RIESGO PSICOSOCIAL</t>
  </si>
  <si>
    <t>DEPRESIÓN</t>
  </si>
  <si>
    <t xml:space="preserve"> SI</t>
  </si>
  <si>
    <t>CAPACITACIÓN   Y O SENSIBILIZACIÓN FRENTE AL BULLING Y MATONEO</t>
  </si>
  <si>
    <t>USUARIOS Y  VISITANTES</t>
  </si>
  <si>
    <t>PRACTICAS DEPORTIVAS, PATINAJE, FUTBOL, NATACIÓN, ATLETISMO, TENIS</t>
  </si>
  <si>
    <t xml:space="preserve">BRINDAR CAPACITACIÓN FRENTE A RIESGO BIOLÓGICO PICADURAS MORDEDURAS Y AUTOCUIDADO, SEÑALIZACIÓN </t>
  </si>
  <si>
    <t>CAFETERÍAS(PARTES INTERESADAS)</t>
  </si>
  <si>
    <t xml:space="preserve">PREPARACIÓN Y VENTA DE  ALIMENTOS </t>
  </si>
  <si>
    <t>TECNOLÓGICO ( INCENDIO Y ESIPLOSIÓN )</t>
  </si>
  <si>
    <t>HERIDAS, CORTES</t>
  </si>
  <si>
    <t>INSPECCIÓN   A  CAFETERÍAS</t>
  </si>
  <si>
    <t xml:space="preserve">OBLIGACIONES CONTRACTUALES, BOTIQUÍN ,ESITINTOR  </t>
  </si>
  <si>
    <t>CURSO DE MANIPULACIÓN DE ALIMENTOS , PRIMEROS AUSIILIOS</t>
  </si>
  <si>
    <t>HACER SEGUIMIENTO A LAS OBLIGACIONES DE LOS CONTRATISTAS</t>
  </si>
  <si>
    <t>TODOS LOS CARGOS  DE L CENTRO ACADEMICO</t>
  </si>
  <si>
    <t xml:space="preserve"> PARTICIPACION EN JUEGOS DEPORTIVOS EN REPRESETACION DE LA UNIVERSIDAD</t>
  </si>
  <si>
    <t>ESFUERZO( MOVIMIENTOS BRUSCOS,SOBREESFUERZO,CONTACTO FISICO)</t>
  </si>
  <si>
    <t>BIOMECANICO</t>
  </si>
  <si>
    <t>GOLPES ,CAIDAS CHOQUES,ESGUINCES</t>
  </si>
  <si>
    <t>NUNGUNO</t>
  </si>
  <si>
    <t>VALORACION POR   FISIOTERAPEUTA, PRUEBAS FISICAS, ENTRENAMIENTOS , PREPARACION FISICA</t>
  </si>
  <si>
    <t>BRINDAR CAPACITACION A LOS FUNCIONARIOS QUE PARTICIPAN  EN LOS JUEGOS  FENTE A AUTOCUIDADO  Y LESIONES DEPORTIVAS</t>
  </si>
  <si>
    <t xml:space="preserve">TODAS LAS QUE DESARROLLAN EN EL AREA  </t>
  </si>
  <si>
    <t>TODAS LAS ACTIVIDADES  QUE  DESARROLLAN EN EL CENTRO ACADEMICO DEPORTIVO QUE GENEREN PADO POR EL AREA</t>
  </si>
  <si>
    <t>ELECTRICO (arboles  cerca  a los cables de alta tension)</t>
  </si>
  <si>
    <t>FISICO</t>
  </si>
  <si>
    <t>HERIDAS, GOLPES, INCENDIO</t>
  </si>
  <si>
    <t>GESTIONES AMBIENTALES PARA PERMISOS DE PODA</t>
  </si>
  <si>
    <t>SEÑALIZAR  EL AREA ,CONTINUAR CON LAS SOLICITUDES  DE PODA DE ARBOL</t>
  </si>
  <si>
    <t>Código Serie Documental (Ver Tabla de Retención Documental)</t>
  </si>
  <si>
    <t>,,,,,,,,,,,,,,,,,,,,,,,,,,,,,,,,,,,,,,,,</t>
  </si>
  <si>
    <t>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</si>
  <si>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</t>
  </si>
  <si>
    <t>VIGENCIA:  2025-07-23</t>
  </si>
  <si>
    <t>PÁGINA: 2 DE 7</t>
  </si>
  <si>
    <t>ANEXO 1 VALORACIÓN DEL RIESGO</t>
  </si>
  <si>
    <t>Determinación del nivel de deficiencia</t>
  </si>
  <si>
    <t>Nivel de deficiencia</t>
  </si>
  <si>
    <t>Valor de</t>
  </si>
  <si>
    <t>Significado</t>
  </si>
  <si>
    <t>Nivel de exposicion</t>
  </si>
  <si>
    <t>ND</t>
  </si>
  <si>
    <t>Niveles de probabilidad</t>
  </si>
  <si>
    <t>Nivel de exposición (NE)</t>
  </si>
  <si>
    <t>Muy Alto (MA)</t>
  </si>
  <si>
    <t>Se  ha(n)  detectado  peligro(s)  que  determina(n)  como  posible  la  generación  de incidentes o consecuencias muy significativas, o la eficacia del conjunto de medidas preventivas existentes respecto al riesgo es nula o no existe, o ambos.</t>
  </si>
  <si>
    <t>Alto (A)</t>
  </si>
  <si>
    <t>Se ha(n) detectado algún(os) peligro(s) que pueden dar lugar a consecuencias significativa(s), o la eficacia del conjunto de medidas preventivas existentes es baja, o ambos.</t>
  </si>
  <si>
    <t>MA - 40</t>
  </si>
  <si>
    <t>MA - 30</t>
  </si>
  <si>
    <t>A - 20</t>
  </si>
  <si>
    <t>A - 10</t>
  </si>
  <si>
    <t>Medio (M)</t>
  </si>
  <si>
    <t>Se han detectado peligros que pueden dar lugar a consecuencias poco significativas o  de  menor  importancia,  o  la  eficacia  del  conjunto  de  medidas  preventivas existentes es moderada, o ambos.</t>
  </si>
  <si>
    <t>(ND)</t>
  </si>
  <si>
    <t>MA - 24</t>
  </si>
  <si>
    <t>A - 18</t>
  </si>
  <si>
    <t>A - 12</t>
  </si>
  <si>
    <t>M - 6</t>
  </si>
  <si>
    <t>Bajo (B)</t>
  </si>
  <si>
    <t>No se</t>
  </si>
  <si>
    <t>No se ha detectado consecuencia alguna, o la eficacia del conjunto de medidas preventivas existentes es alta, o ambos. El riesgo está controlado. Estos peligros se clasifican directamente en el nivel de riesgo y de intervención cuatro (IV) Véase la Tabla 8.</t>
  </si>
  <si>
    <t>M - 8</t>
  </si>
  <si>
    <t>B - 4</t>
  </si>
  <si>
    <t>B - 2</t>
  </si>
  <si>
    <t>Asigna Valor</t>
  </si>
  <si>
    <t>Determinación del nivel de exposición</t>
  </si>
  <si>
    <t>Determinación del nivel de riesgo</t>
  </si>
  <si>
    <t>Nivel de Exposición</t>
  </si>
  <si>
    <t>Valor de NE</t>
  </si>
  <si>
    <t>Nivel de Riesgo</t>
  </si>
  <si>
    <t>Nivel de Probabilidad (NP)</t>
  </si>
  <si>
    <t>Continua (EC)</t>
  </si>
  <si>
    <t>La situación de exposición se presenta sin interrupción o varias veces con tiempo prolongado durante la jornada laboral.</t>
  </si>
  <si>
    <t>NR = NP x NC</t>
  </si>
  <si>
    <t>40 - 24</t>
  </si>
  <si>
    <t>Frecuente (EF)</t>
  </si>
  <si>
    <t>La situación de exposición se presenta varias veces durante la jornada laboral por tiempos cortos.</t>
  </si>
  <si>
    <t>Nivel de Consecuencia (NC)</t>
  </si>
  <si>
    <t>I</t>
  </si>
  <si>
    <t>II</t>
  </si>
  <si>
    <t>Ocasional (EO)</t>
  </si>
  <si>
    <t>La situación de exposición se presenta alguna vez durante la jornada laboral y por un periodo de tiempo corto.</t>
  </si>
  <si>
    <t>4000 - 2400</t>
  </si>
  <si>
    <t>2000 - 1200</t>
  </si>
  <si>
    <t>800 - 600</t>
  </si>
  <si>
    <t>400 - 200</t>
  </si>
  <si>
    <t>Esporádica (EE)</t>
  </si>
  <si>
    <t>La situación de exposición se presenta de manera eventual.</t>
  </si>
  <si>
    <t>II        200</t>
  </si>
  <si>
    <t>Nivel de Probabilidad</t>
  </si>
  <si>
    <t>2400 - 1440</t>
  </si>
  <si>
    <t>1200 - 600</t>
  </si>
  <si>
    <t>480 - 360</t>
  </si>
  <si>
    <t>120       III</t>
  </si>
  <si>
    <t>Valor de NP</t>
  </si>
  <si>
    <t>III</t>
  </si>
  <si>
    <t>Entre 40 y 24</t>
  </si>
  <si>
    <t>Situación deficiente con exposición continua, o muy deficiente con exposición frecuente. Normalmente la materialización del riesgo ocurre con frecuencia.</t>
  </si>
  <si>
    <t>1000 - 600</t>
  </si>
  <si>
    <t>500 - 250</t>
  </si>
  <si>
    <t>200 - 150</t>
  </si>
  <si>
    <t>100 - 50</t>
  </si>
  <si>
    <t>Entre 20 y 10</t>
  </si>
  <si>
    <t>Situación deficiente con exposición frecuente u ocasional, o bien situación muy deficiente con exposición ocasional o esporádica. La materialización del riesgo es posible que suceda varias veces en la vida laboral.</t>
  </si>
  <si>
    <t>III        40</t>
  </si>
  <si>
    <t>Entre 8 y 6</t>
  </si>
  <si>
    <t>Situación deficiente con exposición esporádica, o bien situación mejorable con exposición continuada o frecuente. Es posible que suceda el daño alguna vez.</t>
  </si>
  <si>
    <t>Entre 4 y 2</t>
  </si>
  <si>
    <t>Situación mejorable con exposición ocasional o esporádica, o situación sin anomalía destacable con cualquier nivel de exposición. No es esperable que se materialice el riesgo, aunque puede ser concebible.</t>
  </si>
  <si>
    <t>III       100</t>
  </si>
  <si>
    <t>80 - 60</t>
  </si>
  <si>
    <t>IV       20</t>
  </si>
  <si>
    <t>Determinación del nivel de consecuencias</t>
  </si>
  <si>
    <t>Aceptabilidad del riesgo</t>
  </si>
  <si>
    <t>Nivel de</t>
  </si>
  <si>
    <t>NC</t>
  </si>
  <si>
    <t>Consecuencias</t>
  </si>
  <si>
    <t>Daños personales</t>
  </si>
  <si>
    <t>No Aceptable</t>
  </si>
  <si>
    <t>Mortal o Catastrófico (M)</t>
  </si>
  <si>
    <t>Muerte(s).</t>
  </si>
  <si>
    <t>Aceptable con control específico</t>
  </si>
  <si>
    <t>Muy grave (MG)</t>
  </si>
  <si>
    <t>Lesiones o enfermedades graves irreparables (Incapacidad permanente parcial o invalidez).</t>
  </si>
  <si>
    <t>Mejorable</t>
  </si>
  <si>
    <t>Grave (G)</t>
  </si>
  <si>
    <t>Lesiones o enfermedades con incapacidad laboral temporal (ILT).</t>
  </si>
  <si>
    <t>IV</t>
  </si>
  <si>
    <t>Aceptable</t>
  </si>
  <si>
    <t>Leve (L)</t>
  </si>
  <si>
    <t>Lesiones o enfermedades que no requieren incapacidad.</t>
  </si>
  <si>
    <t>significado del nivel de Riesgos</t>
  </si>
  <si>
    <t>Nivel de riesgo</t>
  </si>
  <si>
    <t>Valor de NR</t>
  </si>
  <si>
    <t>4 000 - 600</t>
  </si>
  <si>
    <t>Situación crítica. Suspender actividades hasta que el riesgo esté bajo control. Intervención urgente.</t>
  </si>
  <si>
    <t>500 - 150</t>
  </si>
  <si>
    <t>Corregir y adoptar medidas de control de inmediato. Sin embargo, suspenda actividades si el nivel de riesgo está por encima o igual de 360.</t>
  </si>
  <si>
    <t>120 - 40</t>
  </si>
  <si>
    <t>Mejorar si es posible. Sería conveniente justificar la intervención y su rentabilidad.</t>
  </si>
  <si>
    <t>Mantener las medidas de control existentes, pero se deberían considerar soluciones o mejoras y se deben hacer comprobaciones periódicas para asegurar que el riesgo aún es aceptable.</t>
  </si>
  <si>
    <t>PÁGINA: 4 DE 7</t>
  </si>
  <si>
    <t>ANEXO 2 VALORACION DE EFICACIA</t>
  </si>
  <si>
    <t>RESUMEN RIESGO RESIDUAL</t>
  </si>
  <si>
    <t>Aumentó el riesgo</t>
  </si>
  <si>
    <t>Disminuyó el riesgo</t>
  </si>
  <si>
    <t>Se mantiene los controles establecidos</t>
  </si>
  <si>
    <t>PÁGINA: 5 DE 7</t>
  </si>
  <si>
    <t>33.</t>
  </si>
  <si>
    <t>ANEXO 3 TABLA DE PELIGROS</t>
  </si>
  <si>
    <t>TABLA DE PELIGROS CLASIFICACIÓN</t>
  </si>
  <si>
    <t>Biológico</t>
  </si>
  <si>
    <t>Físico</t>
  </si>
  <si>
    <t>Químico</t>
  </si>
  <si>
    <t>Psicosocial</t>
  </si>
  <si>
    <t>Biomecánicos</t>
  </si>
  <si>
    <t>Condiciones de seguridad</t>
  </si>
  <si>
    <t>Fenómenos</t>
  </si>
  <si>
    <t>naturales*</t>
  </si>
  <si>
    <t>Virus</t>
  </si>
  <si>
    <t>Ruido (de</t>
  </si>
  <si>
    <t>Polvos orgánicos</t>
  </si>
  <si>
    <t>Gestión organizacional (estilo de mando, pago,</t>
  </si>
  <si>
    <t>Postura (prolongada</t>
  </si>
  <si>
    <t>Mecánico (elementos o partes  de máquinas,  herramientas, equipos, piezas a trabajar, materiales</t>
  </si>
  <si>
    <t>Sismo</t>
  </si>
  <si>
    <t>impacto, intermitente,</t>
  </si>
  <si>
    <t>inorgánicos</t>
  </si>
  <si>
    <t>contratación, participación, inducción y capacitación, bienestar social, evaluación del desempeño, manejo de cambios).</t>
  </si>
  <si>
    <t>mantenida,  forzada, anti gravitacional)</t>
  </si>
  <si>
    <t>proyectados sólidos o fluidos)</t>
  </si>
  <si>
    <t>continuo)</t>
  </si>
  <si>
    <t>Bacterias</t>
  </si>
  <si>
    <t>Iluminación (luz</t>
  </si>
  <si>
    <t>Fibras</t>
  </si>
  <si>
    <t>Características   de   la   organización   del trabajo (comunicación, tecnología, organización del trabajo, demandas cualitativas y cuantitativas de la labor).</t>
  </si>
  <si>
    <t>Esfuerzo</t>
  </si>
  <si>
    <t>Eléctrico  (alta   y   baja  tensión,</t>
  </si>
  <si>
    <t>Terremoto</t>
  </si>
  <si>
    <t>visible por exceso o deficiencia)</t>
  </si>
  <si>
    <t>estática)</t>
  </si>
  <si>
    <t>Hongos</t>
  </si>
  <si>
    <t>Vibración   (cuerpo</t>
  </si>
  <si>
    <t>Líquidos (nieblas y rocíos)</t>
  </si>
  <si>
    <t>Características del grupo social de trabajo</t>
  </si>
  <si>
    <t>Movimiento</t>
  </si>
  <si>
    <t>Locativo (sistemas y medios de</t>
  </si>
  <si>
    <t>Vendaval</t>
  </si>
  <si>
    <t>entero,  segmentaria)</t>
  </si>
  <si>
    <t>(relaciones, cohesión, calidad de interacciones, trabajo en equipo).</t>
  </si>
  <si>
    <t>repetitivo</t>
  </si>
  <si>
    <t>almacenamiento), superficies de trabajo  (irregulares,  deslizantes,</t>
  </si>
  <si>
    <t>con diferencia del nivel), condiciones de orden y aseo, (caídas de objeto)</t>
  </si>
  <si>
    <t>Ricketsias</t>
  </si>
  <si>
    <t>Temperaturas</t>
  </si>
  <si>
    <t>Gases y vapores</t>
  </si>
  <si>
    <t>Condiciones  de  la  tarea  (carga  mental,</t>
  </si>
  <si>
    <t>Manipulación</t>
  </si>
  <si>
    <t>Tecnológico (explosión, fuga,</t>
  </si>
  <si>
    <t>Inundación</t>
  </si>
  <si>
    <t>extremas  (calor  y frío)</t>
  </si>
  <si>
    <t>contenido de    la tarea, demandas emocionales, sistemas de control,</t>
  </si>
  <si>
    <t>manual de cargas</t>
  </si>
  <si>
    <t>derrame, incendio)</t>
  </si>
  <si>
    <t>Definición de roles, monotonía, etc.).</t>
  </si>
  <si>
    <t>Parásitos</t>
  </si>
  <si>
    <t>Presión</t>
  </si>
  <si>
    <t>Humos    metálicos,</t>
  </si>
  <si>
    <t>Interface  persona  -  tarea  (conocimientos,</t>
  </si>
  <si>
    <t>N/A</t>
  </si>
  <si>
    <t>Accidentes de tránsito</t>
  </si>
  <si>
    <t>Derrumbe</t>
  </si>
  <si>
    <t>atmosférica</t>
  </si>
  <si>
    <t>no metálicos</t>
  </si>
  <si>
    <t>habilidades en relación con la demanda de la tarea, iniciativa, autonomía y reconocimiento,</t>
  </si>
  <si>
    <t>(normal y ajustada)</t>
  </si>
  <si>
    <t>identificación de la persona con la tarea y la organización).</t>
  </si>
  <si>
    <t>Picaduras</t>
  </si>
  <si>
    <t>Radiaciones</t>
  </si>
  <si>
    <t>Material particulado</t>
  </si>
  <si>
    <t>Jornada de trabajo (pausas, trabajo nocturno,</t>
  </si>
  <si>
    <t>Públicos (robos, atracos, asaltos,</t>
  </si>
  <si>
    <t>Precipitaciones,</t>
  </si>
  <si>
    <t>ionizantes   (rayos x,  gama,  beta  y alfa)</t>
  </si>
  <si>
    <t>rotación, horas extras, descansos)</t>
  </si>
  <si>
    <t>atentados, de  orden  público, etc.)</t>
  </si>
  <si>
    <t>(lluvias, granizadas, heladas)</t>
  </si>
  <si>
    <t>Mordeduras</t>
  </si>
  <si>
    <t>Radiaciones no</t>
  </si>
  <si>
    <t>Trabajo en alturas</t>
  </si>
  <si>
    <t>ionizantes    (láser, ultravioleta, infrarroja, radiofrecuencia, microondas)</t>
  </si>
  <si>
    <t>Fluidos o excrementos</t>
  </si>
  <si>
    <t>Espacios confinados</t>
  </si>
  <si>
    <t>* Tener en cuenta únicamente los peligros de fenómenos naturales que afectan la seguridad y bienestar de las personas en el desarrollo de una actividad. En el</t>
  </si>
  <si>
    <t>Plan de emergencia de cada empresa, se considerarán todos los fenómenos naturales que pudieran afectarla.</t>
  </si>
  <si>
    <t>PÁGINA: 6 DE 7</t>
  </si>
  <si>
    <t xml:space="preserve">DETERMINACIÓN DE CUALITATIVA DEL NIVEL DE DEFICIENCIA DE LOS PELIGROS HIGIÉNICOS
GTC 45 - Actualización
</t>
  </si>
  <si>
    <t>No se asigna Valor</t>
  </si>
  <si>
    <t>Iluminación</t>
  </si>
  <si>
    <t>Muy Alto</t>
  </si>
  <si>
    <t>Ausencia de luz natural o artificial</t>
  </si>
  <si>
    <t>Alto</t>
  </si>
  <si>
    <t>Deficiencia de luz natural con sombras evidentes y dificultad para leer</t>
  </si>
  <si>
    <t>Medio</t>
  </si>
  <si>
    <t>Percepción de algunas sombras al ejecutar una actividad – escribir</t>
  </si>
  <si>
    <t>Bajo</t>
  </si>
  <si>
    <t>Ausencia de sombras</t>
  </si>
  <si>
    <t>Ruido</t>
  </si>
  <si>
    <t>No escuchar una conversación a tono normal o a una distancia menos de 50 cm</t>
  </si>
  <si>
    <t>Escuchar la Conversación a una distancia de 1 m en tono normal</t>
  </si>
  <si>
    <t>Escuchar la conversación a una distancia de 2 m en tono normal</t>
  </si>
  <si>
    <t>No hay dificultad para escuchar una conversación a tono normal a mas de 2 m</t>
  </si>
  <si>
    <t>Radiaciones Ionizantes</t>
  </si>
  <si>
    <t>Exposición frecuente (una o más veces por jornada o turno)</t>
  </si>
  <si>
    <t>Exposición regular (una o más veces en la semana)</t>
  </si>
  <si>
    <t>Ocasionalmente y/o vecindad</t>
  </si>
  <si>
    <t>Rara vez, casi nunca sucede la exposición</t>
  </si>
  <si>
    <t>Radiaciones No Ionizantes</t>
  </si>
  <si>
    <t>Ocho horas (8) o más de exposición por jornada de turno</t>
  </si>
  <si>
    <t>Entre seis (6) y ocho (8) horas por jornada o turno</t>
  </si>
  <si>
    <t>Entre dos (2) y seis (6) horas por jornada o turno</t>
  </si>
  <si>
    <t>Menos de dos (2) horas por jornada o turno</t>
  </si>
  <si>
    <t>Temperaturas extremas</t>
  </si>
  <si>
    <t>Percepción subjetiva de calor o frio en forma inmediata</t>
  </si>
  <si>
    <t>Percepción subjetiva de calor o frio luego de permanecer 5 min en el sitio</t>
  </si>
  <si>
    <t>Percepción de algún disconfort con la temperatura luego de permanecer 15 min en el área</t>
  </si>
  <si>
    <t>Sensación de confort térmico</t>
  </si>
  <si>
    <t>Vibraciones</t>
  </si>
  <si>
    <t>Percibir notoriamente vibraciones en el puesto de trabajo</t>
  </si>
  <si>
    <t>Percibir sensiblemente vibraciones en el puesto de trabajo</t>
  </si>
  <si>
    <t>Percibir moderadamente vibraciones en el puesto de trabajo</t>
  </si>
  <si>
    <t>Existencia de vibraciones que no son percibidas</t>
  </si>
  <si>
    <t>Agentes Biológicos (Virus, Bacterias, Hongos y otros)</t>
  </si>
  <si>
    <t>Provocan una enfermedad grave y constituye un serio peligro para los trabajadores, su riesgo de propagación es elevado y no se conoce tratamiento eficaz en la actualidad.</t>
  </si>
  <si>
    <t xml:space="preserve">Pueden provocar una enfermedad grave y constituir un serio peligro para los trabajadores. Su riesgo de propagación es probable y generalmente existe tratamiento eficaz. </t>
  </si>
  <si>
    <t>Pueden causar una enfermedad y constituir un peligro para los trabajadores, su riesgo de propagación es poco probable y generalmente existe tratamiento eficaz.</t>
  </si>
  <si>
    <t>Poco probable que cause una enfermedad. No hay riesgo de propagación y no se necesita tratamiento.</t>
  </si>
  <si>
    <t>Biomecánico – Postura</t>
  </si>
  <si>
    <t>Posturas con un riesgo extremo de lesión musculo esquelética. Deben tomarse medidas correctivas inmediatamente.</t>
  </si>
  <si>
    <t>Posturas de trabajo con riesgo probable de lesión, se deben modificar las condiciones de trabajo como sea posible.</t>
  </si>
  <si>
    <t>Posturas con riesgo moderado de lesión musculoesqueletica sobre las que se precisa una modificación aunque no inmediata.</t>
  </si>
  <si>
    <t>Posturas que se consideran normales, sin riesgo de lesiones musculo esqueléticas y en las que no es necesario ninguna acción.</t>
  </si>
  <si>
    <t>Biomecánico – Movimientos Repetitivos</t>
  </si>
  <si>
    <t xml:space="preserve">Actividad que exige movimientos rápidos y continuos de los miembros superiores, a un ritmo difícil de mantener (ciclos de trabajo menores  a 30 s ó 1 min, o concentración de movimientos que utiliza pocos músculos durante mas del 50%  del tiempo de trabajo. </t>
  </si>
  <si>
    <r>
      <t xml:space="preserve">Actividad que exige movimientos rápidos y continuos de los miembros superiores con la posibilidad de realizar pausas ocasionales (ciclos de trabajo menores a 30 </t>
    </r>
    <r>
      <rPr>
        <sz val="12"/>
        <rFont val="Arial"/>
        <family val="2"/>
      </rPr>
      <t>seg</t>
    </r>
    <r>
      <rPr>
        <sz val="11"/>
        <rFont val="Arial"/>
        <family val="2"/>
      </rPr>
      <t>. ó 1 min, o concentración de movimientos que utiliza pocos músculos mas del 50% del tiempo de trabajo.</t>
    </r>
  </si>
  <si>
    <t xml:space="preserve">Actividad que exige movimientos lentos y continuos de los miembros superiores, con la posibilidad de realizar pausas cortas. </t>
  </si>
  <si>
    <t>Actividad que involucra cualquier segmento corporal con exposición inferior al 50% del tiempo de trabajo, en el cual hay pausas programadas.</t>
  </si>
  <si>
    <t>Biomecánico – Esfuerzo</t>
  </si>
  <si>
    <t xml:space="preserve">Actividad intensa en donde el esfuerzo es visible en la expresión facial del trabajador y/o la contracción muscular es visible. </t>
  </si>
  <si>
    <t>Actividad pesada con resistencia</t>
  </si>
  <si>
    <t>Actividad con esfuerzo moderado</t>
  </si>
  <si>
    <t>No hay esfuerzo aparente, ni resistencia y existe libertad de movimientos.</t>
  </si>
  <si>
    <t>Biomecánico- Manipulación manual de cargas</t>
  </si>
  <si>
    <t>Manipulación manual de las cargas con un riesgo extremo de lesión musculo esquelética. Deben tomarse las medidas correctivas inmediatamente.</t>
  </si>
  <si>
    <t>Manipulación manual de cargas con riesgo significativo de lesión. Se deben modificar las condiciones del trabajo tan pronto como sea posible.</t>
  </si>
  <si>
    <t>Manipulación manual de cargas con riesgo moderado de lesión musculo esquelética sobre las que se precisa una modificación, aunque no inmediata.</t>
  </si>
  <si>
    <t>Manipulación manual de cargas con riesgo leve de lesiones musculo esqueléticas, puede ser necesaria alguna acción.</t>
  </si>
  <si>
    <t>Psicosociales</t>
  </si>
  <si>
    <t>Nivel de riesgo con alta probabilidad de asociarse a respuestas muy altas de estrés. Po consiguiente las dimensiones y dominios que se encuentran bajo esta categoría requieren intervención inmediata en el marco de un sistema de vigilancia epidemiológica.</t>
  </si>
  <si>
    <t>Nivel de riesgo que tiene una importante posibilidad de asociación con respuestas de estrés alto y por tanto, las dimensiones y dominios que se encuentran bajo esta categoría requieren intervención en el marco de sistema de vigilancia epidemiológica.</t>
  </si>
  <si>
    <t>Nivel de riesgo en el que se esperaría una respuesta de estrés moderada, las dimensiones y dominio que se encuentren bajo  esta categoría ameritan observación y acciones sistemáticas de intervención para prevenir efectos perjudiciales en la salud.</t>
  </si>
  <si>
    <t>No se espera que los factores psicosociales que ontengan puntuaciones de este nivel estén relacionadas con síntomas o respuestas de estrés significativas . Las dimensiones y dominios que se encuentran  bajo esta categoría serán objeto de acciones o programas de intervención, con el fin de mantenerlos en los niveles de riesgo más bajos posibles.</t>
  </si>
  <si>
    <t>Polvos y Humos</t>
  </si>
  <si>
    <t>Evidencia de material particulado depositado sobre una superficie previamente limpia al cabo de 5 min.</t>
  </si>
  <si>
    <t>Evidencia de material particulado depositado sobre una superficie previamente limpia al cabo de más de 5 min.</t>
  </si>
  <si>
    <t>Percepción subjetiva de emisión de polvo sin depósito sobre superficies pero si evidenciadle en luces, ventanas, rayos solares etc.</t>
  </si>
  <si>
    <t>Presencia de fuentes de emisión de polvos sin la percepción anterior</t>
  </si>
  <si>
    <t>Gases y Vapores</t>
  </si>
  <si>
    <t>Presencia de gases y/o vapores en espacios cerrados, se requiere protección respiratoria que suministre aire.</t>
  </si>
  <si>
    <t>Presencia de gases y/o vapores fuertes en espacios abiertos, se requiere protección respiratoria que purifique el aire.</t>
  </si>
  <si>
    <t>Presencia de gases y/o vapores suaves en espacios abiertos, se requiere protección respiratoria que purifique el aire.</t>
  </si>
  <si>
    <t xml:space="preserve">Percepción de olor suave, no requiere protección respiratoria. </t>
  </si>
  <si>
    <t>Manipulación de Productos químicos Líquidos - Sólidos</t>
  </si>
  <si>
    <t xml:space="preserve">Manipulación permanente (varias veces en la jornada o turno)de productos químicos que contenga como nivel de riesgos a la salud 4 según NFPA 704, </t>
  </si>
  <si>
    <t xml:space="preserve">Manipulación una vez por jornada o turno de productos químicos que contenga como nivel de riesgos a la salud 4 según NFPA 704, </t>
  </si>
  <si>
    <t xml:space="preserve">Manipulación ocasional de productos químicos que contenga como nivel de riesgos a la salud 2 según NFPA 704, </t>
  </si>
  <si>
    <t>Manipulación ocasional de productos químicos que contenga como nivel de riesgos a la salud 1 según NFPA 704,</t>
  </si>
  <si>
    <t>PÁGINA: 7 DE 7</t>
  </si>
  <si>
    <t>FECHA</t>
  </si>
  <si>
    <t>DESCRIPCIÓN DE LA ACTUALIZACIÓN</t>
  </si>
  <si>
    <t>RESPONSABLE</t>
  </si>
  <si>
    <t>CARGO</t>
  </si>
  <si>
    <t xml:space="preserve">Emisión del documento </t>
  </si>
  <si>
    <t>Responsable de SST</t>
  </si>
  <si>
    <t xml:space="preserve">Directora de Talento humano </t>
  </si>
  <si>
    <t xml:space="preserve">Actualización según requisitos legales </t>
  </si>
  <si>
    <t xml:space="preserve">Actualización del formato
Inclusión de riesgos químico </t>
  </si>
  <si>
    <t>actualización de los funcionarios centro académico, ajuste por presencia de accidentes de trabajo</t>
  </si>
  <si>
    <t xml:space="preserve">VILMA KATHERINE SÁNCHEZ </t>
  </si>
  <si>
    <t>ASESOR WAYGROUP ARL POSITIVA</t>
  </si>
  <si>
    <t>Se incluye la valoración de la eficacia, fiebre amarilla , cambio climático ,ajustes por la presencia de accidentes de trabajo</t>
  </si>
  <si>
    <t>Se incluye riesgos y peligros relacionadas con la participación en juegos deportivos en representación de la Universidad</t>
  </si>
  <si>
    <t>ANEXO 4 PELIGROS HIGIÉNICOS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</si>
</sst>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indexed="81"/>
      <name val="Arial"/>
      <family val="2"/>
    </font>
    <font>
      <sz val="12"/>
      <color indexed="81"/>
      <name val="Arial"/>
      <family val="2"/>
    </font>
    <font>
      <sz val="12"/>
      <color indexed="81"/>
      <name val="Tahoma"/>
      <family val="2"/>
    </font>
    <font>
      <sz val="20"/>
      <color indexed="81"/>
      <name val="Tahoma"/>
      <family val="2"/>
    </font>
    <font>
      <b/>
      <sz val="11"/>
      <color rgb="FFFFFFFF"/>
      <name val="Arial"/>
      <family val="2"/>
    </font>
    <font>
      <sz val="11"/>
      <color rgb="FFFFFFFF"/>
      <name val="Arial"/>
      <family val="2"/>
    </font>
    <font>
      <b/>
      <sz val="11"/>
      <color theme="0"/>
      <name val="Arial"/>
      <family val="2"/>
    </font>
    <font>
      <b/>
      <sz val="20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Calibri"/>
      <family val="2"/>
      <scheme val="minor"/>
    </font>
    <font>
      <i/>
      <sz val="14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292929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9"/>
      <color rgb="FF292929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2" tint="-0.249977111117893"/>
      <name val="Calibri"/>
      <family val="2"/>
      <scheme val="minor"/>
    </font>
    <font>
      <b/>
      <sz val="9"/>
      <name val="Arial"/>
      <family val="2"/>
    </font>
    <font>
      <i/>
      <sz val="1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482B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88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9C000"/>
        <bgColor indexed="64"/>
      </patternFill>
    </fill>
    <fill>
      <patternFill patternType="solid">
        <fgColor rgb="FF007B3E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E0000"/>
        <bgColor indexed="64"/>
      </patternFill>
    </fill>
  </fills>
  <borders count="69">
    <border>
      <left/>
      <right/>
      <top/>
      <bottom/>
      <diagonal/>
    </border>
    <border>
      <left style="thin">
        <color rgb="FF4B514E"/>
      </left>
      <right style="thin">
        <color rgb="FF4B514E"/>
      </right>
      <top style="thin">
        <color rgb="FF4B514E"/>
      </top>
      <bottom style="thin">
        <color rgb="FF4B514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FFFFFF"/>
      </left>
      <right/>
      <top style="medium">
        <color indexed="64"/>
      </top>
      <bottom style="medium">
        <color rgb="FFFFFFFF"/>
      </bottom>
      <diagonal/>
    </border>
    <border>
      <left/>
      <right/>
      <top style="medium">
        <color indexed="64"/>
      </top>
      <bottom style="medium">
        <color rgb="FFFFFFFF"/>
      </bottom>
      <diagonal/>
    </border>
    <border>
      <left/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/>
      <bottom/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rgb="FFFFFFFF"/>
      </bottom>
      <diagonal/>
    </border>
    <border>
      <left/>
      <right style="medium">
        <color rgb="FFFFFFFF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FFFFFF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FFFFFF"/>
      </left>
      <right style="medium">
        <color indexed="64"/>
      </right>
      <top style="medium">
        <color rgb="FFFFFFFF"/>
      </top>
      <bottom/>
      <diagonal/>
    </border>
    <border>
      <left style="medium">
        <color rgb="FFFFFFFF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4B514E"/>
      </left>
      <right/>
      <top style="thin">
        <color rgb="FF4B514E"/>
      </top>
      <bottom style="thin">
        <color rgb="FF4B514E"/>
      </bottom>
      <diagonal/>
    </border>
    <border>
      <left/>
      <right/>
      <top style="thin">
        <color rgb="FF4B514E"/>
      </top>
      <bottom style="thin">
        <color rgb="FF4B514E"/>
      </bottom>
      <diagonal/>
    </border>
    <border>
      <left/>
      <right style="thin">
        <color rgb="FF4B514E"/>
      </right>
      <top style="thin">
        <color rgb="FF4B514E"/>
      </top>
      <bottom style="thin">
        <color rgb="FF4B514E"/>
      </bottom>
      <diagonal/>
    </border>
    <border>
      <left style="thin">
        <color rgb="FF4B514E"/>
      </left>
      <right/>
      <top style="thin">
        <color rgb="FF4B514E"/>
      </top>
      <bottom/>
      <diagonal/>
    </border>
    <border>
      <left/>
      <right/>
      <top style="thin">
        <color rgb="FF4B514E"/>
      </top>
      <bottom/>
      <diagonal/>
    </border>
    <border>
      <left/>
      <right style="thin">
        <color rgb="FF4B514E"/>
      </right>
      <top style="thin">
        <color rgb="FF4B514E"/>
      </top>
      <bottom/>
      <diagonal/>
    </border>
    <border>
      <left style="thin">
        <color rgb="FF4B514E"/>
      </left>
      <right/>
      <top/>
      <bottom style="thin">
        <color rgb="FF4B514E"/>
      </bottom>
      <diagonal/>
    </border>
    <border>
      <left/>
      <right/>
      <top/>
      <bottom style="thin">
        <color rgb="FF4B514E"/>
      </bottom>
      <diagonal/>
    </border>
    <border>
      <left/>
      <right style="thin">
        <color rgb="FF4B514E"/>
      </right>
      <top/>
      <bottom style="thin">
        <color rgb="FF4B514E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14">
    <xf numFmtId="0" fontId="0" fillId="0" borderId="0" xfId="0"/>
    <xf numFmtId="0" fontId="0" fillId="2" borderId="0" xfId="0" applyFill="1"/>
    <xf numFmtId="0" fontId="1" fillId="2" borderId="0" xfId="0" applyFont="1" applyFill="1"/>
    <xf numFmtId="0" fontId="12" fillId="3" borderId="10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16" fontId="12" fillId="3" borderId="10" xfId="0" applyNumberFormat="1" applyFont="1" applyFill="1" applyBorder="1" applyAlignment="1">
      <alignment horizontal="center" vertical="center" wrapText="1"/>
    </xf>
    <xf numFmtId="16" fontId="12" fillId="3" borderId="29" xfId="0" applyNumberFormat="1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center" wrapText="1"/>
    </xf>
    <xf numFmtId="0" fontId="1" fillId="8" borderId="31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9" borderId="34" xfId="0" applyFont="1" applyFill="1" applyBorder="1" applyAlignment="1">
      <alignment horizontal="right" vertical="center" wrapText="1"/>
    </xf>
    <xf numFmtId="0" fontId="1" fillId="9" borderId="35" xfId="0" applyFont="1" applyFill="1" applyBorder="1" applyAlignment="1">
      <alignment horizontal="right" vertical="center" wrapText="1"/>
    </xf>
    <xf numFmtId="0" fontId="1" fillId="9" borderId="31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1" fillId="9" borderId="31" xfId="0" applyFont="1" applyFill="1" applyBorder="1" applyAlignment="1">
      <alignment vertical="center" wrapText="1"/>
    </xf>
    <xf numFmtId="0" fontId="1" fillId="10" borderId="34" xfId="0" applyFont="1" applyFill="1" applyBorder="1" applyAlignment="1">
      <alignment horizontal="right" vertical="center" wrapText="1"/>
    </xf>
    <xf numFmtId="0" fontId="1" fillId="10" borderId="35" xfId="0" applyFont="1" applyFill="1" applyBorder="1" applyAlignment="1">
      <alignment horizontal="right" vertical="center" wrapText="1"/>
    </xf>
    <xf numFmtId="0" fontId="1" fillId="7" borderId="40" xfId="0" applyFont="1" applyFill="1" applyBorder="1" applyAlignment="1">
      <alignment horizontal="center" vertical="center" wrapText="1"/>
    </xf>
    <xf numFmtId="0" fontId="1" fillId="8" borderId="40" xfId="0" applyFont="1" applyFill="1" applyBorder="1" applyAlignment="1">
      <alignment horizontal="center" vertical="center" wrapText="1"/>
    </xf>
    <xf numFmtId="0" fontId="1" fillId="11" borderId="40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justify" vertical="center" wrapText="1"/>
    </xf>
    <xf numFmtId="0" fontId="1" fillId="0" borderId="40" xfId="0" applyFont="1" applyBorder="1" applyAlignment="1">
      <alignment vertical="center" wrapText="1"/>
    </xf>
    <xf numFmtId="0" fontId="20" fillId="7" borderId="2" xfId="1" applyFont="1" applyFill="1" applyBorder="1" applyAlignment="1">
      <alignment horizontal="center" vertical="center" wrapText="1"/>
    </xf>
    <xf numFmtId="0" fontId="20" fillId="8" borderId="2" xfId="1" applyFont="1" applyFill="1" applyBorder="1" applyAlignment="1">
      <alignment horizontal="center" vertical="center" wrapText="1"/>
    </xf>
    <xf numFmtId="0" fontId="20" fillId="14" borderId="2" xfId="1" applyFont="1" applyFill="1" applyBorder="1" applyAlignment="1">
      <alignment horizontal="center" vertical="center" wrapText="1"/>
    </xf>
    <xf numFmtId="0" fontId="20" fillId="12" borderId="2" xfId="1" applyFont="1" applyFill="1" applyBorder="1" applyAlignment="1">
      <alignment horizontal="center" vertical="center" wrapText="1"/>
    </xf>
    <xf numFmtId="0" fontId="20" fillId="0" borderId="2" xfId="1" applyFont="1" applyBorder="1" applyAlignment="1">
      <alignment vertical="center" wrapText="1"/>
    </xf>
    <xf numFmtId="0" fontId="13" fillId="15" borderId="2" xfId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0" fillId="2" borderId="51" xfId="0" applyFill="1" applyBorder="1"/>
    <xf numFmtId="0" fontId="0" fillId="0" borderId="0" xfId="0" applyAlignment="1">
      <alignment horizontal="left"/>
    </xf>
    <xf numFmtId="0" fontId="0" fillId="17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31" fillId="18" borderId="0" xfId="0" applyFont="1" applyFill="1"/>
    <xf numFmtId="14" fontId="13" fillId="15" borderId="61" xfId="0" applyNumberFormat="1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 textRotation="90" wrapText="1"/>
    </xf>
    <xf numFmtId="0" fontId="30" fillId="2" borderId="0" xfId="1" applyFont="1" applyFill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2" fontId="3" fillId="2" borderId="0" xfId="0" applyNumberFormat="1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 vertical="center" wrapText="1"/>
    </xf>
    <xf numFmtId="0" fontId="32" fillId="0" borderId="0" xfId="0" applyFont="1"/>
    <xf numFmtId="0" fontId="4" fillId="0" borderId="0" xfId="1"/>
    <xf numFmtId="2" fontId="36" fillId="0" borderId="2" xfId="0" applyNumberFormat="1" applyFont="1" applyBorder="1" applyAlignment="1" applyProtection="1">
      <alignment horizontal="center" vertical="center" wrapText="1"/>
      <protection locked="0"/>
    </xf>
    <xf numFmtId="2" fontId="20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justify" vertical="center" wrapText="1"/>
    </xf>
    <xf numFmtId="0" fontId="20" fillId="0" borderId="2" xfId="1" applyFont="1" applyBorder="1" applyAlignment="1">
      <alignment horizontal="center" vertical="center" wrapText="1"/>
    </xf>
    <xf numFmtId="2" fontId="36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6" fillId="0" borderId="2" xfId="0" applyNumberFormat="1" applyFont="1" applyBorder="1" applyAlignment="1" applyProtection="1">
      <alignment horizontal="center" vertical="center" textRotation="90" wrapText="1"/>
      <protection locked="0"/>
    </xf>
    <xf numFmtId="0" fontId="23" fillId="0" borderId="2" xfId="0" applyFont="1" applyBorder="1" applyAlignment="1">
      <alignment horizontal="center" vertical="center" wrapText="1"/>
    </xf>
    <xf numFmtId="0" fontId="38" fillId="17" borderId="0" xfId="0" applyFont="1" applyFill="1"/>
    <xf numFmtId="0" fontId="39" fillId="17" borderId="0" xfId="0" applyFont="1" applyFill="1"/>
    <xf numFmtId="0" fontId="2" fillId="0" borderId="0" xfId="0" applyFont="1" applyAlignment="1">
      <alignment vertical="top" wrapText="1"/>
    </xf>
    <xf numFmtId="0" fontId="23" fillId="0" borderId="0" xfId="0" applyFont="1" applyAlignment="1">
      <alignment horizontal="center" vertical="center" wrapText="1"/>
    </xf>
    <xf numFmtId="0" fontId="31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34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40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2" fillId="2" borderId="0" xfId="0" applyFont="1" applyFill="1" applyAlignment="1">
      <alignment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5" fillId="15" borderId="67" xfId="0" applyFont="1" applyFill="1" applyBorder="1" applyAlignment="1">
      <alignment horizontal="center" vertical="center" wrapText="1"/>
    </xf>
    <xf numFmtId="0" fontId="25" fillId="15" borderId="6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31" fillId="17" borderId="0" xfId="0" applyFont="1" applyFill="1"/>
    <xf numFmtId="0" fontId="22" fillId="17" borderId="0" xfId="0" applyFont="1" applyFill="1"/>
    <xf numFmtId="0" fontId="36" fillId="2" borderId="0" xfId="0" applyFont="1" applyFill="1" applyAlignment="1">
      <alignment wrapText="1"/>
    </xf>
    <xf numFmtId="0" fontId="43" fillId="17" borderId="0" xfId="0" applyFont="1" applyFill="1" applyAlignment="1">
      <alignment horizontal="center" wrapText="1"/>
    </xf>
    <xf numFmtId="0" fontId="44" fillId="2" borderId="0" xfId="0" applyFont="1" applyFill="1" applyAlignment="1">
      <alignment vertical="center"/>
    </xf>
    <xf numFmtId="0" fontId="0" fillId="0" borderId="0" xfId="0" applyAlignment="1">
      <alignment horizontal="right"/>
    </xf>
    <xf numFmtId="0" fontId="27" fillId="0" borderId="0" xfId="0" applyFont="1" applyAlignment="1">
      <alignment horizontal="center" vertical="center" wrapText="1"/>
    </xf>
    <xf numFmtId="0" fontId="11" fillId="21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>
      <alignment horizontal="center" vertical="center" wrapText="1"/>
    </xf>
    <xf numFmtId="0" fontId="12" fillId="22" borderId="9" xfId="0" applyFont="1" applyFill="1" applyBorder="1" applyAlignment="1">
      <alignment horizontal="center" vertical="center" wrapText="1"/>
    </xf>
    <xf numFmtId="0" fontId="12" fillId="22" borderId="10" xfId="0" applyFont="1" applyFill="1" applyBorder="1" applyAlignment="1">
      <alignment horizontal="center" vertical="center" wrapText="1"/>
    </xf>
    <xf numFmtId="0" fontId="12" fillId="21" borderId="18" xfId="0" applyFont="1" applyFill="1" applyBorder="1" applyAlignment="1">
      <alignment horizontal="center" vertical="center" wrapText="1"/>
    </xf>
    <xf numFmtId="0" fontId="12" fillId="21" borderId="16" xfId="0" applyFont="1" applyFill="1" applyBorder="1" applyAlignment="1">
      <alignment horizontal="center" vertical="center" wrapText="1"/>
    </xf>
    <xf numFmtId="0" fontId="12" fillId="21" borderId="19" xfId="0" applyFont="1" applyFill="1" applyBorder="1" applyAlignment="1">
      <alignment horizontal="center" vertical="center" wrapText="1"/>
    </xf>
    <xf numFmtId="0" fontId="12" fillId="22" borderId="21" xfId="0" applyFont="1" applyFill="1" applyBorder="1" applyAlignment="1">
      <alignment horizontal="center" vertical="center" wrapText="1"/>
    </xf>
    <xf numFmtId="0" fontId="0" fillId="21" borderId="22" xfId="0" applyFill="1" applyBorder="1" applyAlignment="1">
      <alignment vertical="center" wrapText="1"/>
    </xf>
    <xf numFmtId="0" fontId="12" fillId="22" borderId="18" xfId="0" applyFont="1" applyFill="1" applyBorder="1" applyAlignment="1">
      <alignment horizontal="center" vertical="center" wrapText="1"/>
    </xf>
    <xf numFmtId="0" fontId="11" fillId="21" borderId="24" xfId="0" applyFont="1" applyFill="1" applyBorder="1" applyAlignment="1">
      <alignment horizontal="center" vertical="center" wrapText="1"/>
    </xf>
    <xf numFmtId="0" fontId="11" fillId="21" borderId="25" xfId="0" applyFont="1" applyFill="1" applyBorder="1" applyAlignment="1">
      <alignment horizontal="center" vertical="center" wrapText="1"/>
    </xf>
    <xf numFmtId="0" fontId="11" fillId="21" borderId="15" xfId="0" applyFont="1" applyFill="1" applyBorder="1" applyAlignment="1">
      <alignment horizontal="center" vertical="center" wrapText="1"/>
    </xf>
    <xf numFmtId="0" fontId="12" fillId="22" borderId="22" xfId="0" applyFont="1" applyFill="1" applyBorder="1" applyAlignment="1">
      <alignment horizontal="center" vertical="center" wrapText="1"/>
    </xf>
    <xf numFmtId="0" fontId="13" fillId="21" borderId="24" xfId="0" applyFont="1" applyFill="1" applyBorder="1" applyAlignment="1">
      <alignment horizontal="center" vertical="center" wrapText="1"/>
    </xf>
    <xf numFmtId="0" fontId="13" fillId="21" borderId="25" xfId="0" applyFont="1" applyFill="1" applyBorder="1" applyAlignment="1">
      <alignment horizontal="center" vertical="center" wrapText="1"/>
    </xf>
    <xf numFmtId="0" fontId="13" fillId="21" borderId="15" xfId="0" applyFont="1" applyFill="1" applyBorder="1" applyAlignment="1">
      <alignment horizontal="center" vertical="center" wrapText="1"/>
    </xf>
    <xf numFmtId="0" fontId="11" fillId="21" borderId="6" xfId="0" applyFont="1" applyFill="1" applyBorder="1" applyAlignment="1">
      <alignment horizontal="center" vertical="center" wrapText="1"/>
    </xf>
    <xf numFmtId="0" fontId="11" fillId="21" borderId="38" xfId="0" applyFont="1" applyFill="1" applyBorder="1" applyAlignment="1">
      <alignment horizontal="center" vertical="center" wrapText="1"/>
    </xf>
    <xf numFmtId="0" fontId="11" fillId="21" borderId="9" xfId="0" applyFont="1" applyFill="1" applyBorder="1" applyAlignment="1">
      <alignment horizontal="center" vertical="center" wrapText="1"/>
    </xf>
    <xf numFmtId="0" fontId="11" fillId="21" borderId="29" xfId="0" applyFont="1" applyFill="1" applyBorder="1" applyAlignment="1">
      <alignment horizontal="center" vertical="center" wrapText="1"/>
    </xf>
    <xf numFmtId="0" fontId="1" fillId="22" borderId="39" xfId="0" applyFont="1" applyFill="1" applyBorder="1" applyAlignment="1">
      <alignment horizontal="center" vertical="center" wrapText="1"/>
    </xf>
    <xf numFmtId="0" fontId="1" fillId="22" borderId="41" xfId="0" applyFont="1" applyFill="1" applyBorder="1" applyAlignment="1">
      <alignment horizontal="center" vertical="center" wrapText="1"/>
    </xf>
    <xf numFmtId="0" fontId="46" fillId="2" borderId="0" xfId="0" applyFont="1" applyFill="1" applyAlignment="1">
      <alignment wrapText="1"/>
    </xf>
    <xf numFmtId="0" fontId="0" fillId="0" borderId="0" xfId="0" applyAlignment="1">
      <alignment horizontal="left" vertical="center"/>
    </xf>
    <xf numFmtId="0" fontId="48" fillId="21" borderId="31" xfId="0" applyFont="1" applyFill="1" applyBorder="1" applyAlignment="1">
      <alignment horizontal="center" vertical="center" wrapText="1"/>
    </xf>
    <xf numFmtId="0" fontId="48" fillId="21" borderId="16" xfId="0" applyFont="1" applyFill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36" fillId="2" borderId="0" xfId="0" applyFont="1" applyFill="1" applyAlignment="1">
      <alignment vertical="center" wrapText="1"/>
    </xf>
    <xf numFmtId="0" fontId="32" fillId="0" borderId="0" xfId="0" applyFont="1" applyAlignment="1">
      <alignment vertical="center"/>
    </xf>
    <xf numFmtId="0" fontId="46" fillId="2" borderId="0" xfId="0" applyFont="1" applyFill="1" applyAlignment="1">
      <alignment vertical="center" wrapText="1"/>
    </xf>
    <xf numFmtId="0" fontId="3" fillId="24" borderId="2" xfId="0" applyFont="1" applyFill="1" applyBorder="1" applyAlignment="1" applyProtection="1">
      <alignment horizontal="center" vertical="center" wrapText="1"/>
      <protection locked="0"/>
    </xf>
    <xf numFmtId="0" fontId="3" fillId="20" borderId="2" xfId="0" applyFont="1" applyFill="1" applyBorder="1" applyAlignment="1" applyProtection="1">
      <alignment horizontal="center" vertical="center" wrapText="1"/>
      <protection locked="0"/>
    </xf>
    <xf numFmtId="0" fontId="3" fillId="12" borderId="2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/>
    <xf numFmtId="0" fontId="22" fillId="0" borderId="0" xfId="0" applyFont="1"/>
    <xf numFmtId="0" fontId="36" fillId="0" borderId="0" xfId="0" applyFont="1" applyAlignment="1">
      <alignment wrapText="1"/>
    </xf>
    <xf numFmtId="0" fontId="0" fillId="0" borderId="2" xfId="0" applyBorder="1" applyAlignment="1" applyProtection="1">
      <alignment vertical="center"/>
      <protection locked="0"/>
    </xf>
    <xf numFmtId="0" fontId="19" fillId="0" borderId="2" xfId="0" applyFont="1" applyBorder="1" applyAlignment="1" applyProtection="1">
      <alignment horizontal="center" vertical="center" textRotation="90" wrapText="1"/>
      <protection locked="0"/>
    </xf>
    <xf numFmtId="0" fontId="19" fillId="0" borderId="2" xfId="1" applyFont="1" applyBorder="1" applyAlignment="1" applyProtection="1">
      <alignment horizontal="center" vertical="center" textRotation="90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16" borderId="2" xfId="0" applyFont="1" applyFill="1" applyBorder="1" applyAlignment="1" applyProtection="1">
      <alignment horizontal="center" vertical="center" wrapText="1"/>
      <protection locked="0"/>
    </xf>
    <xf numFmtId="0" fontId="20" fillId="2" borderId="2" xfId="0" applyFont="1" applyFill="1" applyBorder="1" applyAlignment="1" applyProtection="1">
      <alignment horizontal="center" vertical="center" wrapText="1"/>
      <protection locked="0"/>
    </xf>
    <xf numFmtId="0" fontId="20" fillId="8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6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textRotation="90" wrapText="1"/>
      <protection locked="0"/>
    </xf>
    <xf numFmtId="0" fontId="37" fillId="0" borderId="2" xfId="0" applyFont="1" applyBorder="1" applyAlignment="1" applyProtection="1">
      <alignment horizontal="center" vertical="center" wrapText="1"/>
      <protection locked="0"/>
    </xf>
    <xf numFmtId="0" fontId="36" fillId="8" borderId="2" xfId="0" applyFont="1" applyFill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 applyProtection="1">
      <alignment horizontal="center" vertical="center" wrapText="1"/>
      <protection locked="0"/>
    </xf>
    <xf numFmtId="0" fontId="34" fillId="0" borderId="2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36" fillId="0" borderId="2" xfId="0" applyFont="1" applyBorder="1" applyAlignment="1" applyProtection="1">
      <alignment horizontal="center" vertical="center" textRotation="90" wrapText="1"/>
      <protection locked="0"/>
    </xf>
    <xf numFmtId="0" fontId="36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1" applyFont="1" applyProtection="1">
      <protection locked="0"/>
    </xf>
    <xf numFmtId="0" fontId="4" fillId="0" borderId="0" xfId="1" applyProtection="1">
      <protection locked="0"/>
    </xf>
    <xf numFmtId="0" fontId="25" fillId="15" borderId="2" xfId="0" applyFont="1" applyFill="1" applyBorder="1" applyAlignment="1">
      <alignment horizontal="center" vertical="center" wrapText="1"/>
    </xf>
    <xf numFmtId="0" fontId="13" fillId="15" borderId="2" xfId="0" applyFont="1" applyFill="1" applyBorder="1" applyAlignment="1">
      <alignment horizontal="center" vertical="center" wrapText="1"/>
    </xf>
    <xf numFmtId="0" fontId="25" fillId="15" borderId="2" xfId="0" applyFont="1" applyFill="1" applyBorder="1" applyAlignment="1">
      <alignment horizontal="center" vertical="center" textRotation="90" wrapText="1"/>
    </xf>
    <xf numFmtId="0" fontId="13" fillId="15" borderId="2" xfId="0" applyFont="1" applyFill="1" applyBorder="1" applyAlignment="1">
      <alignment horizontal="center" vertical="center" textRotation="90" wrapText="1"/>
    </xf>
    <xf numFmtId="0" fontId="23" fillId="0" borderId="54" xfId="0" applyFont="1" applyBorder="1" applyAlignment="1">
      <alignment horizontal="center" vertical="center" wrapText="1"/>
    </xf>
    <xf numFmtId="0" fontId="29" fillId="2" borderId="0" xfId="0" applyFont="1" applyFill="1" applyAlignment="1" applyProtection="1">
      <alignment horizontal="center" vertical="center" textRotation="90" wrapText="1"/>
      <protection locked="0"/>
    </xf>
    <xf numFmtId="0" fontId="30" fillId="2" borderId="0" xfId="1" applyFont="1" applyFill="1" applyAlignment="1" applyProtection="1">
      <alignment horizontal="center" vertical="center" textRotation="90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28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0" fillId="2" borderId="2" xfId="0" applyFill="1" applyBorder="1" applyAlignment="1" applyProtection="1">
      <alignment horizontal="center" vertical="center"/>
      <protection locked="0"/>
    </xf>
    <xf numFmtId="0" fontId="30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0" fillId="17" borderId="64" xfId="0" applyFill="1" applyBorder="1" applyProtection="1"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3" fillId="15" borderId="61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" fillId="2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14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vertical="center" wrapText="1"/>
      <protection locked="0"/>
    </xf>
    <xf numFmtId="0" fontId="2" fillId="0" borderId="62" xfId="0" applyFont="1" applyBorder="1" applyAlignment="1" applyProtection="1">
      <alignment horizontal="center" vertical="center" wrapText="1"/>
      <protection locked="0"/>
    </xf>
    <xf numFmtId="14" fontId="2" fillId="0" borderId="61" xfId="0" applyNumberFormat="1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vertical="center" wrapText="1"/>
      <protection locked="0"/>
    </xf>
    <xf numFmtId="0" fontId="2" fillId="0" borderId="63" xfId="0" applyFont="1" applyBorder="1" applyAlignment="1" applyProtection="1">
      <alignment horizontal="center" vertical="center" wrapText="1"/>
      <protection locked="0"/>
    </xf>
    <xf numFmtId="0" fontId="13" fillId="21" borderId="2" xfId="1" applyFont="1" applyFill="1" applyBorder="1" applyAlignment="1">
      <alignment horizontal="center" vertical="center" wrapText="1"/>
    </xf>
    <xf numFmtId="0" fontId="33" fillId="19" borderId="12" xfId="0" applyFont="1" applyFill="1" applyBorder="1" applyAlignment="1">
      <alignment horizontal="center" vertical="center"/>
    </xf>
    <xf numFmtId="0" fontId="33" fillId="19" borderId="47" xfId="0" applyFont="1" applyFill="1" applyBorder="1" applyAlignment="1">
      <alignment horizontal="center" vertical="center"/>
    </xf>
    <xf numFmtId="0" fontId="33" fillId="19" borderId="48" xfId="0" applyFont="1" applyFill="1" applyBorder="1" applyAlignment="1">
      <alignment horizontal="center" vertical="center"/>
    </xf>
    <xf numFmtId="0" fontId="33" fillId="19" borderId="51" xfId="0" applyFont="1" applyFill="1" applyBorder="1" applyAlignment="1">
      <alignment horizontal="center" vertical="center"/>
    </xf>
    <xf numFmtId="0" fontId="33" fillId="19" borderId="0" xfId="0" applyFont="1" applyFill="1" applyAlignment="1">
      <alignment horizontal="center" vertical="center"/>
    </xf>
    <xf numFmtId="0" fontId="33" fillId="19" borderId="31" xfId="0" applyFont="1" applyFill="1" applyBorder="1" applyAlignment="1">
      <alignment horizontal="center" vertical="center"/>
    </xf>
    <xf numFmtId="0" fontId="33" fillId="19" borderId="49" xfId="0" applyFont="1" applyFill="1" applyBorder="1" applyAlignment="1">
      <alignment horizontal="center" vertical="center"/>
    </xf>
    <xf numFmtId="0" fontId="33" fillId="19" borderId="50" xfId="0" applyFont="1" applyFill="1" applyBorder="1" applyAlignment="1">
      <alignment horizontal="center" vertical="center"/>
    </xf>
    <xf numFmtId="0" fontId="33" fillId="19" borderId="16" xfId="0" applyFont="1" applyFill="1" applyBorder="1" applyAlignment="1">
      <alignment horizontal="center" vertical="center"/>
    </xf>
    <xf numFmtId="0" fontId="43" fillId="17" borderId="0" xfId="0" applyFont="1" applyFill="1" applyAlignment="1">
      <alignment horizontal="center" wrapText="1"/>
    </xf>
    <xf numFmtId="0" fontId="43" fillId="17" borderId="0" xfId="0" applyFont="1" applyFill="1" applyAlignment="1">
      <alignment horizontal="right" vertical="top" wrapText="1"/>
    </xf>
    <xf numFmtId="0" fontId="2" fillId="0" borderId="52" xfId="0" applyFont="1" applyBorder="1" applyAlignment="1">
      <alignment vertical="top" wrapText="1"/>
    </xf>
    <xf numFmtId="0" fontId="23" fillId="0" borderId="2" xfId="0" applyFont="1" applyBorder="1" applyAlignment="1">
      <alignment horizontal="center" vertical="center" wrapText="1"/>
    </xf>
    <xf numFmtId="0" fontId="41" fillId="0" borderId="1" xfId="0" applyFont="1" applyBorder="1" applyAlignment="1">
      <alignment vertical="top" wrapText="1"/>
    </xf>
    <xf numFmtId="0" fontId="23" fillId="0" borderId="52" xfId="0" applyFont="1" applyBorder="1" applyAlignment="1">
      <alignment horizontal="center" vertical="center" wrapText="1"/>
    </xf>
    <xf numFmtId="0" fontId="23" fillId="0" borderId="53" xfId="0" applyFont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0" fontId="13" fillId="15" borderId="0" xfId="0" applyFont="1" applyFill="1" applyAlignment="1">
      <alignment horizontal="center" vertical="center" wrapText="1"/>
    </xf>
    <xf numFmtId="0" fontId="26" fillId="15" borderId="3" xfId="0" applyFont="1" applyFill="1" applyBorder="1" applyAlignment="1">
      <alignment horizontal="center"/>
    </xf>
    <xf numFmtId="0" fontId="26" fillId="15" borderId="4" xfId="0" applyFont="1" applyFill="1" applyBorder="1" applyAlignment="1">
      <alignment horizontal="center"/>
    </xf>
    <xf numFmtId="0" fontId="26" fillId="15" borderId="5" xfId="0" applyFont="1" applyFill="1" applyBorder="1" applyAlignment="1">
      <alignment horizontal="center"/>
    </xf>
    <xf numFmtId="0" fontId="11" fillId="21" borderId="6" xfId="0" applyFont="1" applyFill="1" applyBorder="1" applyAlignment="1">
      <alignment horizontal="center" vertical="center" wrapText="1"/>
    </xf>
    <xf numFmtId="0" fontId="11" fillId="21" borderId="9" xfId="0" applyFont="1" applyFill="1" applyBorder="1" applyAlignment="1">
      <alignment horizontal="center" vertical="center" wrapText="1"/>
    </xf>
    <xf numFmtId="0" fontId="11" fillId="21" borderId="8" xfId="0" applyFont="1" applyFill="1" applyBorder="1" applyAlignment="1">
      <alignment horizontal="center" vertical="center" wrapText="1"/>
    </xf>
    <xf numFmtId="0" fontId="11" fillId="21" borderId="11" xfId="0" applyFont="1" applyFill="1" applyBorder="1" applyAlignment="1">
      <alignment horizontal="center" vertical="center" wrapText="1"/>
    </xf>
    <xf numFmtId="0" fontId="12" fillId="21" borderId="12" xfId="0" applyFont="1" applyFill="1" applyBorder="1" applyAlignment="1">
      <alignment horizontal="center" vertical="center" wrapText="1"/>
    </xf>
    <xf numFmtId="0" fontId="12" fillId="21" borderId="7" xfId="0" applyFont="1" applyFill="1" applyBorder="1" applyAlignment="1">
      <alignment horizontal="center" vertical="center" wrapText="1"/>
    </xf>
    <xf numFmtId="0" fontId="12" fillId="21" borderId="17" xfId="0" applyFont="1" applyFill="1" applyBorder="1" applyAlignment="1">
      <alignment horizontal="center" vertical="center" wrapText="1"/>
    </xf>
    <xf numFmtId="0" fontId="12" fillId="21" borderId="10" xfId="0" applyFont="1" applyFill="1" applyBorder="1" applyAlignment="1">
      <alignment horizontal="center" vertical="center" wrapText="1"/>
    </xf>
    <xf numFmtId="0" fontId="12" fillId="21" borderId="13" xfId="0" applyFont="1" applyFill="1" applyBorder="1" applyAlignment="1">
      <alignment horizontal="center" vertical="center" wrapText="1"/>
    </xf>
    <xf numFmtId="0" fontId="12" fillId="21" borderId="14" xfId="0" applyFont="1" applyFill="1" applyBorder="1" applyAlignment="1">
      <alignment horizontal="center" vertical="center" wrapText="1"/>
    </xf>
    <xf numFmtId="0" fontId="12" fillId="21" borderId="15" xfId="0" applyFont="1" applyFill="1" applyBorder="1" applyAlignment="1">
      <alignment horizontal="center" vertical="center" wrapText="1"/>
    </xf>
    <xf numFmtId="0" fontId="12" fillId="22" borderId="20" xfId="0" applyFont="1" applyFill="1" applyBorder="1" applyAlignment="1">
      <alignment horizontal="center" vertical="center" wrapText="1"/>
    </xf>
    <xf numFmtId="0" fontId="12" fillId="22" borderId="2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23" xfId="0" applyFont="1" applyBorder="1" applyAlignment="1">
      <alignment horizontal="justify" vertical="center" wrapText="1"/>
    </xf>
    <xf numFmtId="0" fontId="12" fillId="21" borderId="26" xfId="0" applyFont="1" applyFill="1" applyBorder="1" applyAlignment="1">
      <alignment horizontal="center" vertical="center" wrapText="1"/>
    </xf>
    <xf numFmtId="0" fontId="12" fillId="21" borderId="25" xfId="0" applyFont="1" applyFill="1" applyBorder="1" applyAlignment="1">
      <alignment horizontal="center" vertical="center" wrapText="1"/>
    </xf>
    <xf numFmtId="0" fontId="12" fillId="21" borderId="27" xfId="0" applyFont="1" applyFill="1" applyBorder="1" applyAlignment="1">
      <alignment horizontal="center" vertical="center" wrapText="1"/>
    </xf>
    <xf numFmtId="0" fontId="12" fillId="21" borderId="28" xfId="0" applyFont="1" applyFill="1" applyBorder="1" applyAlignment="1">
      <alignment horizontal="center" vertical="center" wrapText="1"/>
    </xf>
    <xf numFmtId="0" fontId="12" fillId="21" borderId="20" xfId="0" applyFont="1" applyFill="1" applyBorder="1" applyAlignment="1">
      <alignment horizontal="center" vertical="center" wrapText="1"/>
    </xf>
    <xf numFmtId="0" fontId="12" fillId="21" borderId="19" xfId="0" applyFont="1" applyFill="1" applyBorder="1" applyAlignment="1">
      <alignment horizontal="center" vertical="center" wrapText="1"/>
    </xf>
    <xf numFmtId="0" fontId="12" fillId="21" borderId="22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22" fillId="15" borderId="3" xfId="0" applyFont="1" applyFill="1" applyBorder="1" applyAlignment="1">
      <alignment horizontal="center"/>
    </xf>
    <xf numFmtId="0" fontId="22" fillId="15" borderId="5" xfId="0" applyFont="1" applyFill="1" applyBorder="1" applyAlignment="1">
      <alignment horizontal="center"/>
    </xf>
    <xf numFmtId="0" fontId="11" fillId="21" borderId="37" xfId="0" applyFont="1" applyFill="1" applyBorder="1" applyAlignment="1">
      <alignment horizontal="center" vertical="center" wrapText="1"/>
    </xf>
    <xf numFmtId="0" fontId="11" fillId="21" borderId="32" xfId="0" applyFont="1" applyFill="1" applyBorder="1" applyAlignment="1">
      <alignment horizontal="center" vertical="center" wrapText="1"/>
    </xf>
    <xf numFmtId="0" fontId="12" fillId="22" borderId="9" xfId="0" applyFont="1" applyFill="1" applyBorder="1" applyAlignment="1">
      <alignment horizontal="center" vertical="center" wrapText="1"/>
    </xf>
    <xf numFmtId="0" fontId="12" fillId="22" borderId="30" xfId="0" applyFont="1" applyFill="1" applyBorder="1" applyAlignment="1">
      <alignment horizontal="center" vertical="center" wrapText="1"/>
    </xf>
    <xf numFmtId="0" fontId="12" fillId="22" borderId="32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justify" vertical="center" wrapText="1"/>
    </xf>
    <xf numFmtId="0" fontId="1" fillId="0" borderId="43" xfId="0" applyFont="1" applyBorder="1" applyAlignment="1">
      <alignment horizontal="justify" vertical="center" wrapText="1"/>
    </xf>
    <xf numFmtId="0" fontId="32" fillId="0" borderId="0" xfId="0" applyFont="1" applyAlignment="1">
      <alignment horizontal="right"/>
    </xf>
    <xf numFmtId="0" fontId="45" fillId="2" borderId="0" xfId="0" applyFont="1" applyFill="1" applyAlignment="1" applyProtection="1">
      <alignment horizontal="left" wrapText="1"/>
      <protection locked="0"/>
    </xf>
    <xf numFmtId="0" fontId="32" fillId="0" borderId="0" xfId="0" applyFont="1" applyAlignment="1">
      <alignment horizontal="center"/>
    </xf>
    <xf numFmtId="0" fontId="36" fillId="2" borderId="0" xfId="0" applyFont="1" applyFill="1" applyAlignment="1">
      <alignment horizontal="center" wrapText="1"/>
    </xf>
    <xf numFmtId="0" fontId="46" fillId="2" borderId="0" xfId="0" applyFont="1" applyFill="1" applyAlignment="1">
      <alignment horizontal="right" wrapText="1"/>
    </xf>
    <xf numFmtId="0" fontId="13" fillId="15" borderId="65" xfId="0" applyFont="1" applyFill="1" applyBorder="1" applyAlignment="1">
      <alignment horizontal="center" vertical="center" wrapText="1"/>
    </xf>
    <xf numFmtId="0" fontId="13" fillId="15" borderId="61" xfId="0" applyFont="1" applyFill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textRotation="90" wrapText="1"/>
    </xf>
    <xf numFmtId="0" fontId="13" fillId="15" borderId="2" xfId="0" applyFont="1" applyFill="1" applyBorder="1" applyAlignment="1">
      <alignment horizontal="center" vertical="center" textRotation="90" wrapText="1"/>
    </xf>
    <xf numFmtId="0" fontId="13" fillId="15" borderId="2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5" fillId="2" borderId="0" xfId="0" applyFont="1" applyFill="1" applyAlignment="1" applyProtection="1">
      <alignment horizontal="center" vertical="center" wrapText="1"/>
      <protection locked="0"/>
    </xf>
    <xf numFmtId="0" fontId="36" fillId="2" borderId="0" xfId="0" applyFont="1" applyFill="1" applyAlignment="1">
      <alignment horizontal="center" vertical="center" wrapText="1"/>
    </xf>
    <xf numFmtId="0" fontId="32" fillId="2" borderId="0" xfId="0" applyFont="1" applyFill="1" applyAlignment="1">
      <alignment horizontal="center" vertical="center"/>
    </xf>
    <xf numFmtId="0" fontId="46" fillId="2" borderId="0" xfId="0" applyFont="1" applyFill="1" applyAlignment="1">
      <alignment horizontal="right" vertical="center" wrapText="1"/>
    </xf>
    <xf numFmtId="0" fontId="25" fillId="15" borderId="2" xfId="0" applyFont="1" applyFill="1" applyBorder="1" applyAlignment="1">
      <alignment horizontal="center" vertical="center" wrapText="1"/>
    </xf>
    <xf numFmtId="0" fontId="13" fillId="15" borderId="66" xfId="0" applyFont="1" applyFill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25" fillId="15" borderId="65" xfId="0" applyFont="1" applyFill="1" applyBorder="1" applyAlignment="1">
      <alignment horizontal="center" vertical="center" wrapText="1"/>
    </xf>
    <xf numFmtId="0" fontId="25" fillId="15" borderId="61" xfId="0" applyFont="1" applyFill="1" applyBorder="1" applyAlignment="1">
      <alignment horizontal="center" vertical="center" wrapText="1"/>
    </xf>
    <xf numFmtId="0" fontId="25" fillId="15" borderId="2" xfId="0" applyFont="1" applyFill="1" applyBorder="1" applyAlignment="1">
      <alignment horizontal="center" vertical="center" textRotation="90" wrapText="1"/>
    </xf>
    <xf numFmtId="0" fontId="22" fillId="15" borderId="3" xfId="0" applyFont="1" applyFill="1" applyBorder="1" applyAlignment="1">
      <alignment horizontal="center" vertical="center"/>
    </xf>
    <xf numFmtId="0" fontId="22" fillId="15" borderId="5" xfId="0" applyFont="1" applyFill="1" applyBorder="1" applyAlignment="1">
      <alignment horizontal="center" vertical="center"/>
    </xf>
    <xf numFmtId="0" fontId="22" fillId="2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2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4" fillId="22" borderId="44" xfId="0" applyFont="1" applyFill="1" applyBorder="1" applyAlignment="1">
      <alignment horizontal="center" vertical="center" textRotation="90" wrapText="1"/>
    </xf>
    <xf numFmtId="0" fontId="14" fillId="22" borderId="45" xfId="0" applyFont="1" applyFill="1" applyBorder="1" applyAlignment="1">
      <alignment horizontal="center" vertical="center" textRotation="90" wrapText="1"/>
    </xf>
    <xf numFmtId="0" fontId="14" fillId="22" borderId="46" xfId="0" applyFont="1" applyFill="1" applyBorder="1" applyAlignment="1">
      <alignment horizontal="center" vertical="center" textRotation="90" wrapText="1"/>
    </xf>
    <xf numFmtId="0" fontId="47" fillId="15" borderId="3" xfId="0" applyFont="1" applyFill="1" applyBorder="1" applyAlignment="1">
      <alignment horizontal="center" vertical="center" wrapText="1"/>
    </xf>
    <xf numFmtId="0" fontId="47" fillId="15" borderId="4" xfId="0" applyFont="1" applyFill="1" applyBorder="1" applyAlignment="1">
      <alignment horizontal="center" vertical="center" wrapText="1"/>
    </xf>
    <xf numFmtId="0" fontId="47" fillId="15" borderId="5" xfId="0" applyFont="1" applyFill="1" applyBorder="1" applyAlignment="1">
      <alignment horizontal="center" vertical="center" wrapText="1"/>
    </xf>
    <xf numFmtId="0" fontId="47" fillId="21" borderId="44" xfId="0" applyFont="1" applyFill="1" applyBorder="1" applyAlignment="1">
      <alignment horizontal="center" vertical="center" wrapText="1"/>
    </xf>
    <xf numFmtId="0" fontId="47" fillId="21" borderId="46" xfId="0" applyFont="1" applyFill="1" applyBorder="1" applyAlignment="1">
      <alignment horizontal="center" vertical="center" wrapText="1"/>
    </xf>
    <xf numFmtId="0" fontId="48" fillId="21" borderId="44" xfId="0" applyFont="1" applyFill="1" applyBorder="1" applyAlignment="1">
      <alignment horizontal="center" vertical="center" wrapText="1"/>
    </xf>
    <xf numFmtId="0" fontId="48" fillId="21" borderId="46" xfId="0" applyFont="1" applyFill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32" fillId="0" borderId="0" xfId="0" applyFont="1" applyAlignment="1">
      <alignment horizontal="right" vertical="center"/>
    </xf>
    <xf numFmtId="0" fontId="1" fillId="0" borderId="12" xfId="0" applyFont="1" applyBorder="1" applyAlignment="1">
      <alignment vertical="center" wrapText="1"/>
    </xf>
    <xf numFmtId="0" fontId="1" fillId="0" borderId="47" xfId="0" applyFont="1" applyBorder="1" applyAlignment="1">
      <alignment vertical="center" wrapText="1"/>
    </xf>
    <xf numFmtId="0" fontId="1" fillId="0" borderId="48" xfId="0" applyFont="1" applyBorder="1" applyAlignment="1">
      <alignment vertical="center" wrapText="1"/>
    </xf>
    <xf numFmtId="0" fontId="1" fillId="0" borderId="49" xfId="0" applyFont="1" applyBorder="1" applyAlignment="1">
      <alignment horizontal="justify" vertical="center" wrapText="1"/>
    </xf>
    <xf numFmtId="0" fontId="1" fillId="0" borderId="50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justify" vertical="center" wrapText="1"/>
    </xf>
    <xf numFmtId="0" fontId="32" fillId="0" borderId="0" xfId="0" applyFont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0" fillId="0" borderId="2" xfId="1" applyFont="1" applyBorder="1" applyAlignment="1">
      <alignment horizontal="center" vertical="center" wrapText="1"/>
    </xf>
    <xf numFmtId="0" fontId="13" fillId="15" borderId="2" xfId="1" applyFont="1" applyFill="1" applyBorder="1" applyAlignment="1">
      <alignment horizontal="center" wrapText="1"/>
    </xf>
    <xf numFmtId="0" fontId="13" fillId="21" borderId="2" xfId="1" applyFont="1" applyFill="1" applyBorder="1" applyAlignment="1">
      <alignment horizontal="center" vertical="center" wrapText="1"/>
    </xf>
    <xf numFmtId="0" fontId="19" fillId="13" borderId="2" xfId="1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27" fillId="0" borderId="2" xfId="0" applyFont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32" fillId="2" borderId="0" xfId="0" applyFont="1" applyFill="1" applyAlignment="1">
      <alignment horizontal="right" vertical="center" wrapText="1"/>
    </xf>
  </cellXfs>
  <cellStyles count="2">
    <cellStyle name="Normal" xfId="0" builtinId="0"/>
    <cellStyle name="Normal 2" xfId="1" xr:uid="{00000000-0005-0000-0000-000001000000}"/>
  </cellStyles>
  <dxfs count="42"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</dxfs>
  <tableStyles count="0" defaultTableStyle="TableStyleMedium2" defaultPivotStyle="PivotStyleLight16"/>
  <colors>
    <mruColors>
      <color rgb="FF79C000"/>
      <color rgb="FF00482B"/>
      <color rgb="FF008080"/>
      <color rgb="FF447CEC"/>
      <color rgb="FF00FF00"/>
      <color rgb="FF0F3D38"/>
      <color rgb="FFEDE34E"/>
      <color rgb="FFD5CA3D"/>
      <color rgb="FF004846"/>
      <color rgb="FF4B51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'Valoracion de eficacia '!$E$26</c:f>
              <c:strCache>
                <c:ptCount val="1"/>
              </c:strCache>
            </c:strRef>
          </c:tx>
          <c:spPr>
            <a:solidFill>
              <a:srgbClr val="FF0000"/>
            </a:solidFill>
          </c:spPr>
          <c:dPt>
            <c:idx val="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5F7-4842-9C0B-082628344BAA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5F7-4842-9C0B-082628344BAA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5F7-4842-9C0B-082628344B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'Valoracion de eficacia '!$D$27:$D$29</c:f>
              <c:strCache>
                <c:ptCount val="3"/>
                <c:pt idx="0">
                  <c:v>Aumentó el riesgo</c:v>
                </c:pt>
                <c:pt idx="1">
                  <c:v>Disminuyó el riesgo</c:v>
                </c:pt>
                <c:pt idx="2">
                  <c:v>Se mantiene los controles establecidos</c:v>
                </c:pt>
              </c:strCache>
            </c:strRef>
          </c:cat>
          <c:val>
            <c:numRef>
              <c:f>'Valoracion de eficacia '!$E$27:$E$29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F7-4842-9C0B-082628344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#'Control Cambios Registro '!A1"/><Relationship Id="rId7" Type="http://schemas.openxmlformats.org/officeDocument/2006/relationships/hyperlink" Target="#'PELIGROS HIGIENICOS'!A1"/><Relationship Id="rId2" Type="http://schemas.openxmlformats.org/officeDocument/2006/relationships/image" Target="../media/image1.png"/><Relationship Id="rId1" Type="http://schemas.openxmlformats.org/officeDocument/2006/relationships/hyperlink" Target="https://www.ucundinamarca.edu.co/index.php/servicios2022/sistema-de-gestion-de-seguridad-y-salud-en-el-trabajo" TargetMode="External"/><Relationship Id="rId6" Type="http://schemas.openxmlformats.org/officeDocument/2006/relationships/hyperlink" Target="#'Tabla de peligros '!A1"/><Relationship Id="rId5" Type="http://schemas.openxmlformats.org/officeDocument/2006/relationships/hyperlink" Target="#'Valoracion del riesgo '!&#193;rea_de_impresi&#243;n"/><Relationship Id="rId4" Type="http://schemas.openxmlformats.org/officeDocument/2006/relationships/hyperlink" Target="#MATRIZ!A1"/><Relationship Id="rId9" Type="http://schemas.openxmlformats.org/officeDocument/2006/relationships/hyperlink" Target="#'Valoracion de eficacia '!&#193;rea_de_impresi&#243;n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MEN&#218; '!A1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MEN&#218; 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hyperlink" Target="#'MEN&#218; '!A1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MEN&#218; '!A1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MEN&#218; 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MEN&#218;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400050</xdr:colOff>
      <xdr:row>13</xdr:row>
      <xdr:rowOff>95250</xdr:rowOff>
    </xdr:from>
    <xdr:to>
      <xdr:col>8</xdr:col>
      <xdr:colOff>361950</xdr:colOff>
      <xdr:row>21</xdr:row>
      <xdr:rowOff>19050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5EE6D2-9B3E-4B7A-B1A6-9AAC1EFA04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3833" t="24477" r="35189" b="21862"/>
        <a:stretch/>
      </xdr:blipFill>
      <xdr:spPr>
        <a:xfrm>
          <a:off x="4537710" y="2579370"/>
          <a:ext cx="1531620" cy="1386840"/>
        </a:xfrm>
        <a:prstGeom prst="rect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</xdr:pic>
    <xdr:clientData/>
  </xdr:twoCellAnchor>
  <xdr:twoCellAnchor>
    <xdr:from>
      <xdr:col>14</xdr:col>
      <xdr:colOff>295276</xdr:colOff>
      <xdr:row>35</xdr:row>
      <xdr:rowOff>180974</xdr:rowOff>
    </xdr:from>
    <xdr:to>
      <xdr:col>15</xdr:col>
      <xdr:colOff>342900</xdr:colOff>
      <xdr:row>40</xdr:row>
      <xdr:rowOff>152399</xdr:rowOff>
    </xdr:to>
    <xdr:sp macro="" textlink="">
      <xdr:nvSpPr>
        <xdr:cNvPr id="3" name="Diagrama de flujo: multidocumento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CD6761-7903-40F4-AD67-3A75EBB33DDF}"/>
            </a:ext>
          </a:extLst>
        </xdr:cNvPr>
        <xdr:cNvSpPr/>
      </xdr:nvSpPr>
      <xdr:spPr>
        <a:xfrm>
          <a:off x="10711816" y="6673214"/>
          <a:ext cx="832484" cy="885825"/>
        </a:xfrm>
        <a:prstGeom prst="flowChartMultidocument">
          <a:avLst/>
        </a:prstGeom>
        <a:solidFill>
          <a:srgbClr val="00482B"/>
        </a:solidFill>
        <a:ln>
          <a:solidFill>
            <a:srgbClr val="00482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>
              <a:latin typeface="Arial" panose="020B0604020202020204" pitchFamily="34" charset="0"/>
              <a:cs typeface="Arial" panose="020B0604020202020204" pitchFamily="34" charset="0"/>
            </a:rPr>
            <a:t>CONTROL</a:t>
          </a:r>
          <a:r>
            <a:rPr lang="es-CO" sz="800" baseline="0">
              <a:latin typeface="Arial" panose="020B0604020202020204" pitchFamily="34" charset="0"/>
              <a:cs typeface="Arial" panose="020B0604020202020204" pitchFamily="34" charset="0"/>
            </a:rPr>
            <a:t> DE CAMBIOS </a:t>
          </a:r>
          <a:endParaRPr lang="es-CO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485775</xdr:colOff>
      <xdr:row>25</xdr:row>
      <xdr:rowOff>10392</xdr:rowOff>
    </xdr:from>
    <xdr:to>
      <xdr:col>4</xdr:col>
      <xdr:colOff>104775</xdr:colOff>
      <xdr:row>29</xdr:row>
      <xdr:rowOff>171451</xdr:rowOff>
    </xdr:to>
    <xdr:sp macro="" textlink="">
      <xdr:nvSpPr>
        <xdr:cNvPr id="4" name="Flecha: pentágono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E2CEAE-8615-4635-8062-B13FDB6D0F78}"/>
            </a:ext>
          </a:extLst>
        </xdr:cNvPr>
        <xdr:cNvSpPr/>
      </xdr:nvSpPr>
      <xdr:spPr>
        <a:xfrm>
          <a:off x="699135" y="4673832"/>
          <a:ext cx="1973580" cy="892579"/>
        </a:xfrm>
        <a:prstGeom prst="homePlate">
          <a:avLst/>
        </a:prstGeom>
        <a:solidFill>
          <a:srgbClr val="00988C"/>
        </a:solidFill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>
              <a:latin typeface="Arial" panose="020B0604020202020204" pitchFamily="34" charset="0"/>
              <a:cs typeface="Arial" panose="020B0604020202020204" pitchFamily="34" charset="0"/>
            </a:rPr>
            <a:t>PELIGROS</a:t>
          </a:r>
        </a:p>
      </xdr:txBody>
    </xdr:sp>
    <xdr:clientData/>
  </xdr:twoCellAnchor>
  <xdr:twoCellAnchor>
    <xdr:from>
      <xdr:col>4</xdr:col>
      <xdr:colOff>349623</xdr:colOff>
      <xdr:row>25</xdr:row>
      <xdr:rowOff>1427</xdr:rowOff>
    </xdr:from>
    <xdr:to>
      <xdr:col>7</xdr:col>
      <xdr:colOff>65079</xdr:colOff>
      <xdr:row>29</xdr:row>
      <xdr:rowOff>162486</xdr:rowOff>
    </xdr:to>
    <xdr:sp macro="" textlink="">
      <xdr:nvSpPr>
        <xdr:cNvPr id="5" name="Flecha: pentágono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185ECC-DEC5-4204-B6DD-F82E3E771A0E}"/>
            </a:ext>
          </a:extLst>
        </xdr:cNvPr>
        <xdr:cNvSpPr/>
      </xdr:nvSpPr>
      <xdr:spPr>
        <a:xfrm>
          <a:off x="2917563" y="4664867"/>
          <a:ext cx="2070036" cy="892579"/>
        </a:xfrm>
        <a:prstGeom prst="homePlate">
          <a:avLst/>
        </a:prstGeom>
        <a:solidFill>
          <a:srgbClr val="00988C"/>
        </a:solidFill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>
              <a:latin typeface="Arial" panose="020B0604020202020204" pitchFamily="34" charset="0"/>
              <a:cs typeface="Arial" panose="020B0604020202020204" pitchFamily="34" charset="0"/>
            </a:rPr>
            <a:t>VALORACIÓN DEL RIESGO </a:t>
          </a:r>
        </a:p>
      </xdr:txBody>
    </xdr:sp>
    <xdr:clientData/>
  </xdr:twoCellAnchor>
  <xdr:twoCellAnchor>
    <xdr:from>
      <xdr:col>10</xdr:col>
      <xdr:colOff>236445</xdr:colOff>
      <xdr:row>25</xdr:row>
      <xdr:rowOff>5195</xdr:rowOff>
    </xdr:from>
    <xdr:to>
      <xdr:col>12</xdr:col>
      <xdr:colOff>617445</xdr:colOff>
      <xdr:row>30</xdr:row>
      <xdr:rowOff>9526</xdr:rowOff>
    </xdr:to>
    <xdr:sp macro="" textlink="">
      <xdr:nvSpPr>
        <xdr:cNvPr id="6" name="Flecha: pentágono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67439D-7D34-4074-99D1-821432DC222D}"/>
            </a:ext>
          </a:extLst>
        </xdr:cNvPr>
        <xdr:cNvSpPr/>
      </xdr:nvSpPr>
      <xdr:spPr>
        <a:xfrm>
          <a:off x="7513545" y="4668635"/>
          <a:ext cx="1950720" cy="918731"/>
        </a:xfrm>
        <a:prstGeom prst="homePlate">
          <a:avLst/>
        </a:prstGeom>
        <a:solidFill>
          <a:srgbClr val="00988C"/>
        </a:solidFill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>
              <a:latin typeface="Arial" panose="020B0604020202020204" pitchFamily="34" charset="0"/>
              <a:cs typeface="Arial" panose="020B0604020202020204" pitchFamily="34" charset="0"/>
            </a:rPr>
            <a:t>TABLA DE PELIGROS </a:t>
          </a:r>
        </a:p>
      </xdr:txBody>
    </xdr:sp>
    <xdr:clientData/>
  </xdr:twoCellAnchor>
  <xdr:twoCellAnchor>
    <xdr:from>
      <xdr:col>13</xdr:col>
      <xdr:colOff>115981</xdr:colOff>
      <xdr:row>24</xdr:row>
      <xdr:rowOff>135031</xdr:rowOff>
    </xdr:from>
    <xdr:to>
      <xdr:col>15</xdr:col>
      <xdr:colOff>496980</xdr:colOff>
      <xdr:row>30</xdr:row>
      <xdr:rowOff>1682</xdr:rowOff>
    </xdr:to>
    <xdr:sp macro="" textlink="">
      <xdr:nvSpPr>
        <xdr:cNvPr id="7" name="Flecha: pentágon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E252C1-CF9F-4B35-8617-BEBF70DEA785}"/>
            </a:ext>
          </a:extLst>
        </xdr:cNvPr>
        <xdr:cNvSpPr/>
      </xdr:nvSpPr>
      <xdr:spPr>
        <a:xfrm>
          <a:off x="9747661" y="4630831"/>
          <a:ext cx="1950719" cy="948691"/>
        </a:xfrm>
        <a:custGeom>
          <a:avLst/>
          <a:gdLst>
            <a:gd name="connsiteX0" fmla="*/ 0 w 1958788"/>
            <a:gd name="connsiteY0" fmla="*/ 0 h 933451"/>
            <a:gd name="connsiteX1" fmla="*/ 1492063 w 1958788"/>
            <a:gd name="connsiteY1" fmla="*/ 0 h 933451"/>
            <a:gd name="connsiteX2" fmla="*/ 1958788 w 1958788"/>
            <a:gd name="connsiteY2" fmla="*/ 466726 h 933451"/>
            <a:gd name="connsiteX3" fmla="*/ 1492063 w 1958788"/>
            <a:gd name="connsiteY3" fmla="*/ 933451 h 933451"/>
            <a:gd name="connsiteX4" fmla="*/ 0 w 1958788"/>
            <a:gd name="connsiteY4" fmla="*/ 933451 h 933451"/>
            <a:gd name="connsiteX5" fmla="*/ 0 w 1958788"/>
            <a:gd name="connsiteY5" fmla="*/ 0 h 933451"/>
            <a:gd name="connsiteX0" fmla="*/ 0 w 1958788"/>
            <a:gd name="connsiteY0" fmla="*/ 0 h 933451"/>
            <a:gd name="connsiteX1" fmla="*/ 1527922 w 1958788"/>
            <a:gd name="connsiteY1" fmla="*/ 17930 h 933451"/>
            <a:gd name="connsiteX2" fmla="*/ 1958788 w 1958788"/>
            <a:gd name="connsiteY2" fmla="*/ 466726 h 933451"/>
            <a:gd name="connsiteX3" fmla="*/ 1492063 w 1958788"/>
            <a:gd name="connsiteY3" fmla="*/ 933451 h 933451"/>
            <a:gd name="connsiteX4" fmla="*/ 0 w 1958788"/>
            <a:gd name="connsiteY4" fmla="*/ 933451 h 933451"/>
            <a:gd name="connsiteX5" fmla="*/ 0 w 1958788"/>
            <a:gd name="connsiteY5" fmla="*/ 0 h 9334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958788" h="933451">
              <a:moveTo>
                <a:pt x="0" y="0"/>
              </a:moveTo>
              <a:lnTo>
                <a:pt x="1527922" y="17930"/>
              </a:lnTo>
              <a:lnTo>
                <a:pt x="1958788" y="466726"/>
              </a:lnTo>
              <a:lnTo>
                <a:pt x="1492063" y="933451"/>
              </a:lnTo>
              <a:lnTo>
                <a:pt x="0" y="933451"/>
              </a:lnTo>
              <a:lnTo>
                <a:pt x="0" y="0"/>
              </a:lnTo>
              <a:close/>
            </a:path>
          </a:pathLst>
        </a:custGeom>
        <a:solidFill>
          <a:srgbClr val="00988C"/>
        </a:solidFill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>
              <a:latin typeface="Arial" panose="020B0604020202020204" pitchFamily="34" charset="0"/>
              <a:cs typeface="Arial" panose="020B0604020202020204" pitchFamily="34" charset="0"/>
            </a:rPr>
            <a:t>PELIGROS HIGIÉNICOS </a:t>
          </a:r>
        </a:p>
      </xdr:txBody>
    </xdr:sp>
    <xdr:clientData/>
  </xdr:twoCellAnchor>
  <xdr:twoCellAnchor editAs="oneCell">
    <xdr:from>
      <xdr:col>1</xdr:col>
      <xdr:colOff>136071</xdr:colOff>
      <xdr:row>1</xdr:row>
      <xdr:rowOff>87474</xdr:rowOff>
    </xdr:from>
    <xdr:to>
      <xdr:col>1</xdr:col>
      <xdr:colOff>602602</xdr:colOff>
      <xdr:row>4</xdr:row>
      <xdr:rowOff>145013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F3BAA7B-708A-421E-AE90-E3C6A30A82A7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431" y="270354"/>
          <a:ext cx="466531" cy="659519"/>
        </a:xfrm>
        <a:prstGeom prst="rect">
          <a:avLst/>
        </a:prstGeom>
      </xdr:spPr>
    </xdr:pic>
    <xdr:clientData/>
  </xdr:twoCellAnchor>
  <xdr:twoCellAnchor>
    <xdr:from>
      <xdr:col>7</xdr:col>
      <xdr:colOff>394447</xdr:colOff>
      <xdr:row>24</xdr:row>
      <xdr:rowOff>143435</xdr:rowOff>
    </xdr:from>
    <xdr:to>
      <xdr:col>9</xdr:col>
      <xdr:colOff>775447</xdr:colOff>
      <xdr:row>30</xdr:row>
      <xdr:rowOff>10086</xdr:rowOff>
    </xdr:to>
    <xdr:sp macro="" textlink="">
      <xdr:nvSpPr>
        <xdr:cNvPr id="9" name="Flecha: pentágono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240A9D7-1D5A-45A2-A563-CC0C835BA8B7}"/>
            </a:ext>
          </a:extLst>
        </xdr:cNvPr>
        <xdr:cNvSpPr/>
      </xdr:nvSpPr>
      <xdr:spPr>
        <a:xfrm>
          <a:off x="5316967" y="4639235"/>
          <a:ext cx="1950720" cy="948691"/>
        </a:xfrm>
        <a:prstGeom prst="homePlate">
          <a:avLst/>
        </a:prstGeom>
        <a:solidFill>
          <a:srgbClr val="00988C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>
          <a:bevelT w="114300" prst="artDeco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VALORACIÓN DE LA EFICACIA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214964</xdr:colOff>
      <xdr:row>1</xdr:row>
      <xdr:rowOff>65702</xdr:rowOff>
    </xdr:from>
    <xdr:to>
      <xdr:col>1</xdr:col>
      <xdr:colOff>654843</xdr:colOff>
      <xdr:row>4</xdr:row>
      <xdr:rowOff>153177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322E5F-9C58-438F-8FB3-E680D5F14D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1724" y="248582"/>
          <a:ext cx="439879" cy="6589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</xdr:row>
      <xdr:rowOff>114302</xdr:rowOff>
    </xdr:from>
    <xdr:to>
      <xdr:col>0</xdr:col>
      <xdr:colOff>714375</xdr:colOff>
      <xdr:row>4</xdr:row>
      <xdr:rowOff>80963</xdr:rowOff>
    </xdr:to>
    <xdr:sp macro="" textlink="">
      <xdr:nvSpPr>
        <xdr:cNvPr id="3" name="Flecha: hacia abaj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E0D96A-BB59-42FB-9C65-4E6165D4E61B}"/>
            </a:ext>
          </a:extLst>
        </xdr:cNvPr>
        <xdr:cNvSpPr/>
      </xdr:nvSpPr>
      <xdr:spPr>
        <a:xfrm rot="5400000">
          <a:off x="88107" y="209075"/>
          <a:ext cx="538161" cy="714375"/>
        </a:xfrm>
        <a:prstGeom prst="downArrow">
          <a:avLst/>
        </a:prstGeom>
        <a:solidFill>
          <a:srgbClr val="00988C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es-CO" sz="600" b="1">
              <a:latin typeface="Arial" panose="020B0604020202020204" pitchFamily="34" charset="0"/>
              <a:cs typeface="Arial" panose="020B0604020202020204" pitchFamily="34" charset="0"/>
            </a:rPr>
            <a:t>REGRESAR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28575</xdr:rowOff>
    </xdr:from>
    <xdr:to>
      <xdr:col>0</xdr:col>
      <xdr:colOff>723901</xdr:colOff>
      <xdr:row>3</xdr:row>
      <xdr:rowOff>159758</xdr:rowOff>
    </xdr:to>
    <xdr:sp macro="" textlink="">
      <xdr:nvSpPr>
        <xdr:cNvPr id="4" name="Flecha: hacia abaj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7B280D-52B5-4E63-9DA1-B8670B1A1F66}"/>
            </a:ext>
          </a:extLst>
        </xdr:cNvPr>
        <xdr:cNvSpPr/>
      </xdr:nvSpPr>
      <xdr:spPr>
        <a:xfrm rot="5400000">
          <a:off x="96334" y="122742"/>
          <a:ext cx="531233" cy="723900"/>
        </a:xfrm>
        <a:prstGeom prst="downArrow">
          <a:avLst/>
        </a:prstGeom>
        <a:solidFill>
          <a:srgbClr val="008080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es-CO" sz="600" b="1">
              <a:latin typeface="Arial" panose="020B0604020202020204" pitchFamily="34" charset="0"/>
              <a:cs typeface="Arial" panose="020B0604020202020204" pitchFamily="34" charset="0"/>
            </a:rPr>
            <a:t>REGRESAR</a:t>
          </a:r>
        </a:p>
      </xdr:txBody>
    </xdr:sp>
    <xdr:clientData/>
  </xdr:twoCellAnchor>
  <xdr:twoCellAnchor editAs="oneCell">
    <xdr:from>
      <xdr:col>1</xdr:col>
      <xdr:colOff>287673</xdr:colOff>
      <xdr:row>1</xdr:row>
      <xdr:rowOff>67078</xdr:rowOff>
    </xdr:from>
    <xdr:to>
      <xdr:col>1</xdr:col>
      <xdr:colOff>737150</xdr:colOff>
      <xdr:row>4</xdr:row>
      <xdr:rowOff>93405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50654AF8-2C99-4D82-92FF-C30BE790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57956" y="257578"/>
          <a:ext cx="449477" cy="630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214964</xdr:colOff>
      <xdr:row>1</xdr:row>
      <xdr:rowOff>65702</xdr:rowOff>
    </xdr:from>
    <xdr:to>
      <xdr:col>1</xdr:col>
      <xdr:colOff>664368</xdr:colOff>
      <xdr:row>4</xdr:row>
      <xdr:rowOff>153177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83336E-0ADD-4FE6-AAD8-DA693AD26B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61724" y="248582"/>
          <a:ext cx="449404" cy="6589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</xdr:row>
      <xdr:rowOff>114302</xdr:rowOff>
    </xdr:from>
    <xdr:to>
      <xdr:col>0</xdr:col>
      <xdr:colOff>714375</xdr:colOff>
      <xdr:row>4</xdr:row>
      <xdr:rowOff>80963</xdr:rowOff>
    </xdr:to>
    <xdr:sp macro="" textlink="">
      <xdr:nvSpPr>
        <xdr:cNvPr id="3" name="Flecha: hacia abaj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76D7CF-6705-4EB3-A727-197EFDB9990E}"/>
            </a:ext>
          </a:extLst>
        </xdr:cNvPr>
        <xdr:cNvSpPr/>
      </xdr:nvSpPr>
      <xdr:spPr>
        <a:xfrm rot="5400000">
          <a:off x="88107" y="209075"/>
          <a:ext cx="538161" cy="714375"/>
        </a:xfrm>
        <a:prstGeom prst="downArrow">
          <a:avLst/>
        </a:prstGeom>
        <a:solidFill>
          <a:srgbClr val="00988C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es-CO" sz="600" b="1">
              <a:latin typeface="Arial" panose="020B0604020202020204" pitchFamily="34" charset="0"/>
              <a:cs typeface="Arial" panose="020B0604020202020204" pitchFamily="34" charset="0"/>
            </a:rPr>
            <a:t>REGRESAR</a:t>
          </a:r>
        </a:p>
      </xdr:txBody>
    </xdr:sp>
    <xdr:clientData/>
  </xdr:twoCellAnchor>
  <xdr:twoCellAnchor>
    <xdr:from>
      <xdr:col>5</xdr:col>
      <xdr:colOff>709809</xdr:colOff>
      <xdr:row>21</xdr:row>
      <xdr:rowOff>53236</xdr:rowOff>
    </xdr:from>
    <xdr:to>
      <xdr:col>10</xdr:col>
      <xdr:colOff>501041</xdr:colOff>
      <xdr:row>35</xdr:row>
      <xdr:rowOff>165970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B30EE07-05F2-4074-A60B-52D94485C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138793</xdr:colOff>
      <xdr:row>1</xdr:row>
      <xdr:rowOff>99027</xdr:rowOff>
    </xdr:from>
    <xdr:to>
      <xdr:col>1</xdr:col>
      <xdr:colOff>530679</xdr:colOff>
      <xdr:row>4</xdr:row>
      <xdr:rowOff>114605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40D6AF-6116-42BF-BF40-8930FD03E9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38893" y="281907"/>
          <a:ext cx="391886" cy="564218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166689</xdr:rowOff>
    </xdr:from>
    <xdr:to>
      <xdr:col>0</xdr:col>
      <xdr:colOff>723900</xdr:colOff>
      <xdr:row>3</xdr:row>
      <xdr:rowOff>133350</xdr:rowOff>
    </xdr:to>
    <xdr:sp macro="" textlink="">
      <xdr:nvSpPr>
        <xdr:cNvPr id="3" name="Flecha: hacia abaj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8E0E4B-A7AE-41EF-84B0-CE9AC4EC15DC}"/>
            </a:ext>
          </a:extLst>
        </xdr:cNvPr>
        <xdr:cNvSpPr/>
      </xdr:nvSpPr>
      <xdr:spPr>
        <a:xfrm rot="5400000">
          <a:off x="104299" y="62390"/>
          <a:ext cx="515301" cy="723900"/>
        </a:xfrm>
        <a:prstGeom prst="downArrow">
          <a:avLst/>
        </a:prstGeom>
        <a:solidFill>
          <a:srgbClr val="00988C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es-CO" sz="600" b="1">
              <a:latin typeface="Arial" panose="020B0604020202020204" pitchFamily="34" charset="0"/>
              <a:cs typeface="Arial" panose="020B0604020202020204" pitchFamily="34" charset="0"/>
            </a:rPr>
            <a:t>REGRESAR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95249</xdr:rowOff>
    </xdr:from>
    <xdr:to>
      <xdr:col>0</xdr:col>
      <xdr:colOff>723900</xdr:colOff>
      <xdr:row>4</xdr:row>
      <xdr:rowOff>61910</xdr:rowOff>
    </xdr:to>
    <xdr:sp macro="" textlink="">
      <xdr:nvSpPr>
        <xdr:cNvPr id="4" name="Flecha: hacia abaj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276BC9-6C44-440C-8CEC-0D63A7F1E7FB}"/>
            </a:ext>
          </a:extLst>
        </xdr:cNvPr>
        <xdr:cNvSpPr/>
      </xdr:nvSpPr>
      <xdr:spPr>
        <a:xfrm rot="5400000">
          <a:off x="92869" y="192880"/>
          <a:ext cx="538161" cy="723900"/>
        </a:xfrm>
        <a:prstGeom prst="downArrow">
          <a:avLst/>
        </a:prstGeom>
        <a:solidFill>
          <a:srgbClr val="008080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es-CO" sz="600" b="1">
              <a:latin typeface="Arial" panose="020B0604020202020204" pitchFamily="34" charset="0"/>
              <a:cs typeface="Arial" panose="020B0604020202020204" pitchFamily="34" charset="0"/>
            </a:rPr>
            <a:t>REGRESAR</a:t>
          </a:r>
        </a:p>
      </xdr:txBody>
    </xdr:sp>
    <xdr:clientData/>
  </xdr:twoCellAnchor>
  <xdr:twoCellAnchor editAs="oneCell">
    <xdr:from>
      <xdr:col>1</xdr:col>
      <xdr:colOff>598145</xdr:colOff>
      <xdr:row>1</xdr:row>
      <xdr:rowOff>98084</xdr:rowOff>
    </xdr:from>
    <xdr:to>
      <xdr:col>1</xdr:col>
      <xdr:colOff>1088570</xdr:colOff>
      <xdr:row>4</xdr:row>
      <xdr:rowOff>135152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9CB3FD63-65E8-4585-B279-2BD9E9BF7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2931" y="288584"/>
          <a:ext cx="490425" cy="608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185744</xdr:rowOff>
    </xdr:from>
    <xdr:to>
      <xdr:col>0</xdr:col>
      <xdr:colOff>723900</xdr:colOff>
      <xdr:row>4</xdr:row>
      <xdr:rowOff>152405</xdr:rowOff>
    </xdr:to>
    <xdr:sp macro="" textlink="">
      <xdr:nvSpPr>
        <xdr:cNvPr id="3" name="Flecha: hacia abaj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134F2B-4FE1-4B63-A135-AC7093B5FA76}"/>
            </a:ext>
          </a:extLst>
        </xdr:cNvPr>
        <xdr:cNvSpPr/>
      </xdr:nvSpPr>
      <xdr:spPr>
        <a:xfrm rot="5400000">
          <a:off x="92869" y="92875"/>
          <a:ext cx="538161" cy="723900"/>
        </a:xfrm>
        <a:prstGeom prst="downArrow">
          <a:avLst/>
        </a:prstGeom>
        <a:solidFill>
          <a:srgbClr val="008080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es-CO" sz="600" b="1">
              <a:latin typeface="Arial" panose="020B0604020202020204" pitchFamily="34" charset="0"/>
              <a:cs typeface="Arial" panose="020B0604020202020204" pitchFamily="34" charset="0"/>
            </a:rPr>
            <a:t>REGRESAR</a:t>
          </a:r>
        </a:p>
      </xdr:txBody>
    </xdr:sp>
    <xdr:clientData/>
  </xdr:twoCellAnchor>
  <xdr:twoCellAnchor editAs="oneCell">
    <xdr:from>
      <xdr:col>1</xdr:col>
      <xdr:colOff>238125</xdr:colOff>
      <xdr:row>1</xdr:row>
      <xdr:rowOff>66675</xdr:rowOff>
    </xdr:from>
    <xdr:to>
      <xdr:col>1</xdr:col>
      <xdr:colOff>676275</xdr:colOff>
      <xdr:row>4</xdr:row>
      <xdr:rowOff>138615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03CF383C-5837-46D2-821B-ECA96F316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00125" y="257175"/>
          <a:ext cx="438150" cy="64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PENSAR%202015\agencias%20de%20colocacion\Agencia%20de%20colocaci&#243;n%20Mosquera\Plan%20de%20emergencia%20Agencia%20de%20colocaci&#243;n%20Mosque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 Principal"/>
      <sheetName val="Esquema Sede Grande"/>
      <sheetName val="Esquema Sede Pequeña"/>
      <sheetName val="Esquema Jardines Sociales"/>
      <sheetName val="Esquema Sedes Enlace o Comedor"/>
      <sheetName val="Información General"/>
      <sheetName val="Análisis de Amenazas"/>
      <sheetName val="Análisis de Vulnerabilidad"/>
      <sheetName val="Vulnerabilidad Comedores"/>
      <sheetName val="Nivel del Riesgo"/>
      <sheetName val="Plan Acción Analisis de Riesgos"/>
      <sheetName val="Historico"/>
      <sheetName val="Recursos Para Emergencias"/>
      <sheetName val="Directorio Telefonico Grandes"/>
      <sheetName val="Directorio Telefonico Pequeñas"/>
      <sheetName val="Directorio Telefonico Jardines"/>
      <sheetName val="Preparación Simulacro"/>
      <sheetName val="Evaluación Simulacro"/>
      <sheetName val="Plan de Acción Grandes"/>
      <sheetName val="Plan de Acción Jardines"/>
      <sheetName val="Plan de Acción Pequeñas"/>
      <sheetName val="PONS"/>
      <sheetName val="PE Enlaces"/>
      <sheetName val="Plan Emergencias Vehiculos"/>
      <sheetName val="Plan de Contingencia"/>
      <sheetName val="Plan de Parques G"/>
      <sheetName val="Plan Parques J"/>
      <sheetName val="Plan de Piscinas"/>
      <sheetName val="Parametros"/>
      <sheetName val="Sedes"/>
      <sheetName val="Brigadistas 2014"/>
      <sheetName val="Reporte de Emergenci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A2" t="str">
            <v>Sismo</v>
          </cell>
          <cell r="B2" t="str">
            <v>Incendios</v>
          </cell>
          <cell r="C2" t="str">
            <v>Hurto</v>
          </cell>
        </row>
        <row r="3">
          <cell r="A3" t="str">
            <v>Lluvias Torrenciales</v>
          </cell>
          <cell r="B3" t="str">
            <v>Derrames</v>
          </cell>
          <cell r="C3" t="str">
            <v>Asaltos</v>
          </cell>
        </row>
        <row r="4">
          <cell r="A4" t="str">
            <v>Granizadas</v>
          </cell>
          <cell r="B4" t="str">
            <v>Fugas</v>
          </cell>
          <cell r="C4" t="str">
            <v>Secuestros</v>
          </cell>
        </row>
        <row r="5">
          <cell r="A5" t="str">
            <v>Vendavales</v>
          </cell>
          <cell r="B5" t="str">
            <v>Explosion</v>
          </cell>
          <cell r="C5" t="str">
            <v>Asonadas</v>
          </cell>
        </row>
        <row r="6">
          <cell r="A6" t="str">
            <v>Anegación</v>
          </cell>
          <cell r="B6" t="str">
            <v xml:space="preserve">Intoxicaciones </v>
          </cell>
          <cell r="C6" t="str">
            <v>Terrorismo</v>
          </cell>
        </row>
        <row r="7">
          <cell r="A7" t="str">
            <v>Remoción en Masa</v>
          </cell>
          <cell r="B7" t="str">
            <v xml:space="preserve">Atrapamiento en ascensores </v>
          </cell>
          <cell r="C7" t="str">
            <v>Concentraciones masivas</v>
          </cell>
        </row>
        <row r="8">
          <cell r="A8" t="str">
            <v>Otros</v>
          </cell>
          <cell r="B8" t="str">
            <v>Inundaciones</v>
          </cell>
          <cell r="C8" t="str">
            <v>Otros</v>
          </cell>
        </row>
        <row r="9">
          <cell r="B9" t="str">
            <v>Trabajo el Alturas</v>
          </cell>
        </row>
        <row r="10">
          <cell r="B10" t="str">
            <v>Accidente vehicular</v>
          </cell>
        </row>
        <row r="11">
          <cell r="B11" t="str">
            <v>Emergencias Medicas</v>
          </cell>
        </row>
        <row r="12">
          <cell r="B12" t="str">
            <v>Emergencias Medicas Sedes de Salud</v>
          </cell>
        </row>
        <row r="13">
          <cell r="B13" t="str">
            <v>Otros</v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482B"/>
  </sheetPr>
  <dimension ref="A1:V73"/>
  <sheetViews>
    <sheetView showGridLines="0" showRowColHeaders="0" tabSelected="1" view="pageBreakPreview" zoomScaleNormal="100" zoomScaleSheetLayoutView="100" workbookViewId="0">
      <selection activeCell="D14" sqref="D14"/>
    </sheetView>
  </sheetViews>
  <sheetFormatPr baseColWidth="10" defaultColWidth="11.42578125" defaultRowHeight="15" x14ac:dyDescent="0.25"/>
  <cols>
    <col min="1" max="1" width="3.140625" style="1" customWidth="1"/>
    <col min="2" max="15" width="11.42578125" style="1"/>
    <col min="16" max="16" width="8.42578125" style="1" customWidth="1"/>
    <col min="17" max="17" width="6.7109375" style="45" customWidth="1"/>
    <col min="18" max="18" width="1.7109375" style="124" customWidth="1"/>
    <col min="19" max="16384" width="11.42578125" style="45"/>
  </cols>
  <sheetData>
    <row r="1" spans="1:18" x14ac:dyDescent="0.25">
      <c r="A1" s="1">
        <v>0</v>
      </c>
      <c r="O1"/>
      <c r="P1"/>
      <c r="Q1" s="124"/>
    </row>
    <row r="2" spans="1:18" s="1" customFormat="1" ht="15.75" customHeight="1" x14ac:dyDescent="0.25">
      <c r="B2" s="194"/>
      <c r="C2" s="195" t="s">
        <v>0</v>
      </c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 t="s">
        <v>1</v>
      </c>
      <c r="P2" s="195"/>
      <c r="Q2" s="195"/>
      <c r="R2"/>
    </row>
    <row r="3" spans="1:18" s="1" customFormat="1" ht="15.75" customHeight="1" x14ac:dyDescent="0.25">
      <c r="B3" s="194"/>
      <c r="C3" s="195" t="s">
        <v>2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 t="s">
        <v>3</v>
      </c>
      <c r="P3" s="195"/>
      <c r="Q3" s="195"/>
      <c r="R3"/>
    </row>
    <row r="4" spans="1:18" s="1" customFormat="1" ht="16.5" customHeight="1" x14ac:dyDescent="0.25">
      <c r="B4" s="194"/>
      <c r="C4" s="195" t="s">
        <v>4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 t="s">
        <v>5</v>
      </c>
      <c r="P4" s="195"/>
      <c r="Q4" s="195"/>
      <c r="R4"/>
    </row>
    <row r="5" spans="1:18" s="1" customFormat="1" ht="15" customHeight="1" x14ac:dyDescent="0.25">
      <c r="B5" s="194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 t="s">
        <v>6</v>
      </c>
      <c r="P5" s="195"/>
      <c r="Q5" s="195"/>
      <c r="R5"/>
    </row>
    <row r="6" spans="1:18" x14ac:dyDescent="0.25">
      <c r="O6"/>
      <c r="P6"/>
      <c r="Q6" s="124"/>
    </row>
    <row r="7" spans="1:18" ht="15.75" thickBot="1" x14ac:dyDescent="0.3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80"/>
    </row>
    <row r="8" spans="1:18" ht="15" customHeight="1" x14ac:dyDescent="0.25">
      <c r="A8" s="41"/>
      <c r="B8" s="183" t="s">
        <v>7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5"/>
      <c r="P8" s="41"/>
      <c r="Q8" s="80"/>
    </row>
    <row r="9" spans="1:18" ht="15" customHeight="1" x14ac:dyDescent="0.25">
      <c r="A9" s="41"/>
      <c r="B9" s="186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8"/>
      <c r="P9" s="41"/>
      <c r="Q9" s="80"/>
    </row>
    <row r="10" spans="1:18" ht="15" customHeight="1" x14ac:dyDescent="0.25">
      <c r="A10" s="41"/>
      <c r="B10" s="186" t="s">
        <v>8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8"/>
      <c r="P10" s="41"/>
      <c r="Q10" s="80"/>
    </row>
    <row r="11" spans="1:18" ht="15.75" customHeight="1" thickBot="1" x14ac:dyDescent="0.3">
      <c r="A11" s="41"/>
      <c r="B11" s="189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1"/>
      <c r="P11" s="41"/>
      <c r="Q11" s="80"/>
    </row>
    <row r="12" spans="1:18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80"/>
    </row>
    <row r="13" spans="1:18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80"/>
    </row>
    <row r="14" spans="1:18" x14ac:dyDescent="0.25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80"/>
    </row>
    <row r="15" spans="1:18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80"/>
    </row>
    <row r="16" spans="1:18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80"/>
    </row>
    <row r="17" spans="1:18" x14ac:dyDescent="0.2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81"/>
      <c r="R17" s="125"/>
    </row>
    <row r="18" spans="1:18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81"/>
      <c r="R18" s="125"/>
    </row>
    <row r="19" spans="1:18" x14ac:dyDescent="0.2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80"/>
    </row>
    <row r="20" spans="1:18" x14ac:dyDescent="0.25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80"/>
    </row>
    <row r="21" spans="1:18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80"/>
    </row>
    <row r="22" spans="1:18" x14ac:dyDescent="0.2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80"/>
    </row>
    <row r="23" spans="1:18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80"/>
    </row>
    <row r="24" spans="1:18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80"/>
    </row>
    <row r="25" spans="1:18" ht="13.5" customHeight="1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80"/>
    </row>
    <row r="26" spans="1:18" x14ac:dyDescent="0.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80"/>
    </row>
    <row r="27" spans="1:18" x14ac:dyDescent="0.2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80"/>
    </row>
    <row r="28" spans="1:18" x14ac:dyDescent="0.25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80"/>
    </row>
    <row r="29" spans="1:18" x14ac:dyDescent="0.2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80"/>
    </row>
    <row r="30" spans="1:18" x14ac:dyDescent="0.2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80"/>
    </row>
    <row r="31" spans="1:18" x14ac:dyDescent="0.2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80"/>
    </row>
    <row r="32" spans="1:18" x14ac:dyDescent="0.25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80"/>
    </row>
    <row r="33" spans="1:22" x14ac:dyDescent="0.2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80"/>
    </row>
    <row r="34" spans="1:22" x14ac:dyDescent="0.25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80"/>
    </row>
    <row r="35" spans="1:22" x14ac:dyDescent="0.2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80"/>
    </row>
    <row r="36" spans="1:22" x14ac:dyDescent="0.25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80"/>
    </row>
    <row r="37" spans="1:22" x14ac:dyDescent="0.2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80"/>
    </row>
    <row r="38" spans="1:22" x14ac:dyDescent="0.2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80"/>
    </row>
    <row r="39" spans="1:22" x14ac:dyDescent="0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80"/>
    </row>
    <row r="40" spans="1:22" x14ac:dyDescent="0.2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80"/>
    </row>
    <row r="41" spans="1:22" x14ac:dyDescent="0.25">
      <c r="A41" s="41"/>
      <c r="B41" s="62" t="s">
        <v>9</v>
      </c>
      <c r="C41" s="63"/>
      <c r="D41" s="167" t="s">
        <v>10</v>
      </c>
      <c r="E41" s="80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80"/>
    </row>
    <row r="42" spans="1:22" x14ac:dyDescent="0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80"/>
    </row>
    <row r="43" spans="1:22" ht="50.25" customHeight="1" x14ac:dyDescent="0.25">
      <c r="A43" s="192" t="s">
        <v>11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26"/>
      <c r="S43" s="82"/>
      <c r="T43" s="82"/>
      <c r="U43" s="82"/>
      <c r="V43" s="82"/>
    </row>
    <row r="44" spans="1:22" ht="29.25" customHeight="1" x14ac:dyDescent="0.25">
      <c r="A44" s="83"/>
      <c r="B44" s="193" t="s">
        <v>12</v>
      </c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26"/>
      <c r="S44" s="82"/>
      <c r="T44" s="82"/>
      <c r="U44" s="82"/>
      <c r="V44" s="82"/>
    </row>
    <row r="45" spans="1:22" ht="7.5" customHeight="1" x14ac:dyDescent="0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80"/>
    </row>
    <row r="62" spans="2:2" x14ac:dyDescent="0.25">
      <c r="B62" s="84" t="s">
        <v>13</v>
      </c>
    </row>
    <row r="63" spans="2:2" x14ac:dyDescent="0.25">
      <c r="B63" s="84" t="s">
        <v>14</v>
      </c>
    </row>
    <row r="64" spans="2:2" x14ac:dyDescent="0.25">
      <c r="B64" s="84" t="s">
        <v>15</v>
      </c>
    </row>
    <row r="65" spans="2:2" x14ac:dyDescent="0.25">
      <c r="B65" s="84" t="s">
        <v>16</v>
      </c>
    </row>
    <row r="66" spans="2:2" x14ac:dyDescent="0.25">
      <c r="B66" s="84" t="s">
        <v>17</v>
      </c>
    </row>
    <row r="67" spans="2:2" x14ac:dyDescent="0.25">
      <c r="B67" s="84" t="s">
        <v>18</v>
      </c>
    </row>
    <row r="68" spans="2:2" x14ac:dyDescent="0.25">
      <c r="B68" s="84" t="s">
        <v>19</v>
      </c>
    </row>
    <row r="69" spans="2:2" x14ac:dyDescent="0.25">
      <c r="B69" s="84" t="s">
        <v>20</v>
      </c>
    </row>
    <row r="70" spans="2:2" x14ac:dyDescent="0.25">
      <c r="B70" s="84" t="s">
        <v>21</v>
      </c>
    </row>
    <row r="71" spans="2:2" x14ac:dyDescent="0.25">
      <c r="B71" s="84" t="s">
        <v>22</v>
      </c>
    </row>
    <row r="72" spans="2:2" x14ac:dyDescent="0.25">
      <c r="B72" s="84" t="s">
        <v>23</v>
      </c>
    </row>
    <row r="73" spans="2:2" x14ac:dyDescent="0.25">
      <c r="B73" s="84" t="s">
        <v>10</v>
      </c>
    </row>
  </sheetData>
  <sheetProtection algorithmName="SHA-512" hashValue="alSTB10O6i3e5oPDMUjqP/05pOCvUhznAD3vtcSZv3NTs93q2tOloYE61XfoZYa8FFCClzgjbSyv8JGX42KkcQ==" saltValue="AIFP1P1jE9ForElYH0A52g==" spinCount="100000" sheet="1" objects="1" scenarios="1"/>
  <mergeCells count="12">
    <mergeCell ref="B8:O9"/>
    <mergeCell ref="B10:O11"/>
    <mergeCell ref="A43:Q43"/>
    <mergeCell ref="B44:Q44"/>
    <mergeCell ref="B2:B5"/>
    <mergeCell ref="C2:N2"/>
    <mergeCell ref="O2:Q2"/>
    <mergeCell ref="C3:N3"/>
    <mergeCell ref="O3:Q3"/>
    <mergeCell ref="C4:N5"/>
    <mergeCell ref="O4:Q4"/>
    <mergeCell ref="O5:Q5"/>
  </mergeCells>
  <dataValidations count="1">
    <dataValidation type="list" allowBlank="1" showInputMessage="1" showErrorMessage="1" sqref="D41" xr:uid="{00000000-0002-0000-0000-000000000000}">
      <formula1>$B$62:$B$73</formula1>
    </dataValidation>
  </dataValidations>
  <pageMargins left="0.7" right="0.7" top="0.75" bottom="0.75" header="0.3" footer="0.3"/>
  <pageSetup scale="4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482B"/>
  </sheetPr>
  <dimension ref="B1:AE59"/>
  <sheetViews>
    <sheetView showGridLines="0" view="pageBreakPreview" zoomScale="70" zoomScaleNormal="73" zoomScaleSheetLayoutView="70" workbookViewId="0">
      <pane xSplit="3" ySplit="15" topLeftCell="D38" activePane="bottomRight" state="frozen"/>
      <selection pane="topRight" activeCell="H35" sqref="H35"/>
      <selection pane="bottomLeft" activeCell="H35" sqref="H35"/>
      <selection pane="bottomRight" sqref="A1:L59"/>
    </sheetView>
  </sheetViews>
  <sheetFormatPr baseColWidth="10" defaultColWidth="11.42578125" defaultRowHeight="15" x14ac:dyDescent="0.25"/>
  <cols>
    <col min="1" max="1" width="10.85546875" customWidth="1"/>
    <col min="2" max="2" width="13.42578125" customWidth="1"/>
    <col min="3" max="3" width="12.5703125" customWidth="1"/>
    <col min="4" max="4" width="67.28515625" customWidth="1"/>
    <col min="6" max="6" width="14.7109375" customWidth="1"/>
    <col min="7" max="7" width="14.85546875" customWidth="1"/>
    <col min="8" max="11" width="13.28515625" customWidth="1"/>
    <col min="12" max="12" width="4" customWidth="1"/>
  </cols>
  <sheetData>
    <row r="1" spans="2:13" s="1" customForma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3" s="1" customFormat="1" ht="15" customHeight="1" x14ac:dyDescent="0.25">
      <c r="B2" s="196"/>
      <c r="C2" s="197" t="s">
        <v>0</v>
      </c>
      <c r="D2" s="198"/>
      <c r="E2" s="198"/>
      <c r="F2" s="198"/>
      <c r="G2" s="198"/>
      <c r="H2" s="199"/>
      <c r="I2" s="197" t="s">
        <v>1</v>
      </c>
      <c r="J2" s="198"/>
      <c r="K2" s="199"/>
      <c r="L2" s="2"/>
      <c r="M2" s="2"/>
    </row>
    <row r="3" spans="2:13" s="1" customFormat="1" ht="15" customHeight="1" x14ac:dyDescent="0.25">
      <c r="B3" s="196"/>
      <c r="C3" s="197" t="s">
        <v>2</v>
      </c>
      <c r="D3" s="198"/>
      <c r="E3" s="198"/>
      <c r="F3" s="198"/>
      <c r="G3" s="198"/>
      <c r="H3" s="199"/>
      <c r="I3" s="197" t="s">
        <v>3</v>
      </c>
      <c r="J3" s="198"/>
      <c r="K3" s="199"/>
      <c r="L3" s="2"/>
      <c r="M3" s="2"/>
    </row>
    <row r="4" spans="2:13" s="1" customFormat="1" ht="15" customHeight="1" x14ac:dyDescent="0.25">
      <c r="B4" s="196"/>
      <c r="C4" s="200" t="s">
        <v>4</v>
      </c>
      <c r="D4" s="201"/>
      <c r="E4" s="201"/>
      <c r="F4" s="201"/>
      <c r="G4" s="201"/>
      <c r="H4" s="202"/>
      <c r="I4" s="197" t="s">
        <v>283</v>
      </c>
      <c r="J4" s="198"/>
      <c r="K4" s="199"/>
      <c r="L4" s="2"/>
      <c r="M4" s="2"/>
    </row>
    <row r="5" spans="2:13" s="1" customFormat="1" ht="15" customHeight="1" x14ac:dyDescent="0.25">
      <c r="B5" s="196"/>
      <c r="C5" s="203"/>
      <c r="D5" s="204"/>
      <c r="E5" s="204"/>
      <c r="F5" s="204"/>
      <c r="G5" s="204"/>
      <c r="H5" s="205"/>
      <c r="I5" s="197" t="s">
        <v>284</v>
      </c>
      <c r="J5" s="198"/>
      <c r="K5" s="199"/>
      <c r="L5" s="2"/>
      <c r="M5" s="2"/>
    </row>
    <row r="7" spans="2:13" x14ac:dyDescent="0.25">
      <c r="B7" s="85">
        <v>33</v>
      </c>
    </row>
    <row r="9" spans="2:13" ht="15" customHeight="1" x14ac:dyDescent="0.25">
      <c r="B9" s="206" t="s">
        <v>285</v>
      </c>
      <c r="C9" s="206"/>
      <c r="D9" s="206"/>
      <c r="E9" s="206"/>
      <c r="F9" s="206"/>
      <c r="G9" s="206"/>
      <c r="H9" s="206"/>
      <c r="I9" s="206"/>
      <c r="J9" s="206"/>
      <c r="K9" s="206"/>
    </row>
    <row r="10" spans="2:13" x14ac:dyDescent="0.25">
      <c r="B10" s="206"/>
      <c r="C10" s="206"/>
      <c r="D10" s="206"/>
      <c r="E10" s="206"/>
      <c r="F10" s="206"/>
      <c r="G10" s="206"/>
      <c r="H10" s="206"/>
      <c r="I10" s="206"/>
      <c r="J10" s="206"/>
      <c r="K10" s="206"/>
    </row>
    <row r="11" spans="2:13" x14ac:dyDescent="0.25">
      <c r="D11" s="86"/>
      <c r="E11" s="86"/>
      <c r="F11" s="86"/>
      <c r="G11" s="86"/>
      <c r="H11" s="86"/>
      <c r="I11" s="86"/>
      <c r="J11" s="86"/>
    </row>
    <row r="12" spans="2:13" ht="15.75" thickBot="1" x14ac:dyDescent="0.3">
      <c r="D12" s="86"/>
      <c r="E12" s="86"/>
      <c r="F12" s="86"/>
      <c r="G12" s="86"/>
      <c r="H12" s="86"/>
      <c r="I12" s="86"/>
      <c r="J12" s="86"/>
    </row>
    <row r="13" spans="2:13" ht="19.5" thickBot="1" x14ac:dyDescent="0.35">
      <c r="B13" s="207" t="s">
        <v>286</v>
      </c>
      <c r="C13" s="208"/>
      <c r="D13" s="209"/>
    </row>
    <row r="14" spans="2:13" ht="19.5" thickBot="1" x14ac:dyDescent="0.35">
      <c r="B14" s="210" t="s">
        <v>287</v>
      </c>
      <c r="C14" s="87" t="s">
        <v>288</v>
      </c>
      <c r="D14" s="212" t="s">
        <v>289</v>
      </c>
      <c r="F14" s="207" t="s">
        <v>290</v>
      </c>
      <c r="G14" s="208"/>
      <c r="H14" s="208"/>
      <c r="I14" s="208"/>
      <c r="J14" s="208"/>
      <c r="K14" s="209"/>
    </row>
    <row r="15" spans="2:13" ht="25.5" customHeight="1" thickBot="1" x14ac:dyDescent="0.3">
      <c r="B15" s="211"/>
      <c r="C15" s="88" t="s">
        <v>291</v>
      </c>
      <c r="D15" s="213"/>
      <c r="F15" s="214" t="s">
        <v>292</v>
      </c>
      <c r="G15" s="215"/>
      <c r="H15" s="218" t="s">
        <v>293</v>
      </c>
      <c r="I15" s="219"/>
      <c r="J15" s="219"/>
      <c r="K15" s="220"/>
    </row>
    <row r="16" spans="2:13" ht="66.75" customHeight="1" thickBot="1" x14ac:dyDescent="0.3">
      <c r="B16" s="89" t="s">
        <v>294</v>
      </c>
      <c r="C16" s="90">
        <v>10</v>
      </c>
      <c r="D16" s="57" t="s">
        <v>295</v>
      </c>
      <c r="F16" s="216"/>
      <c r="G16" s="217"/>
      <c r="H16" s="91">
        <v>4</v>
      </c>
      <c r="I16" s="91">
        <v>3</v>
      </c>
      <c r="J16" s="91">
        <v>2</v>
      </c>
      <c r="K16" s="92">
        <v>1</v>
      </c>
    </row>
    <row r="17" spans="2:11" ht="51.75" customHeight="1" thickBot="1" x14ac:dyDescent="0.3">
      <c r="B17" s="89" t="s">
        <v>296</v>
      </c>
      <c r="C17" s="90">
        <v>6</v>
      </c>
      <c r="D17" s="57" t="s">
        <v>297</v>
      </c>
      <c r="F17" s="93" t="s">
        <v>287</v>
      </c>
      <c r="G17" s="4">
        <v>10</v>
      </c>
      <c r="H17" s="5" t="s">
        <v>298</v>
      </c>
      <c r="I17" s="6" t="s">
        <v>299</v>
      </c>
      <c r="J17" s="7" t="s">
        <v>300</v>
      </c>
      <c r="K17" s="7" t="s">
        <v>301</v>
      </c>
    </row>
    <row r="18" spans="2:11" ht="69.75" customHeight="1" thickBot="1" x14ac:dyDescent="0.3">
      <c r="B18" s="89" t="s">
        <v>302</v>
      </c>
      <c r="C18" s="90">
        <v>2</v>
      </c>
      <c r="D18" s="57" t="s">
        <v>303</v>
      </c>
      <c r="F18" s="93" t="s">
        <v>304</v>
      </c>
      <c r="G18" s="4">
        <v>6</v>
      </c>
      <c r="H18" s="7" t="s">
        <v>305</v>
      </c>
      <c r="I18" s="7" t="s">
        <v>306</v>
      </c>
      <c r="J18" s="7" t="s">
        <v>307</v>
      </c>
      <c r="K18" s="8" t="s">
        <v>308</v>
      </c>
    </row>
    <row r="19" spans="2:11" ht="15.75" thickBot="1" x14ac:dyDescent="0.3">
      <c r="B19" s="221" t="s">
        <v>309</v>
      </c>
      <c r="C19" s="94" t="s">
        <v>310</v>
      </c>
      <c r="D19" s="223" t="s">
        <v>311</v>
      </c>
      <c r="F19" s="95"/>
      <c r="G19" s="4">
        <v>2</v>
      </c>
      <c r="H19" s="8" t="s">
        <v>312</v>
      </c>
      <c r="I19" s="8" t="s">
        <v>308</v>
      </c>
      <c r="J19" s="4" t="s">
        <v>313</v>
      </c>
      <c r="K19" s="4" t="s">
        <v>314</v>
      </c>
    </row>
    <row r="20" spans="2:11" ht="47.25" customHeight="1" thickBot="1" x14ac:dyDescent="0.3">
      <c r="B20" s="222"/>
      <c r="C20" s="96" t="s">
        <v>315</v>
      </c>
      <c r="D20" s="224"/>
    </row>
    <row r="21" spans="2:11" ht="15.75" thickBot="1" x14ac:dyDescent="0.3"/>
    <row r="22" spans="2:11" ht="19.5" thickBot="1" x14ac:dyDescent="0.35">
      <c r="B22" s="207" t="s">
        <v>316</v>
      </c>
      <c r="C22" s="208"/>
      <c r="D22" s="209"/>
      <c r="F22" s="207" t="s">
        <v>317</v>
      </c>
      <c r="G22" s="208"/>
      <c r="H22" s="208"/>
      <c r="I22" s="208"/>
      <c r="J22" s="208"/>
      <c r="K22" s="209"/>
    </row>
    <row r="23" spans="2:11" ht="30.75" thickBot="1" x14ac:dyDescent="0.3">
      <c r="B23" s="97" t="s">
        <v>318</v>
      </c>
      <c r="C23" s="98" t="s">
        <v>319</v>
      </c>
      <c r="D23" s="99" t="s">
        <v>289</v>
      </c>
      <c r="F23" s="225" t="s">
        <v>320</v>
      </c>
      <c r="G23" s="226"/>
      <c r="H23" s="218" t="s">
        <v>321</v>
      </c>
      <c r="I23" s="219"/>
      <c r="J23" s="219"/>
      <c r="K23" s="220"/>
    </row>
    <row r="24" spans="2:11" ht="29.25" thickBot="1" x14ac:dyDescent="0.3">
      <c r="B24" s="89" t="s">
        <v>322</v>
      </c>
      <c r="C24" s="90">
        <v>4</v>
      </c>
      <c r="D24" s="57" t="s">
        <v>323</v>
      </c>
      <c r="F24" s="227" t="s">
        <v>324</v>
      </c>
      <c r="G24" s="228"/>
      <c r="H24" s="3" t="s">
        <v>325</v>
      </c>
      <c r="I24" s="9">
        <v>42297</v>
      </c>
      <c r="J24" s="9">
        <v>42163</v>
      </c>
      <c r="K24" s="10">
        <v>42039</v>
      </c>
    </row>
    <row r="25" spans="2:11" ht="29.25" thickBot="1" x14ac:dyDescent="0.3">
      <c r="B25" s="89" t="s">
        <v>326</v>
      </c>
      <c r="C25" s="90">
        <v>3</v>
      </c>
      <c r="D25" s="57" t="s">
        <v>327</v>
      </c>
      <c r="F25" s="229" t="s">
        <v>328</v>
      </c>
      <c r="G25" s="232">
        <v>100</v>
      </c>
      <c r="H25" s="11" t="s">
        <v>329</v>
      </c>
      <c r="I25" s="11" t="s">
        <v>329</v>
      </c>
      <c r="J25" s="11" t="s">
        <v>329</v>
      </c>
      <c r="K25" s="12" t="s">
        <v>330</v>
      </c>
    </row>
    <row r="26" spans="2:11" ht="29.25" thickBot="1" x14ac:dyDescent="0.3">
      <c r="B26" s="89" t="s">
        <v>331</v>
      </c>
      <c r="C26" s="90">
        <v>2</v>
      </c>
      <c r="D26" s="57" t="s">
        <v>332</v>
      </c>
      <c r="F26" s="230"/>
      <c r="G26" s="233"/>
      <c r="H26" s="13" t="s">
        <v>333</v>
      </c>
      <c r="I26" s="13" t="s">
        <v>334</v>
      </c>
      <c r="J26" s="13" t="s">
        <v>335</v>
      </c>
      <c r="K26" s="14" t="s">
        <v>336</v>
      </c>
    </row>
    <row r="27" spans="2:11" ht="29.25" thickBot="1" x14ac:dyDescent="0.3">
      <c r="B27" s="100" t="s">
        <v>337</v>
      </c>
      <c r="C27" s="96">
        <v>1</v>
      </c>
      <c r="D27" s="57" t="s">
        <v>338</v>
      </c>
      <c r="F27" s="230"/>
      <c r="G27" s="232">
        <v>60</v>
      </c>
      <c r="H27" s="11" t="s">
        <v>329</v>
      </c>
      <c r="I27" s="11" t="s">
        <v>329</v>
      </c>
      <c r="J27" s="12" t="s">
        <v>330</v>
      </c>
      <c r="K27" s="12" t="s">
        <v>339</v>
      </c>
    </row>
    <row r="28" spans="2:11" ht="15.75" thickBot="1" x14ac:dyDescent="0.3">
      <c r="F28" s="230"/>
      <c r="G28" s="234"/>
      <c r="H28" s="11"/>
      <c r="I28" s="11"/>
      <c r="J28" s="12"/>
      <c r="K28" s="15"/>
    </row>
    <row r="29" spans="2:11" ht="19.5" thickBot="1" x14ac:dyDescent="0.35">
      <c r="B29" s="207" t="s">
        <v>340</v>
      </c>
      <c r="C29" s="208"/>
      <c r="D29" s="209"/>
      <c r="F29" s="230"/>
      <c r="G29" s="233"/>
      <c r="H29" s="13" t="s">
        <v>341</v>
      </c>
      <c r="I29" s="13" t="s">
        <v>342</v>
      </c>
      <c r="J29" s="14" t="s">
        <v>343</v>
      </c>
      <c r="K29" s="16" t="s">
        <v>344</v>
      </c>
    </row>
    <row r="30" spans="2:11" ht="45.75" thickBot="1" x14ac:dyDescent="0.3">
      <c r="B30" s="101" t="s">
        <v>340</v>
      </c>
      <c r="C30" s="102" t="s">
        <v>345</v>
      </c>
      <c r="D30" s="103" t="s">
        <v>289</v>
      </c>
      <c r="F30" s="230"/>
      <c r="G30" s="232">
        <v>25</v>
      </c>
      <c r="H30" s="11" t="s">
        <v>329</v>
      </c>
      <c r="I30" s="12" t="s">
        <v>330</v>
      </c>
      <c r="J30" s="12" t="s">
        <v>330</v>
      </c>
      <c r="K30" s="17" t="s">
        <v>346</v>
      </c>
    </row>
    <row r="31" spans="2:11" ht="43.5" thickBot="1" x14ac:dyDescent="0.3">
      <c r="B31" s="89" t="s">
        <v>294</v>
      </c>
      <c r="C31" s="90" t="s">
        <v>347</v>
      </c>
      <c r="D31" s="57" t="s">
        <v>348</v>
      </c>
      <c r="F31" s="230"/>
      <c r="G31" s="233"/>
      <c r="H31" s="13" t="s">
        <v>349</v>
      </c>
      <c r="I31" s="14" t="s">
        <v>350</v>
      </c>
      <c r="J31" s="14" t="s">
        <v>351</v>
      </c>
      <c r="K31" s="18" t="s">
        <v>352</v>
      </c>
    </row>
    <row r="32" spans="2:11" ht="57.75" thickBot="1" x14ac:dyDescent="0.3">
      <c r="B32" s="89" t="s">
        <v>296</v>
      </c>
      <c r="C32" s="90" t="s">
        <v>353</v>
      </c>
      <c r="D32" s="57" t="s">
        <v>354</v>
      </c>
      <c r="F32" s="230"/>
      <c r="G32" s="232">
        <v>10</v>
      </c>
      <c r="H32" s="12" t="s">
        <v>330</v>
      </c>
      <c r="I32" s="12" t="s">
        <v>339</v>
      </c>
      <c r="J32" s="18" t="s">
        <v>346</v>
      </c>
      <c r="K32" s="17" t="s">
        <v>355</v>
      </c>
    </row>
    <row r="33" spans="2:11" ht="43.5" thickBot="1" x14ac:dyDescent="0.3">
      <c r="B33" s="89" t="s">
        <v>302</v>
      </c>
      <c r="C33" s="90" t="s">
        <v>356</v>
      </c>
      <c r="D33" s="57" t="s">
        <v>357</v>
      </c>
      <c r="F33" s="230"/>
      <c r="G33" s="234"/>
      <c r="H33" s="12"/>
      <c r="I33" s="15"/>
      <c r="J33" s="19"/>
      <c r="K33" s="20"/>
    </row>
    <row r="34" spans="2:11" ht="57.75" thickBot="1" x14ac:dyDescent="0.3">
      <c r="B34" s="100" t="s">
        <v>309</v>
      </c>
      <c r="C34" s="96" t="s">
        <v>358</v>
      </c>
      <c r="D34" s="57" t="s">
        <v>359</v>
      </c>
      <c r="F34" s="231"/>
      <c r="G34" s="235"/>
      <c r="H34" s="14" t="s">
        <v>336</v>
      </c>
      <c r="I34" s="16" t="s">
        <v>360</v>
      </c>
      <c r="J34" s="18" t="s">
        <v>361</v>
      </c>
      <c r="K34" s="21" t="s">
        <v>362</v>
      </c>
    </row>
    <row r="35" spans="2:11" ht="15.75" thickBot="1" x14ac:dyDescent="0.3"/>
    <row r="36" spans="2:11" ht="19.5" thickBot="1" x14ac:dyDescent="0.35">
      <c r="B36" s="207" t="s">
        <v>363</v>
      </c>
      <c r="C36" s="208"/>
      <c r="D36" s="209"/>
      <c r="F36" s="236" t="s">
        <v>364</v>
      </c>
      <c r="G36" s="237"/>
    </row>
    <row r="37" spans="2:11" ht="30.75" thickBot="1" x14ac:dyDescent="0.3">
      <c r="B37" s="104" t="s">
        <v>365</v>
      </c>
      <c r="C37" s="238" t="s">
        <v>366</v>
      </c>
      <c r="D37" s="99" t="s">
        <v>289</v>
      </c>
      <c r="F37" s="97" t="s">
        <v>320</v>
      </c>
      <c r="G37" s="105" t="s">
        <v>289</v>
      </c>
    </row>
    <row r="38" spans="2:11" ht="30.75" thickBot="1" x14ac:dyDescent="0.3">
      <c r="B38" s="106" t="s">
        <v>367</v>
      </c>
      <c r="C38" s="239"/>
      <c r="D38" s="107" t="s">
        <v>368</v>
      </c>
      <c r="F38" s="108" t="s">
        <v>329</v>
      </c>
      <c r="G38" s="22" t="s">
        <v>369</v>
      </c>
    </row>
    <row r="39" spans="2:11" ht="43.5" thickBot="1" x14ac:dyDescent="0.3">
      <c r="B39" s="89" t="s">
        <v>370</v>
      </c>
      <c r="C39" s="90">
        <v>100</v>
      </c>
      <c r="D39" s="57" t="s">
        <v>371</v>
      </c>
      <c r="F39" s="108" t="s">
        <v>330</v>
      </c>
      <c r="G39" s="23" t="s">
        <v>372</v>
      </c>
    </row>
    <row r="40" spans="2:11" ht="29.25" thickBot="1" x14ac:dyDescent="0.3">
      <c r="B40" s="89" t="s">
        <v>373</v>
      </c>
      <c r="C40" s="90">
        <v>60</v>
      </c>
      <c r="D40" s="57" t="s">
        <v>374</v>
      </c>
      <c r="F40" s="108" t="s">
        <v>346</v>
      </c>
      <c r="G40" s="24" t="s">
        <v>375</v>
      </c>
    </row>
    <row r="41" spans="2:11" ht="15.75" thickBot="1" x14ac:dyDescent="0.3">
      <c r="B41" s="89" t="s">
        <v>376</v>
      </c>
      <c r="C41" s="90">
        <v>25</v>
      </c>
      <c r="D41" s="57" t="s">
        <v>377</v>
      </c>
      <c r="F41" s="109" t="s">
        <v>378</v>
      </c>
      <c r="G41" s="25" t="s">
        <v>379</v>
      </c>
    </row>
    <row r="42" spans="2:11" ht="15.75" thickBot="1" x14ac:dyDescent="0.3">
      <c r="B42" s="100" t="s">
        <v>380</v>
      </c>
      <c r="C42" s="96">
        <v>10</v>
      </c>
      <c r="D42" s="57" t="s">
        <v>381</v>
      </c>
    </row>
    <row r="43" spans="2:11" ht="15.75" thickBot="1" x14ac:dyDescent="0.3"/>
    <row r="44" spans="2:11" ht="19.5" thickBot="1" x14ac:dyDescent="0.35">
      <c r="B44" s="207" t="s">
        <v>382</v>
      </c>
      <c r="C44" s="208"/>
      <c r="D44" s="209"/>
    </row>
    <row r="45" spans="2:11" ht="30.75" thickBot="1" x14ac:dyDescent="0.3">
      <c r="B45" s="97" t="s">
        <v>383</v>
      </c>
      <c r="C45" s="98" t="s">
        <v>384</v>
      </c>
      <c r="D45" s="99" t="s">
        <v>289</v>
      </c>
    </row>
    <row r="46" spans="2:11" x14ac:dyDescent="0.25">
      <c r="B46" s="221" t="s">
        <v>329</v>
      </c>
      <c r="C46" s="241" t="s">
        <v>385</v>
      </c>
      <c r="D46" s="243" t="s">
        <v>386</v>
      </c>
    </row>
    <row r="47" spans="2:11" ht="15.75" thickBot="1" x14ac:dyDescent="0.3">
      <c r="B47" s="240"/>
      <c r="C47" s="242"/>
      <c r="D47" s="244"/>
    </row>
    <row r="48" spans="2:11" ht="43.5" thickBot="1" x14ac:dyDescent="0.3">
      <c r="B48" s="89" t="s">
        <v>330</v>
      </c>
      <c r="C48" s="90" t="s">
        <v>387</v>
      </c>
      <c r="D48" s="26" t="s">
        <v>388</v>
      </c>
    </row>
    <row r="49" spans="2:31" ht="29.25" thickBot="1" x14ac:dyDescent="0.3">
      <c r="B49" s="89" t="s">
        <v>346</v>
      </c>
      <c r="C49" s="90" t="s">
        <v>389</v>
      </c>
      <c r="D49" s="27" t="s">
        <v>390</v>
      </c>
    </row>
    <row r="50" spans="2:31" ht="43.5" thickBot="1" x14ac:dyDescent="0.3">
      <c r="B50" s="100" t="s">
        <v>378</v>
      </c>
      <c r="C50" s="96">
        <v>20</v>
      </c>
      <c r="D50" s="57" t="s">
        <v>391</v>
      </c>
    </row>
    <row r="52" spans="2:31" ht="20.25" customHeight="1" x14ac:dyDescent="0.25">
      <c r="B52" s="246" t="s">
        <v>279</v>
      </c>
      <c r="C52" s="246"/>
      <c r="D52" s="246"/>
      <c r="E52" s="246"/>
    </row>
    <row r="54" spans="2:31" x14ac:dyDescent="0.25"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53"/>
      <c r="N54" s="53"/>
      <c r="O54" s="53"/>
      <c r="P54" s="53"/>
      <c r="Q54" s="53"/>
      <c r="R54" s="53"/>
      <c r="S54" s="53"/>
      <c r="T54" s="53"/>
      <c r="U54" s="53"/>
    </row>
    <row r="55" spans="2:31" x14ac:dyDescent="0.25"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53"/>
      <c r="N55" s="53"/>
      <c r="O55" s="53"/>
      <c r="P55" s="53"/>
      <c r="Q55" s="53"/>
      <c r="R55" s="53"/>
      <c r="S55" s="53"/>
      <c r="T55" s="53"/>
      <c r="U55" s="53"/>
    </row>
    <row r="56" spans="2:31" ht="52.5" customHeight="1" x14ac:dyDescent="0.25">
      <c r="B56" s="248" t="s">
        <v>11</v>
      </c>
      <c r="C56" s="248"/>
      <c r="D56" s="248"/>
      <c r="E56" s="248"/>
      <c r="F56" s="248"/>
      <c r="G56" s="248"/>
      <c r="H56" s="248"/>
      <c r="I56" s="248"/>
      <c r="J56" s="248"/>
      <c r="K56" s="248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</row>
    <row r="57" spans="2:31" x14ac:dyDescent="0.25"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53"/>
      <c r="N57" s="53"/>
      <c r="O57" s="53"/>
      <c r="P57" s="53"/>
      <c r="Q57" s="53"/>
      <c r="R57" s="53"/>
      <c r="S57" s="53"/>
      <c r="T57" s="53"/>
      <c r="U57" s="53"/>
    </row>
    <row r="58" spans="2:31" ht="31.5" customHeight="1" x14ac:dyDescent="0.25">
      <c r="B58" s="249" t="s">
        <v>12</v>
      </c>
      <c r="C58" s="249"/>
      <c r="D58" s="249"/>
      <c r="E58" s="249"/>
      <c r="F58" s="249"/>
      <c r="G58" s="249"/>
      <c r="H58" s="249"/>
      <c r="I58" s="249"/>
      <c r="J58" s="249"/>
      <c r="K58" s="249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</row>
    <row r="59" spans="2:31" x14ac:dyDescent="0.25">
      <c r="B59" s="245"/>
      <c r="C59" s="245"/>
      <c r="D59" s="245"/>
      <c r="E59" s="245"/>
      <c r="F59" s="245"/>
      <c r="G59" s="245"/>
      <c r="H59" s="245"/>
      <c r="I59" s="245"/>
      <c r="J59" s="245"/>
      <c r="K59" s="245"/>
      <c r="L59" s="245"/>
      <c r="M59" s="53"/>
      <c r="N59" s="53"/>
      <c r="O59" s="53"/>
      <c r="P59" s="53"/>
      <c r="Q59" s="53"/>
      <c r="R59" s="53"/>
      <c r="S59" s="53"/>
      <c r="T59" s="53"/>
      <c r="U59" s="53"/>
    </row>
  </sheetData>
  <sheetProtection algorithmName="SHA-512" hashValue="7wCLDWDhrS3KhHJrVpUIndgexfXymVtz+NjSXstLkjVmKMr7wpPMriPZUbQOylDgJoc3Odjnp9TG/LLA944fjA==" saltValue="+TJbTOYDCLZNhd/1nJGV2w==" spinCount="100000" sheet="1" objects="1" scenarios="1"/>
  <mergeCells count="42">
    <mergeCell ref="B59:L59"/>
    <mergeCell ref="B52:E52"/>
    <mergeCell ref="B54:L54"/>
    <mergeCell ref="B55:L55"/>
    <mergeCell ref="B56:K56"/>
    <mergeCell ref="B57:L57"/>
    <mergeCell ref="B58:K58"/>
    <mergeCell ref="B36:D36"/>
    <mergeCell ref="F36:G36"/>
    <mergeCell ref="C37:C38"/>
    <mergeCell ref="B44:D44"/>
    <mergeCell ref="B46:B47"/>
    <mergeCell ref="C46:C47"/>
    <mergeCell ref="D46:D47"/>
    <mergeCell ref="F24:G24"/>
    <mergeCell ref="F25:F34"/>
    <mergeCell ref="G25:G26"/>
    <mergeCell ref="G27:G29"/>
    <mergeCell ref="B29:D29"/>
    <mergeCell ref="G30:G31"/>
    <mergeCell ref="G32:G34"/>
    <mergeCell ref="B19:B20"/>
    <mergeCell ref="D19:D20"/>
    <mergeCell ref="B22:D22"/>
    <mergeCell ref="F22:K22"/>
    <mergeCell ref="F23:G23"/>
    <mergeCell ref="H23:K23"/>
    <mergeCell ref="B9:K10"/>
    <mergeCell ref="B13:D13"/>
    <mergeCell ref="B14:B15"/>
    <mergeCell ref="D14:D15"/>
    <mergeCell ref="F14:K14"/>
    <mergeCell ref="F15:G16"/>
    <mergeCell ref="H15:K15"/>
    <mergeCell ref="B2:B5"/>
    <mergeCell ref="C2:H2"/>
    <mergeCell ref="I2:K2"/>
    <mergeCell ref="C3:H3"/>
    <mergeCell ref="I3:K3"/>
    <mergeCell ref="C4:H5"/>
    <mergeCell ref="I4:K4"/>
    <mergeCell ref="I5:K5"/>
  </mergeCells>
  <printOptions horizontalCentered="1"/>
  <pageMargins left="0.70866141732283472" right="0.70866141732283472" top="0.74803149606299213" bottom="0.74803149606299213" header="0.31496062992125984" footer="0.31496062992125984"/>
  <pageSetup scale="42" orientation="portrait" r:id="rId1"/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300"/>
  <sheetViews>
    <sheetView showRowColHeaders="0" view="pageBreakPreview" zoomScale="85" zoomScaleNormal="55" zoomScaleSheetLayoutView="85" workbookViewId="0">
      <pane xSplit="4" ySplit="10" topLeftCell="R114" activePane="bottomRight" state="frozen"/>
      <selection pane="topRight" activeCell="E1" sqref="E1"/>
      <selection pane="bottomLeft" activeCell="A11" sqref="A11"/>
      <selection pane="bottomRight"/>
    </sheetView>
  </sheetViews>
  <sheetFormatPr baseColWidth="10" defaultColWidth="11.42578125" defaultRowHeight="15" x14ac:dyDescent="0.25"/>
  <cols>
    <col min="1" max="1" width="11.5703125" style="39" customWidth="1"/>
    <col min="2" max="2" width="15.85546875" style="162" customWidth="1"/>
    <col min="3" max="3" width="17.28515625" style="162" customWidth="1"/>
    <col min="4" max="4" width="16.7109375" style="162" customWidth="1"/>
    <col min="5" max="5" width="25.7109375" style="42" customWidth="1"/>
    <col min="6" max="6" width="44.85546875" style="42" customWidth="1"/>
    <col min="7" max="7" width="31.42578125" style="42" customWidth="1"/>
    <col min="8" max="8" width="20" style="42" customWidth="1"/>
    <col min="9" max="9" width="30" style="42" customWidth="1"/>
    <col min="10" max="10" width="20.85546875" style="42" customWidth="1"/>
    <col min="11" max="11" width="41.42578125" style="42" customWidth="1"/>
    <col min="12" max="12" width="25.7109375" style="42" customWidth="1"/>
    <col min="13" max="13" width="34.5703125" style="42" customWidth="1"/>
    <col min="14" max="14" width="60.85546875" style="42" customWidth="1"/>
    <col min="15" max="22" width="11.42578125" style="42"/>
    <col min="23" max="24" width="33.42578125" style="42" customWidth="1"/>
    <col min="25" max="25" width="12.42578125" style="42" customWidth="1"/>
    <col min="26" max="26" width="14.5703125" style="42" customWidth="1"/>
    <col min="27" max="27" width="21.85546875" style="42" customWidth="1"/>
    <col min="28" max="28" width="44.28515625" style="42" customWidth="1"/>
    <col min="29" max="29" width="34.7109375" style="42" customWidth="1"/>
    <col min="30" max="30" width="16.85546875" style="43" customWidth="1"/>
    <col min="31" max="31" width="28.7109375" style="43" customWidth="1"/>
    <col min="32" max="38" width="11.42578125" style="43"/>
    <col min="39" max="39" width="24.7109375" style="43" customWidth="1"/>
    <col min="40" max="44" width="11.42578125" style="43"/>
    <col min="45" max="45" width="32.140625" style="43" customWidth="1"/>
    <col min="46" max="46" width="21.85546875" style="43" customWidth="1"/>
    <col min="47" max="47" width="28.7109375" style="43" customWidth="1"/>
    <col min="48" max="48" width="5.28515625" style="2" customWidth="1"/>
    <col min="49" max="49" width="11.42578125" style="2"/>
    <col min="50" max="16384" width="11.42578125" style="1"/>
  </cols>
  <sheetData>
    <row r="1" spans="1:49" x14ac:dyDescent="0.25">
      <c r="N1" s="42" t="s">
        <v>24</v>
      </c>
    </row>
    <row r="2" spans="1:49" ht="15.75" customHeight="1" x14ac:dyDescent="0.25">
      <c r="A2" s="1"/>
      <c r="B2" s="252"/>
      <c r="C2" s="255" t="s">
        <v>0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153" t="s">
        <v>1</v>
      </c>
    </row>
    <row r="3" spans="1:49" ht="15.75" customHeight="1" x14ac:dyDescent="0.25">
      <c r="A3" s="1"/>
      <c r="B3" s="252"/>
      <c r="C3" s="255" t="s">
        <v>2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153" t="s">
        <v>3</v>
      </c>
    </row>
    <row r="4" spans="1:49" ht="16.5" customHeight="1" x14ac:dyDescent="0.25">
      <c r="A4" s="1"/>
      <c r="B4" s="252"/>
      <c r="C4" s="256" t="s">
        <v>4</v>
      </c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153" t="s">
        <v>5</v>
      </c>
    </row>
    <row r="5" spans="1:49" x14ac:dyDescent="0.25">
      <c r="A5" s="1"/>
      <c r="B5" s="252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56"/>
      <c r="AQ5" s="256"/>
      <c r="AR5" s="256"/>
      <c r="AS5" s="256"/>
      <c r="AT5" s="256"/>
      <c r="AU5" s="153" t="s">
        <v>25</v>
      </c>
    </row>
    <row r="6" spans="1:49" ht="7.5" customHeight="1" x14ac:dyDescent="0.25"/>
    <row r="7" spans="1:49" x14ac:dyDescent="0.25">
      <c r="A7" s="1"/>
      <c r="B7" s="160">
        <v>33</v>
      </c>
    </row>
    <row r="8" spans="1:49" ht="5.25" customHeight="1" x14ac:dyDescent="0.25"/>
    <row r="9" spans="1:49" ht="45" customHeight="1" x14ac:dyDescent="0.25">
      <c r="A9" s="1"/>
      <c r="B9" s="253" t="s">
        <v>26</v>
      </c>
      <c r="C9" s="253" t="s">
        <v>27</v>
      </c>
      <c r="D9" s="253" t="s">
        <v>28</v>
      </c>
      <c r="E9" s="254" t="s">
        <v>29</v>
      </c>
      <c r="F9" s="254" t="s">
        <v>30</v>
      </c>
      <c r="G9" s="250" t="s">
        <v>31</v>
      </c>
      <c r="H9" s="250" t="s">
        <v>32</v>
      </c>
      <c r="I9" s="254" t="s">
        <v>33</v>
      </c>
      <c r="J9" s="254"/>
      <c r="K9" s="266" t="s">
        <v>34</v>
      </c>
      <c r="L9" s="261" t="s">
        <v>35</v>
      </c>
      <c r="M9" s="261"/>
      <c r="N9" s="261"/>
      <c r="O9" s="254" t="s">
        <v>36</v>
      </c>
      <c r="P9" s="254"/>
      <c r="Q9" s="254"/>
      <c r="R9" s="254"/>
      <c r="S9" s="254"/>
      <c r="T9" s="254"/>
      <c r="U9" s="254"/>
      <c r="V9" s="150" t="s">
        <v>37</v>
      </c>
      <c r="W9" s="254"/>
      <c r="X9" s="254"/>
      <c r="Y9" s="254" t="s">
        <v>38</v>
      </c>
      <c r="Z9" s="254"/>
      <c r="AA9" s="254"/>
      <c r="AB9" s="254"/>
      <c r="AC9" s="254"/>
      <c r="AD9" s="261" t="s">
        <v>39</v>
      </c>
      <c r="AE9" s="261"/>
      <c r="AF9" s="261"/>
      <c r="AG9" s="261"/>
      <c r="AH9" s="261"/>
      <c r="AI9" s="261"/>
      <c r="AJ9" s="261"/>
      <c r="AK9" s="261"/>
      <c r="AL9" s="261"/>
      <c r="AM9" s="150" t="s">
        <v>37</v>
      </c>
      <c r="AN9" s="262" t="s">
        <v>40</v>
      </c>
      <c r="AO9" s="263"/>
      <c r="AP9" s="254" t="s">
        <v>41</v>
      </c>
      <c r="AQ9" s="254"/>
      <c r="AR9" s="254"/>
      <c r="AS9" s="254"/>
      <c r="AT9" s="254"/>
      <c r="AU9" s="264" t="s">
        <v>42</v>
      </c>
      <c r="AV9" s="1"/>
      <c r="AW9" s="1"/>
    </row>
    <row r="10" spans="1:49" ht="116.25" customHeight="1" x14ac:dyDescent="0.25">
      <c r="A10" s="1"/>
      <c r="B10" s="253"/>
      <c r="C10" s="253"/>
      <c r="D10" s="253"/>
      <c r="E10" s="254"/>
      <c r="F10" s="254"/>
      <c r="G10" s="251"/>
      <c r="H10" s="251"/>
      <c r="I10" s="150" t="s">
        <v>43</v>
      </c>
      <c r="J10" s="150" t="s">
        <v>44</v>
      </c>
      <c r="K10" s="266"/>
      <c r="L10" s="149" t="s">
        <v>45</v>
      </c>
      <c r="M10" s="151" t="s">
        <v>46</v>
      </c>
      <c r="N10" s="149" t="s">
        <v>47</v>
      </c>
      <c r="O10" s="152" t="s">
        <v>48</v>
      </c>
      <c r="P10" s="152" t="s">
        <v>49</v>
      </c>
      <c r="Q10" s="152" t="s">
        <v>50</v>
      </c>
      <c r="R10" s="152" t="s">
        <v>51</v>
      </c>
      <c r="S10" s="152" t="s">
        <v>52</v>
      </c>
      <c r="T10" s="152" t="s">
        <v>53</v>
      </c>
      <c r="U10" s="152" t="s">
        <v>54</v>
      </c>
      <c r="V10" s="152" t="s">
        <v>55</v>
      </c>
      <c r="W10" s="150" t="s">
        <v>56</v>
      </c>
      <c r="X10" s="150" t="s">
        <v>57</v>
      </c>
      <c r="Y10" s="150" t="s">
        <v>58</v>
      </c>
      <c r="Z10" s="150" t="s">
        <v>59</v>
      </c>
      <c r="AA10" s="150" t="s">
        <v>60</v>
      </c>
      <c r="AB10" s="150" t="s">
        <v>61</v>
      </c>
      <c r="AC10" s="150" t="s">
        <v>62</v>
      </c>
      <c r="AD10" s="75" t="s">
        <v>63</v>
      </c>
      <c r="AE10" s="76" t="s">
        <v>64</v>
      </c>
      <c r="AF10" s="152" t="s">
        <v>48</v>
      </c>
      <c r="AG10" s="152" t="s">
        <v>49</v>
      </c>
      <c r="AH10" s="152" t="s">
        <v>50</v>
      </c>
      <c r="AI10" s="152" t="s">
        <v>51</v>
      </c>
      <c r="AJ10" s="152" t="s">
        <v>52</v>
      </c>
      <c r="AK10" s="152" t="s">
        <v>53</v>
      </c>
      <c r="AL10" s="152" t="s">
        <v>54</v>
      </c>
      <c r="AM10" s="152" t="s">
        <v>55</v>
      </c>
      <c r="AN10" s="150" t="s">
        <v>56</v>
      </c>
      <c r="AO10" s="150" t="s">
        <v>57</v>
      </c>
      <c r="AP10" s="150" t="s">
        <v>58</v>
      </c>
      <c r="AQ10" s="150" t="s">
        <v>59</v>
      </c>
      <c r="AR10" s="150" t="s">
        <v>60</v>
      </c>
      <c r="AS10" s="150" t="s">
        <v>61</v>
      </c>
      <c r="AT10" s="150" t="s">
        <v>62</v>
      </c>
      <c r="AU10" s="265"/>
      <c r="AV10" s="1"/>
      <c r="AW10" s="1"/>
    </row>
    <row r="11" spans="1:49" s="43" customFormat="1" ht="126" customHeight="1" x14ac:dyDescent="0.25">
      <c r="B11" s="128" t="s">
        <v>65</v>
      </c>
      <c r="C11" s="129" t="s">
        <v>66</v>
      </c>
      <c r="D11" s="129" t="s">
        <v>67</v>
      </c>
      <c r="E11" s="129" t="s">
        <v>68</v>
      </c>
      <c r="F11" s="130" t="s">
        <v>69</v>
      </c>
      <c r="G11" s="130" t="s">
        <v>70</v>
      </c>
      <c r="H11" s="74" t="s">
        <v>71</v>
      </c>
      <c r="I11" s="131" t="s">
        <v>72</v>
      </c>
      <c r="J11" s="132" t="s">
        <v>73</v>
      </c>
      <c r="K11" s="56" t="s">
        <v>74</v>
      </c>
      <c r="L11" s="131" t="s">
        <v>75</v>
      </c>
      <c r="M11" s="56" t="s">
        <v>76</v>
      </c>
      <c r="N11" s="56" t="s">
        <v>77</v>
      </c>
      <c r="O11" s="131">
        <v>2</v>
      </c>
      <c r="P11" s="131">
        <v>3</v>
      </c>
      <c r="Q11" s="131">
        <f t="shared" ref="Q11" si="0">O11*P11</f>
        <v>6</v>
      </c>
      <c r="R11" s="131" t="str">
        <f t="shared" ref="R11:R114" si="1">IF(Q11&lt;=4,"BAJO",IF(Q11&lt;=8,"MEDIO",IF(Q11&lt;=20,"ALTO","MUY ALTO")))</f>
        <v>MEDIO</v>
      </c>
      <c r="S11" s="131">
        <v>10</v>
      </c>
      <c r="T11" s="131">
        <f t="shared" ref="T11:T38" si="2">Q11*S11</f>
        <v>60</v>
      </c>
      <c r="U11" s="131" t="str">
        <f t="shared" ref="U11:U40" si="3">IF(T11&lt;=20,"IV",IF(T11&lt;=120,"III",IF(T11&lt;=500,"II",IF(T11&lt;=4000,"I",FALSE))))</f>
        <v>III</v>
      </c>
      <c r="V11" s="133" t="str">
        <f>IF(U11="IV","Aceptable",IF(U11="III","Mejorable",IF(U11="II","aceptable con control especifico",IF(U11="I","No aceptable",FALSE))))</f>
        <v>Mejorable</v>
      </c>
      <c r="W11" s="56" t="s">
        <v>78</v>
      </c>
      <c r="X11" s="134" t="s">
        <v>70</v>
      </c>
      <c r="Y11" s="131" t="s">
        <v>79</v>
      </c>
      <c r="Z11" s="131" t="s">
        <v>79</v>
      </c>
      <c r="AA11" s="131" t="s">
        <v>79</v>
      </c>
      <c r="AB11" s="131" t="s">
        <v>80</v>
      </c>
      <c r="AC11" s="131" t="s">
        <v>79</v>
      </c>
      <c r="AD11" s="144" t="s">
        <v>81</v>
      </c>
      <c r="AE11" s="163" t="s">
        <v>82</v>
      </c>
      <c r="AF11" s="131">
        <v>2</v>
      </c>
      <c r="AG11" s="131">
        <v>3</v>
      </c>
      <c r="AH11" s="131">
        <f t="shared" ref="AH11" si="4">AF11*AG11</f>
        <v>6</v>
      </c>
      <c r="AI11" s="131" t="str">
        <f t="shared" ref="AI11:AI21" si="5">IF(AH11&lt;=4,"BAJO",IF(AH11&lt;=8,"MEDIO",IF(AH11&lt;=20,"ALTO","MUY ALTO")))</f>
        <v>MEDIO</v>
      </c>
      <c r="AJ11" s="131">
        <v>10</v>
      </c>
      <c r="AK11" s="131">
        <f t="shared" ref="AK11:AK21" si="6">AH11*AJ11</f>
        <v>60</v>
      </c>
      <c r="AL11" s="131" t="str">
        <f t="shared" ref="AL11:AL23" si="7">IF(AK11&lt;=20,"IV",IF(AK11&lt;=120,"III",IF(AK11&lt;=500,"II",IF(AK11&lt;=4000,"I",FALSE))))</f>
        <v>III</v>
      </c>
      <c r="AM11" s="133" t="str">
        <f>IF(AL11="IV","Aceptable",IF(AL11="III","Mejorable",IF(AL11="II","aceptable con control especifico",IF(AL11="I","No aceptable",FALSE))))</f>
        <v>Mejorable</v>
      </c>
      <c r="AN11" s="56" t="s">
        <v>78</v>
      </c>
      <c r="AO11" s="134" t="s">
        <v>83</v>
      </c>
      <c r="AP11" s="131" t="s">
        <v>79</v>
      </c>
      <c r="AQ11" s="131" t="s">
        <v>79</v>
      </c>
      <c r="AR11" s="131" t="s">
        <v>79</v>
      </c>
      <c r="AS11" s="131" t="s">
        <v>80</v>
      </c>
      <c r="AT11" s="131" t="s">
        <v>79</v>
      </c>
      <c r="AU11" s="74" t="str">
        <f>IF(AND(V11="Aceptable",AM11="Aceptable"),"Se mantiene los controles establecidos",
IF(AND(V11="Aceptable",AM11="Mejorable"),"Disminuyó el riesgo",
IF(AND(V11="Aceptable",AM11="Aceptable con control especifico"),"Disminuyó el riesgo",
IF(AND(V11="Mejorable",AM11="Mejorable"),"Se mantiene los controles establecidos",
IF(AND(V11="Mejorable",AM11="Aceptable"),"Disminuyó el riesgo",
IF(AND(V11="Mejorable",AM11="Aceptable con control especifico"),"Disminuyó el riesgo",
IF(AND(V11="Aceptable con control especifico",AM11="Aceptable con control especifico"),"Se mantiene los controles establecidos",
IF(AND(V11="Aceptable con control especifico",AM11="Mejorable"),"Aumentó el riesgo",
IF(AND(V11="Aceptable con control especifico",AM11="Aceptable"),"Aumentó el riesgo",
"Aumentó el riesgo")))))))))</f>
        <v>Se mantiene los controles establecidos</v>
      </c>
    </row>
    <row r="12" spans="1:49" s="43" customFormat="1" ht="119.25" customHeight="1" x14ac:dyDescent="0.25">
      <c r="B12" s="128" t="s">
        <v>65</v>
      </c>
      <c r="C12" s="129" t="s">
        <v>66</v>
      </c>
      <c r="D12" s="129" t="s">
        <v>67</v>
      </c>
      <c r="E12" s="129" t="s">
        <v>68</v>
      </c>
      <c r="F12" s="130" t="s">
        <v>69</v>
      </c>
      <c r="G12" s="77" t="s">
        <v>84</v>
      </c>
      <c r="H12" s="74" t="s">
        <v>71</v>
      </c>
      <c r="I12" s="131" t="s">
        <v>85</v>
      </c>
      <c r="J12" s="132" t="s">
        <v>73</v>
      </c>
      <c r="K12" s="56" t="s">
        <v>86</v>
      </c>
      <c r="L12" s="131" t="s">
        <v>75</v>
      </c>
      <c r="M12" s="56" t="s">
        <v>87</v>
      </c>
      <c r="N12" s="56" t="s">
        <v>88</v>
      </c>
      <c r="O12" s="131">
        <v>2</v>
      </c>
      <c r="P12" s="131">
        <v>2</v>
      </c>
      <c r="Q12" s="131">
        <v>4</v>
      </c>
      <c r="R12" s="131" t="str">
        <f t="shared" si="1"/>
        <v>BAJO</v>
      </c>
      <c r="S12" s="131">
        <v>10</v>
      </c>
      <c r="T12" s="131">
        <f t="shared" si="2"/>
        <v>40</v>
      </c>
      <c r="U12" s="131" t="str">
        <f t="shared" si="3"/>
        <v>III</v>
      </c>
      <c r="V12" s="133" t="str">
        <f>IF(U12="IV","Aceptable",IF(U12="III","Mejorable",IF(U12="II","aceptable con control especifico",IF(U12="I","No aceptable",FALSE))))</f>
        <v>Mejorable</v>
      </c>
      <c r="W12" s="56" t="s">
        <v>89</v>
      </c>
      <c r="X12" s="134" t="s">
        <v>70</v>
      </c>
      <c r="Y12" s="131" t="s">
        <v>79</v>
      </c>
      <c r="Z12" s="131" t="s">
        <v>79</v>
      </c>
      <c r="AA12" s="131" t="s">
        <v>79</v>
      </c>
      <c r="AB12" s="131" t="s">
        <v>90</v>
      </c>
      <c r="AC12" s="77" t="s">
        <v>79</v>
      </c>
      <c r="AD12" s="144" t="s">
        <v>81</v>
      </c>
      <c r="AE12" s="163" t="s">
        <v>82</v>
      </c>
      <c r="AF12" s="131">
        <v>2</v>
      </c>
      <c r="AG12" s="131">
        <v>2</v>
      </c>
      <c r="AH12" s="131">
        <v>4</v>
      </c>
      <c r="AI12" s="131" t="str">
        <f t="shared" si="5"/>
        <v>BAJO</v>
      </c>
      <c r="AJ12" s="131">
        <v>10</v>
      </c>
      <c r="AK12" s="131">
        <f t="shared" si="6"/>
        <v>40</v>
      </c>
      <c r="AL12" s="131" t="str">
        <f t="shared" si="7"/>
        <v>III</v>
      </c>
      <c r="AM12" s="133" t="str">
        <f>IF(AL12="IV","Aceptable",IF(AL12="III","Mejorable",IF(AL12="II","aceptable con control especifico",IF(AL12="I","No aceptable",FALSE))))</f>
        <v>Mejorable</v>
      </c>
      <c r="AN12" s="56" t="s">
        <v>89</v>
      </c>
      <c r="AO12" s="134" t="s">
        <v>70</v>
      </c>
      <c r="AP12" s="131" t="s">
        <v>79</v>
      </c>
      <c r="AQ12" s="131" t="s">
        <v>79</v>
      </c>
      <c r="AR12" s="131" t="s">
        <v>79</v>
      </c>
      <c r="AS12" s="131" t="s">
        <v>90</v>
      </c>
      <c r="AT12" s="77" t="s">
        <v>79</v>
      </c>
      <c r="AU12" s="74" t="str">
        <f t="shared" ref="AU12:AU75" si="8">IF(AND(V12="Aceptable",AM12="Aceptable"),"Se mantiene los controles establecidos",
IF(AND(V12="Aceptable",AM12="Mejorable"),"Disminuyó el riesgo",
IF(AND(V12="Aceptable",AM12="Aceptable con control especifico"),"Disminuyó el riesgo",
IF(AND(V12="Mejorable",AM12="Mejorable"),"Se mantiene los controles establecidos",
IF(AND(V12="Mejorable",AM12="Aceptable"),"Disminuyó el riesgo",
IF(AND(V12="Mejorable",AM12="Aceptable con control especifico"),"Disminuyó el riesgo",
IF(AND(V12="Aceptable con control especifico",AM12="Aceptable con control especifico"),"Se mantiene los controles establecidos",
IF(AND(V12="Aceptable con control especifico",AM12="Mejorable"),"Aumentó el riesgo",
IF(AND(V12="Aceptable con control especifico",AM12="Aceptable"),"Aumentó el riesgo",
"Aumentó el riesgo")))))))))</f>
        <v>Se mantiene los controles establecidos</v>
      </c>
    </row>
    <row r="13" spans="1:49" s="43" customFormat="1" ht="105" customHeight="1" x14ac:dyDescent="0.25">
      <c r="B13" s="128" t="s">
        <v>65</v>
      </c>
      <c r="C13" s="129" t="s">
        <v>66</v>
      </c>
      <c r="D13" s="129" t="s">
        <v>67</v>
      </c>
      <c r="E13" s="129" t="s">
        <v>68</v>
      </c>
      <c r="F13" s="130" t="s">
        <v>69</v>
      </c>
      <c r="G13" s="77" t="s">
        <v>84</v>
      </c>
      <c r="H13" s="74" t="s">
        <v>71</v>
      </c>
      <c r="I13" s="131" t="s">
        <v>91</v>
      </c>
      <c r="J13" s="132" t="s">
        <v>92</v>
      </c>
      <c r="K13" s="56" t="s">
        <v>93</v>
      </c>
      <c r="L13" s="131" t="s">
        <v>94</v>
      </c>
      <c r="M13" s="56" t="s">
        <v>95</v>
      </c>
      <c r="N13" s="56" t="s">
        <v>96</v>
      </c>
      <c r="O13" s="131">
        <v>2</v>
      </c>
      <c r="P13" s="131">
        <v>2</v>
      </c>
      <c r="Q13" s="131">
        <f t="shared" ref="Q13:Q26" si="9">O13*P13</f>
        <v>4</v>
      </c>
      <c r="R13" s="131" t="str">
        <f t="shared" si="1"/>
        <v>BAJO</v>
      </c>
      <c r="S13" s="131">
        <v>25</v>
      </c>
      <c r="T13" s="131">
        <f t="shared" si="2"/>
        <v>100</v>
      </c>
      <c r="U13" s="131" t="str">
        <f t="shared" si="3"/>
        <v>III</v>
      </c>
      <c r="V13" s="133" t="str">
        <f>IF(U13="IV","Aceptable",IF(U13="III","Mejorable",IF(U13="II","aceptable con control especifico",IF(U13="I","No aceptable",FALSE))))</f>
        <v>Mejorable</v>
      </c>
      <c r="W13" s="56" t="s">
        <v>97</v>
      </c>
      <c r="X13" s="134" t="s">
        <v>70</v>
      </c>
      <c r="Y13" s="131" t="s">
        <v>79</v>
      </c>
      <c r="Z13" s="131" t="s">
        <v>79</v>
      </c>
      <c r="AA13" s="131" t="s">
        <v>98</v>
      </c>
      <c r="AB13" s="131" t="s">
        <v>99</v>
      </c>
      <c r="AC13" s="131" t="s">
        <v>79</v>
      </c>
      <c r="AD13" s="144" t="s">
        <v>81</v>
      </c>
      <c r="AE13" s="163" t="s">
        <v>82</v>
      </c>
      <c r="AF13" s="131">
        <v>2</v>
      </c>
      <c r="AG13" s="131">
        <v>2</v>
      </c>
      <c r="AH13" s="131">
        <f t="shared" ref="AH13:AH21" si="10">AF13*AG13</f>
        <v>4</v>
      </c>
      <c r="AI13" s="131" t="str">
        <f t="shared" si="5"/>
        <v>BAJO</v>
      </c>
      <c r="AJ13" s="131">
        <v>25</v>
      </c>
      <c r="AK13" s="131">
        <f t="shared" si="6"/>
        <v>100</v>
      </c>
      <c r="AL13" s="131" t="str">
        <f t="shared" si="7"/>
        <v>III</v>
      </c>
      <c r="AM13" s="133" t="str">
        <f>IF(AL13="IV","Aceptable",IF(AL13="III","Mejorable",IF(AL13="II","aceptable con control especifico",IF(AL13="I","No aceptable",FALSE))))</f>
        <v>Mejorable</v>
      </c>
      <c r="AN13" s="56" t="s">
        <v>97</v>
      </c>
      <c r="AO13" s="134" t="s">
        <v>70</v>
      </c>
      <c r="AP13" s="131" t="s">
        <v>79</v>
      </c>
      <c r="AQ13" s="131" t="s">
        <v>79</v>
      </c>
      <c r="AR13" s="131" t="s">
        <v>98</v>
      </c>
      <c r="AS13" s="131" t="s">
        <v>99</v>
      </c>
      <c r="AT13" s="131" t="s">
        <v>79</v>
      </c>
      <c r="AU13" s="74" t="str">
        <f t="shared" si="8"/>
        <v>Se mantiene los controles establecidos</v>
      </c>
    </row>
    <row r="14" spans="1:49" s="43" customFormat="1" ht="174.75" customHeight="1" x14ac:dyDescent="0.25">
      <c r="B14" s="128" t="s">
        <v>65</v>
      </c>
      <c r="C14" s="129" t="s">
        <v>66</v>
      </c>
      <c r="D14" s="129" t="s">
        <v>67</v>
      </c>
      <c r="E14" s="129" t="s">
        <v>68</v>
      </c>
      <c r="F14" s="130" t="s">
        <v>69</v>
      </c>
      <c r="G14" s="77" t="s">
        <v>84</v>
      </c>
      <c r="H14" s="74" t="s">
        <v>71</v>
      </c>
      <c r="I14" s="131" t="s">
        <v>100</v>
      </c>
      <c r="J14" s="132" t="s">
        <v>92</v>
      </c>
      <c r="K14" s="56" t="s">
        <v>101</v>
      </c>
      <c r="L14" s="131" t="s">
        <v>102</v>
      </c>
      <c r="M14" s="131" t="s">
        <v>75</v>
      </c>
      <c r="N14" s="56" t="s">
        <v>103</v>
      </c>
      <c r="O14" s="131">
        <v>2</v>
      </c>
      <c r="P14" s="131">
        <v>2</v>
      </c>
      <c r="Q14" s="131">
        <f t="shared" si="9"/>
        <v>4</v>
      </c>
      <c r="R14" s="131" t="str">
        <f t="shared" si="1"/>
        <v>BAJO</v>
      </c>
      <c r="S14" s="131">
        <v>60</v>
      </c>
      <c r="T14" s="131">
        <f t="shared" si="2"/>
        <v>240</v>
      </c>
      <c r="U14" s="131" t="str">
        <f t="shared" si="3"/>
        <v>II</v>
      </c>
      <c r="V14" s="135" t="str">
        <f t="shared" ref="V14" si="11">IF(U14="IV","Aceptable",IF(U14="III","Mejorable",IF(U14="II","aceptable con control especifico",IF(U14="I","No aceptable",FALSE))))</f>
        <v>aceptable con control especifico</v>
      </c>
      <c r="W14" s="56" t="s">
        <v>104</v>
      </c>
      <c r="X14" s="134" t="s">
        <v>70</v>
      </c>
      <c r="Y14" s="131" t="s">
        <v>79</v>
      </c>
      <c r="Z14" s="131" t="s">
        <v>105</v>
      </c>
      <c r="AA14" s="131" t="s">
        <v>79</v>
      </c>
      <c r="AB14" s="131" t="s">
        <v>106</v>
      </c>
      <c r="AC14" s="131" t="s">
        <v>79</v>
      </c>
      <c r="AD14" s="144" t="s">
        <v>81</v>
      </c>
      <c r="AE14" s="163" t="s">
        <v>82</v>
      </c>
      <c r="AF14" s="131">
        <v>2</v>
      </c>
      <c r="AG14" s="131">
        <v>2</v>
      </c>
      <c r="AH14" s="131">
        <f t="shared" si="10"/>
        <v>4</v>
      </c>
      <c r="AI14" s="131" t="str">
        <f t="shared" si="5"/>
        <v>BAJO</v>
      </c>
      <c r="AJ14" s="131">
        <v>60</v>
      </c>
      <c r="AK14" s="131">
        <f t="shared" si="6"/>
        <v>240</v>
      </c>
      <c r="AL14" s="131" t="str">
        <f t="shared" si="7"/>
        <v>II</v>
      </c>
      <c r="AM14" s="135" t="str">
        <f t="shared" ref="AM14" si="12">IF(AL14="IV","Aceptable",IF(AL14="III","Mejorable",IF(AL14="II","aceptable con control especifico",IF(AL14="I","No aceptable",FALSE))))</f>
        <v>aceptable con control especifico</v>
      </c>
      <c r="AN14" s="56" t="s">
        <v>104</v>
      </c>
      <c r="AO14" s="134" t="s">
        <v>70</v>
      </c>
      <c r="AP14" s="131" t="s">
        <v>79</v>
      </c>
      <c r="AQ14" s="131" t="s">
        <v>105</v>
      </c>
      <c r="AR14" s="131" t="s">
        <v>79</v>
      </c>
      <c r="AS14" s="131" t="s">
        <v>106</v>
      </c>
      <c r="AT14" s="131" t="s">
        <v>79</v>
      </c>
      <c r="AU14" s="74" t="str">
        <f t="shared" si="8"/>
        <v>Se mantiene los controles establecidos</v>
      </c>
    </row>
    <row r="15" spans="1:49" s="43" customFormat="1" ht="174.75" customHeight="1" x14ac:dyDescent="0.25">
      <c r="B15" s="128" t="s">
        <v>65</v>
      </c>
      <c r="C15" s="129" t="s">
        <v>66</v>
      </c>
      <c r="D15" s="129" t="s">
        <v>67</v>
      </c>
      <c r="E15" s="129" t="s">
        <v>68</v>
      </c>
      <c r="F15" s="130" t="s">
        <v>69</v>
      </c>
      <c r="G15" s="77" t="s">
        <v>84</v>
      </c>
      <c r="H15" s="74" t="s">
        <v>71</v>
      </c>
      <c r="I15" s="131" t="s">
        <v>107</v>
      </c>
      <c r="J15" s="132" t="s">
        <v>92</v>
      </c>
      <c r="K15" s="56" t="s">
        <v>108</v>
      </c>
      <c r="L15" s="131" t="s">
        <v>75</v>
      </c>
      <c r="M15" s="56" t="s">
        <v>109</v>
      </c>
      <c r="N15" s="56" t="s">
        <v>110</v>
      </c>
      <c r="O15" s="131">
        <v>2</v>
      </c>
      <c r="P15" s="131">
        <v>2</v>
      </c>
      <c r="Q15" s="131">
        <f t="shared" si="9"/>
        <v>4</v>
      </c>
      <c r="R15" s="131" t="str">
        <f t="shared" si="1"/>
        <v>BAJO</v>
      </c>
      <c r="S15" s="131">
        <v>25</v>
      </c>
      <c r="T15" s="131">
        <f t="shared" si="2"/>
        <v>100</v>
      </c>
      <c r="U15" s="131" t="str">
        <f t="shared" si="3"/>
        <v>III</v>
      </c>
      <c r="V15" s="133" t="str">
        <f>IF(U15="IV","Aceptable",IF(U15="III","Mejorable",IF(U15="II","aceptable con control especifico",IF(U15="I","No aceptable",FALSE))))</f>
        <v>Mejorable</v>
      </c>
      <c r="W15" s="56" t="s">
        <v>111</v>
      </c>
      <c r="X15" s="134" t="s">
        <v>70</v>
      </c>
      <c r="Y15" s="131" t="s">
        <v>79</v>
      </c>
      <c r="Z15" s="131" t="s">
        <v>79</v>
      </c>
      <c r="AA15" s="131" t="s">
        <v>79</v>
      </c>
      <c r="AB15" s="131" t="s">
        <v>112</v>
      </c>
      <c r="AC15" s="131" t="s">
        <v>79</v>
      </c>
      <c r="AD15" s="144" t="s">
        <v>81</v>
      </c>
      <c r="AE15" s="163" t="s">
        <v>82</v>
      </c>
      <c r="AF15" s="131">
        <v>2</v>
      </c>
      <c r="AG15" s="131">
        <v>2</v>
      </c>
      <c r="AH15" s="131">
        <f t="shared" si="10"/>
        <v>4</v>
      </c>
      <c r="AI15" s="131" t="str">
        <f t="shared" si="5"/>
        <v>BAJO</v>
      </c>
      <c r="AJ15" s="131">
        <v>25</v>
      </c>
      <c r="AK15" s="131">
        <f t="shared" si="6"/>
        <v>100</v>
      </c>
      <c r="AL15" s="131" t="str">
        <f t="shared" si="7"/>
        <v>III</v>
      </c>
      <c r="AM15" s="133" t="str">
        <f>IF(AL15="IV","Aceptable",IF(AL15="III","Mejorable",IF(AL15="II","aceptable con control especifico",IF(AL15="I","No aceptable",FALSE))))</f>
        <v>Mejorable</v>
      </c>
      <c r="AN15" s="56" t="s">
        <v>111</v>
      </c>
      <c r="AO15" s="134" t="s">
        <v>70</v>
      </c>
      <c r="AP15" s="131" t="s">
        <v>79</v>
      </c>
      <c r="AQ15" s="131" t="s">
        <v>79</v>
      </c>
      <c r="AR15" s="131" t="s">
        <v>79</v>
      </c>
      <c r="AS15" s="131" t="s">
        <v>112</v>
      </c>
      <c r="AT15" s="131" t="s">
        <v>79</v>
      </c>
      <c r="AU15" s="74" t="str">
        <f t="shared" si="8"/>
        <v>Se mantiene los controles establecidos</v>
      </c>
    </row>
    <row r="16" spans="1:49" s="43" customFormat="1" ht="174.75" customHeight="1" x14ac:dyDescent="0.25">
      <c r="B16" s="128" t="s">
        <v>65</v>
      </c>
      <c r="C16" s="129" t="s">
        <v>66</v>
      </c>
      <c r="D16" s="129" t="s">
        <v>67</v>
      </c>
      <c r="E16" s="129" t="s">
        <v>68</v>
      </c>
      <c r="F16" s="130" t="s">
        <v>69</v>
      </c>
      <c r="G16" s="130" t="s">
        <v>70</v>
      </c>
      <c r="H16" s="74" t="s">
        <v>71</v>
      </c>
      <c r="I16" s="130" t="s">
        <v>113</v>
      </c>
      <c r="J16" s="132" t="s">
        <v>114</v>
      </c>
      <c r="K16" s="56" t="s">
        <v>115</v>
      </c>
      <c r="L16" s="131" t="s">
        <v>75</v>
      </c>
      <c r="M16" s="56" t="s">
        <v>75</v>
      </c>
      <c r="N16" s="136" t="s">
        <v>116</v>
      </c>
      <c r="O16" s="131">
        <v>6</v>
      </c>
      <c r="P16" s="131">
        <v>2</v>
      </c>
      <c r="Q16" s="131">
        <f t="shared" si="9"/>
        <v>12</v>
      </c>
      <c r="R16" s="131" t="str">
        <f t="shared" si="1"/>
        <v>ALTO</v>
      </c>
      <c r="S16" s="131">
        <v>25</v>
      </c>
      <c r="T16" s="131">
        <f t="shared" si="2"/>
        <v>300</v>
      </c>
      <c r="U16" s="131" t="str">
        <f t="shared" si="3"/>
        <v>II</v>
      </c>
      <c r="V16" s="135" t="str">
        <f t="shared" ref="V16:V23" si="13">IF(U16="IV","Aceptable",IF(U16="III","Mejorable",IF(U16="II","aceptable con control especifico",IF(U16="I","No aceptable",FALSE))))</f>
        <v>aceptable con control especifico</v>
      </c>
      <c r="W16" s="56" t="s">
        <v>117</v>
      </c>
      <c r="X16" s="134" t="s">
        <v>70</v>
      </c>
      <c r="Y16" s="131" t="s">
        <v>79</v>
      </c>
      <c r="Z16" s="131" t="s">
        <v>79</v>
      </c>
      <c r="AA16" s="136" t="s">
        <v>79</v>
      </c>
      <c r="AB16" s="165" t="s">
        <v>118</v>
      </c>
      <c r="AC16" s="131" t="s">
        <v>79</v>
      </c>
      <c r="AD16" s="144" t="s">
        <v>81</v>
      </c>
      <c r="AE16" s="163" t="s">
        <v>82</v>
      </c>
      <c r="AF16" s="131">
        <v>6</v>
      </c>
      <c r="AG16" s="131">
        <v>2</v>
      </c>
      <c r="AH16" s="131">
        <f t="shared" si="10"/>
        <v>12</v>
      </c>
      <c r="AI16" s="131" t="str">
        <f t="shared" si="5"/>
        <v>ALTO</v>
      </c>
      <c r="AJ16" s="131">
        <v>25</v>
      </c>
      <c r="AK16" s="131">
        <f t="shared" si="6"/>
        <v>300</v>
      </c>
      <c r="AL16" s="131" t="str">
        <f t="shared" si="7"/>
        <v>II</v>
      </c>
      <c r="AM16" s="135" t="str">
        <f t="shared" ref="AM16:AM21" si="14">IF(AL16="IV","Aceptable",IF(AL16="III","Mejorable",IF(AL16="II","aceptable con control especifico",IF(AL16="I","No aceptable",FALSE))))</f>
        <v>aceptable con control especifico</v>
      </c>
      <c r="AN16" s="56" t="s">
        <v>117</v>
      </c>
      <c r="AO16" s="134" t="s">
        <v>70</v>
      </c>
      <c r="AP16" s="131" t="s">
        <v>79</v>
      </c>
      <c r="AQ16" s="131" t="s">
        <v>79</v>
      </c>
      <c r="AR16" s="136" t="s">
        <v>79</v>
      </c>
      <c r="AS16" s="165" t="s">
        <v>118</v>
      </c>
      <c r="AT16" s="131" t="s">
        <v>79</v>
      </c>
      <c r="AU16" s="74" t="str">
        <f t="shared" si="8"/>
        <v>Se mantiene los controles establecidos</v>
      </c>
    </row>
    <row r="17" spans="2:47" s="43" customFormat="1" ht="99.75" customHeight="1" x14ac:dyDescent="0.25">
      <c r="B17" s="128" t="s">
        <v>65</v>
      </c>
      <c r="C17" s="129" t="s">
        <v>66</v>
      </c>
      <c r="D17" s="129" t="s">
        <v>67</v>
      </c>
      <c r="E17" s="129" t="s">
        <v>68</v>
      </c>
      <c r="F17" s="130" t="s">
        <v>69</v>
      </c>
      <c r="G17" s="130" t="s">
        <v>70</v>
      </c>
      <c r="H17" s="74" t="s">
        <v>71</v>
      </c>
      <c r="I17" s="136" t="s">
        <v>119</v>
      </c>
      <c r="J17" s="132" t="s">
        <v>120</v>
      </c>
      <c r="K17" s="56" t="s">
        <v>121</v>
      </c>
      <c r="L17" s="131" t="s">
        <v>75</v>
      </c>
      <c r="M17" s="56" t="s">
        <v>75</v>
      </c>
      <c r="N17" s="136" t="s">
        <v>122</v>
      </c>
      <c r="O17" s="131">
        <v>2</v>
      </c>
      <c r="P17" s="131">
        <v>3</v>
      </c>
      <c r="Q17" s="131">
        <f t="shared" si="9"/>
        <v>6</v>
      </c>
      <c r="R17" s="131" t="str">
        <f t="shared" si="1"/>
        <v>MEDIO</v>
      </c>
      <c r="S17" s="131">
        <v>25</v>
      </c>
      <c r="T17" s="131">
        <f t="shared" si="2"/>
        <v>150</v>
      </c>
      <c r="U17" s="131" t="str">
        <f t="shared" si="3"/>
        <v>II</v>
      </c>
      <c r="V17" s="135" t="str">
        <f t="shared" si="13"/>
        <v>aceptable con control especifico</v>
      </c>
      <c r="W17" s="56" t="s">
        <v>123</v>
      </c>
      <c r="X17" s="134" t="s">
        <v>70</v>
      </c>
      <c r="Y17" s="131" t="s">
        <v>79</v>
      </c>
      <c r="Z17" s="131" t="s">
        <v>79</v>
      </c>
      <c r="AA17" s="131" t="s">
        <v>79</v>
      </c>
      <c r="AB17" s="130" t="s">
        <v>124</v>
      </c>
      <c r="AC17" s="131" t="s">
        <v>79</v>
      </c>
      <c r="AD17" s="144" t="s">
        <v>81</v>
      </c>
      <c r="AE17" s="163" t="s">
        <v>82</v>
      </c>
      <c r="AF17" s="131">
        <v>2</v>
      </c>
      <c r="AG17" s="131">
        <v>3</v>
      </c>
      <c r="AH17" s="131">
        <f t="shared" si="10"/>
        <v>6</v>
      </c>
      <c r="AI17" s="131" t="str">
        <f t="shared" si="5"/>
        <v>MEDIO</v>
      </c>
      <c r="AJ17" s="131">
        <v>25</v>
      </c>
      <c r="AK17" s="131">
        <f t="shared" si="6"/>
        <v>150</v>
      </c>
      <c r="AL17" s="131" t="str">
        <f t="shared" si="7"/>
        <v>II</v>
      </c>
      <c r="AM17" s="135" t="str">
        <f t="shared" si="14"/>
        <v>aceptable con control especifico</v>
      </c>
      <c r="AN17" s="56" t="s">
        <v>123</v>
      </c>
      <c r="AO17" s="134" t="s">
        <v>70</v>
      </c>
      <c r="AP17" s="131" t="s">
        <v>79</v>
      </c>
      <c r="AQ17" s="131" t="s">
        <v>79</v>
      </c>
      <c r="AR17" s="131" t="s">
        <v>79</v>
      </c>
      <c r="AS17" s="130" t="s">
        <v>124</v>
      </c>
      <c r="AT17" s="131" t="s">
        <v>79</v>
      </c>
      <c r="AU17" s="74" t="str">
        <f t="shared" si="8"/>
        <v>Se mantiene los controles establecidos</v>
      </c>
    </row>
    <row r="18" spans="2:47" s="43" customFormat="1" ht="87" customHeight="1" x14ac:dyDescent="0.25">
      <c r="B18" s="128" t="s">
        <v>65</v>
      </c>
      <c r="C18" s="129" t="s">
        <v>66</v>
      </c>
      <c r="D18" s="129" t="s">
        <v>67</v>
      </c>
      <c r="E18" s="129" t="s">
        <v>68</v>
      </c>
      <c r="F18" s="130" t="s">
        <v>69</v>
      </c>
      <c r="G18" s="130" t="s">
        <v>70</v>
      </c>
      <c r="H18" s="74" t="s">
        <v>71</v>
      </c>
      <c r="I18" s="136" t="s">
        <v>125</v>
      </c>
      <c r="J18" s="132" t="s">
        <v>120</v>
      </c>
      <c r="K18" s="56" t="s">
        <v>126</v>
      </c>
      <c r="L18" s="131" t="s">
        <v>75</v>
      </c>
      <c r="M18" s="56" t="s">
        <v>75</v>
      </c>
      <c r="N18" s="136" t="s">
        <v>127</v>
      </c>
      <c r="O18" s="131">
        <v>2</v>
      </c>
      <c r="P18" s="131">
        <v>3</v>
      </c>
      <c r="Q18" s="131">
        <f t="shared" si="9"/>
        <v>6</v>
      </c>
      <c r="R18" s="131" t="str">
        <f t="shared" si="1"/>
        <v>MEDIO</v>
      </c>
      <c r="S18" s="131">
        <v>60</v>
      </c>
      <c r="T18" s="131">
        <f t="shared" si="2"/>
        <v>360</v>
      </c>
      <c r="U18" s="131" t="str">
        <f t="shared" si="3"/>
        <v>II</v>
      </c>
      <c r="V18" s="135" t="str">
        <f t="shared" si="13"/>
        <v>aceptable con control especifico</v>
      </c>
      <c r="W18" s="56" t="s">
        <v>123</v>
      </c>
      <c r="X18" s="134" t="s">
        <v>70</v>
      </c>
      <c r="Y18" s="131" t="s">
        <v>79</v>
      </c>
      <c r="Z18" s="131" t="s">
        <v>79</v>
      </c>
      <c r="AA18" s="131" t="s">
        <v>79</v>
      </c>
      <c r="AB18" s="130" t="s">
        <v>128</v>
      </c>
      <c r="AC18" s="131" t="s">
        <v>79</v>
      </c>
      <c r="AD18" s="144" t="s">
        <v>81</v>
      </c>
      <c r="AE18" s="163" t="s">
        <v>82</v>
      </c>
      <c r="AF18" s="131">
        <v>2</v>
      </c>
      <c r="AG18" s="131">
        <v>3</v>
      </c>
      <c r="AH18" s="131">
        <f t="shared" si="10"/>
        <v>6</v>
      </c>
      <c r="AI18" s="131" t="str">
        <f t="shared" si="5"/>
        <v>MEDIO</v>
      </c>
      <c r="AJ18" s="131">
        <v>60</v>
      </c>
      <c r="AK18" s="131">
        <f t="shared" si="6"/>
        <v>360</v>
      </c>
      <c r="AL18" s="131" t="str">
        <f t="shared" si="7"/>
        <v>II</v>
      </c>
      <c r="AM18" s="135" t="str">
        <f t="shared" si="14"/>
        <v>aceptable con control especifico</v>
      </c>
      <c r="AN18" s="56" t="s">
        <v>123</v>
      </c>
      <c r="AO18" s="134" t="s">
        <v>70</v>
      </c>
      <c r="AP18" s="131" t="s">
        <v>79</v>
      </c>
      <c r="AQ18" s="131" t="s">
        <v>79</v>
      </c>
      <c r="AR18" s="131" t="s">
        <v>79</v>
      </c>
      <c r="AS18" s="130" t="s">
        <v>128</v>
      </c>
      <c r="AT18" s="131" t="s">
        <v>79</v>
      </c>
      <c r="AU18" s="74" t="str">
        <f t="shared" si="8"/>
        <v>Se mantiene los controles establecidos</v>
      </c>
    </row>
    <row r="19" spans="2:47" s="43" customFormat="1" ht="99" customHeight="1" x14ac:dyDescent="0.25">
      <c r="B19" s="128" t="s">
        <v>65</v>
      </c>
      <c r="C19" s="129" t="s">
        <v>66</v>
      </c>
      <c r="D19" s="129" t="s">
        <v>67</v>
      </c>
      <c r="E19" s="129" t="s">
        <v>68</v>
      </c>
      <c r="F19" s="130" t="s">
        <v>69</v>
      </c>
      <c r="G19" s="130" t="s">
        <v>70</v>
      </c>
      <c r="H19" s="74" t="s">
        <v>71</v>
      </c>
      <c r="I19" s="136" t="s">
        <v>129</v>
      </c>
      <c r="J19" s="132" t="s">
        <v>120</v>
      </c>
      <c r="K19" s="56" t="s">
        <v>130</v>
      </c>
      <c r="L19" s="131" t="s">
        <v>75</v>
      </c>
      <c r="M19" s="56" t="s">
        <v>75</v>
      </c>
      <c r="N19" s="166" t="s">
        <v>131</v>
      </c>
      <c r="O19" s="130">
        <v>2</v>
      </c>
      <c r="P19" s="130">
        <v>3</v>
      </c>
      <c r="Q19" s="131">
        <f t="shared" si="9"/>
        <v>6</v>
      </c>
      <c r="R19" s="131" t="str">
        <f t="shared" si="1"/>
        <v>MEDIO</v>
      </c>
      <c r="S19" s="130">
        <v>25</v>
      </c>
      <c r="T19" s="131">
        <f t="shared" si="2"/>
        <v>150</v>
      </c>
      <c r="U19" s="131" t="str">
        <f t="shared" si="3"/>
        <v>II</v>
      </c>
      <c r="V19" s="135" t="str">
        <f t="shared" si="13"/>
        <v>aceptable con control especifico</v>
      </c>
      <c r="W19" s="56" t="s">
        <v>132</v>
      </c>
      <c r="X19" s="130" t="s">
        <v>70</v>
      </c>
      <c r="Y19" s="131" t="s">
        <v>79</v>
      </c>
      <c r="Z19" s="131" t="s">
        <v>79</v>
      </c>
      <c r="AA19" s="131" t="s">
        <v>79</v>
      </c>
      <c r="AB19" s="130" t="s">
        <v>133</v>
      </c>
      <c r="AC19" s="130" t="s">
        <v>79</v>
      </c>
      <c r="AD19" s="144" t="s">
        <v>81</v>
      </c>
      <c r="AE19" s="163" t="s">
        <v>82</v>
      </c>
      <c r="AF19" s="130">
        <v>2</v>
      </c>
      <c r="AG19" s="130">
        <v>3</v>
      </c>
      <c r="AH19" s="131">
        <f t="shared" si="10"/>
        <v>6</v>
      </c>
      <c r="AI19" s="131" t="str">
        <f t="shared" si="5"/>
        <v>MEDIO</v>
      </c>
      <c r="AJ19" s="130">
        <v>25</v>
      </c>
      <c r="AK19" s="131">
        <f t="shared" si="6"/>
        <v>150</v>
      </c>
      <c r="AL19" s="131" t="str">
        <f t="shared" si="7"/>
        <v>II</v>
      </c>
      <c r="AM19" s="135" t="str">
        <f t="shared" si="14"/>
        <v>aceptable con control especifico</v>
      </c>
      <c r="AN19" s="56" t="s">
        <v>132</v>
      </c>
      <c r="AO19" s="130" t="s">
        <v>70</v>
      </c>
      <c r="AP19" s="131" t="s">
        <v>79</v>
      </c>
      <c r="AQ19" s="131" t="s">
        <v>79</v>
      </c>
      <c r="AR19" s="131" t="s">
        <v>79</v>
      </c>
      <c r="AS19" s="130" t="s">
        <v>133</v>
      </c>
      <c r="AT19" s="130" t="s">
        <v>79</v>
      </c>
      <c r="AU19" s="74" t="str">
        <f t="shared" si="8"/>
        <v>Se mantiene los controles establecidos</v>
      </c>
    </row>
    <row r="20" spans="2:47" s="43" customFormat="1" ht="100.9" customHeight="1" x14ac:dyDescent="0.25">
      <c r="B20" s="128" t="s">
        <v>65</v>
      </c>
      <c r="C20" s="129" t="s">
        <v>66</v>
      </c>
      <c r="D20" s="129" t="s">
        <v>67</v>
      </c>
      <c r="E20" s="129" t="s">
        <v>68</v>
      </c>
      <c r="F20" s="130" t="s">
        <v>69</v>
      </c>
      <c r="G20" s="130" t="s">
        <v>70</v>
      </c>
      <c r="H20" s="74" t="s">
        <v>71</v>
      </c>
      <c r="I20" s="136" t="s">
        <v>134</v>
      </c>
      <c r="J20" s="132" t="s">
        <v>135</v>
      </c>
      <c r="K20" s="56" t="s">
        <v>136</v>
      </c>
      <c r="L20" s="136" t="s">
        <v>137</v>
      </c>
      <c r="M20" s="56" t="s">
        <v>75</v>
      </c>
      <c r="N20" s="136" t="s">
        <v>138</v>
      </c>
      <c r="O20" s="130">
        <v>2</v>
      </c>
      <c r="P20" s="130">
        <v>3</v>
      </c>
      <c r="Q20" s="131">
        <f t="shared" si="9"/>
        <v>6</v>
      </c>
      <c r="R20" s="131" t="str">
        <f t="shared" si="1"/>
        <v>MEDIO</v>
      </c>
      <c r="S20" s="130">
        <v>60</v>
      </c>
      <c r="T20" s="131">
        <f t="shared" si="2"/>
        <v>360</v>
      </c>
      <c r="U20" s="131" t="str">
        <f t="shared" si="3"/>
        <v>II</v>
      </c>
      <c r="V20" s="135" t="str">
        <f t="shared" si="13"/>
        <v>aceptable con control especifico</v>
      </c>
      <c r="W20" s="56" t="s">
        <v>139</v>
      </c>
      <c r="X20" s="130" t="s">
        <v>70</v>
      </c>
      <c r="Y20" s="131" t="s">
        <v>79</v>
      </c>
      <c r="Z20" s="131" t="s">
        <v>79</v>
      </c>
      <c r="AA20" s="131" t="s">
        <v>79</v>
      </c>
      <c r="AB20" s="130" t="s">
        <v>140</v>
      </c>
      <c r="AC20" s="130" t="s">
        <v>79</v>
      </c>
      <c r="AD20" s="144" t="s">
        <v>81</v>
      </c>
      <c r="AE20" s="163" t="s">
        <v>82</v>
      </c>
      <c r="AF20" s="130">
        <v>2</v>
      </c>
      <c r="AG20" s="130">
        <v>3</v>
      </c>
      <c r="AH20" s="131">
        <f t="shared" si="10"/>
        <v>6</v>
      </c>
      <c r="AI20" s="131" t="str">
        <f t="shared" si="5"/>
        <v>MEDIO</v>
      </c>
      <c r="AJ20" s="130">
        <v>60</v>
      </c>
      <c r="AK20" s="131">
        <f t="shared" si="6"/>
        <v>360</v>
      </c>
      <c r="AL20" s="131" t="str">
        <f t="shared" si="7"/>
        <v>II</v>
      </c>
      <c r="AM20" s="135" t="str">
        <f t="shared" si="14"/>
        <v>aceptable con control especifico</v>
      </c>
      <c r="AN20" s="56" t="s">
        <v>139</v>
      </c>
      <c r="AO20" s="130" t="s">
        <v>70</v>
      </c>
      <c r="AP20" s="131" t="s">
        <v>79</v>
      </c>
      <c r="AQ20" s="131" t="s">
        <v>79</v>
      </c>
      <c r="AR20" s="131" t="s">
        <v>79</v>
      </c>
      <c r="AS20" s="130" t="s">
        <v>140</v>
      </c>
      <c r="AT20" s="130" t="s">
        <v>79</v>
      </c>
      <c r="AU20" s="74" t="str">
        <f t="shared" si="8"/>
        <v>Se mantiene los controles establecidos</v>
      </c>
    </row>
    <row r="21" spans="2:47" s="43" customFormat="1" ht="174.75" customHeight="1" x14ac:dyDescent="0.25">
      <c r="B21" s="128" t="s">
        <v>65</v>
      </c>
      <c r="C21" s="129" t="s">
        <v>66</v>
      </c>
      <c r="D21" s="129" t="s">
        <v>67</v>
      </c>
      <c r="E21" s="129" t="s">
        <v>68</v>
      </c>
      <c r="F21" s="130" t="s">
        <v>69</v>
      </c>
      <c r="G21" s="130" t="s">
        <v>70</v>
      </c>
      <c r="H21" s="74" t="s">
        <v>71</v>
      </c>
      <c r="I21" s="136" t="s">
        <v>141</v>
      </c>
      <c r="J21" s="132" t="s">
        <v>135</v>
      </c>
      <c r="K21" s="56" t="s">
        <v>142</v>
      </c>
      <c r="L21" s="136" t="s">
        <v>75</v>
      </c>
      <c r="M21" s="56" t="s">
        <v>75</v>
      </c>
      <c r="N21" s="136" t="s">
        <v>143</v>
      </c>
      <c r="O21" s="130">
        <v>2</v>
      </c>
      <c r="P21" s="130">
        <v>4</v>
      </c>
      <c r="Q21" s="131">
        <f t="shared" si="9"/>
        <v>8</v>
      </c>
      <c r="R21" s="131" t="str">
        <f t="shared" si="1"/>
        <v>MEDIO</v>
      </c>
      <c r="S21" s="130">
        <v>25</v>
      </c>
      <c r="T21" s="131">
        <f t="shared" si="2"/>
        <v>200</v>
      </c>
      <c r="U21" s="131" t="str">
        <f t="shared" si="3"/>
        <v>II</v>
      </c>
      <c r="V21" s="135" t="str">
        <f t="shared" si="13"/>
        <v>aceptable con control especifico</v>
      </c>
      <c r="W21" s="56" t="s">
        <v>144</v>
      </c>
      <c r="X21" s="130" t="s">
        <v>70</v>
      </c>
      <c r="Y21" s="131" t="s">
        <v>79</v>
      </c>
      <c r="Z21" s="131" t="s">
        <v>79</v>
      </c>
      <c r="AA21" s="131" t="s">
        <v>145</v>
      </c>
      <c r="AB21" s="130" t="s">
        <v>146</v>
      </c>
      <c r="AC21" s="130" t="s">
        <v>79</v>
      </c>
      <c r="AD21" s="144" t="s">
        <v>81</v>
      </c>
      <c r="AE21" s="163" t="s">
        <v>82</v>
      </c>
      <c r="AF21" s="130">
        <v>2</v>
      </c>
      <c r="AG21" s="130">
        <v>4</v>
      </c>
      <c r="AH21" s="131">
        <f t="shared" si="10"/>
        <v>8</v>
      </c>
      <c r="AI21" s="131" t="str">
        <f t="shared" si="5"/>
        <v>MEDIO</v>
      </c>
      <c r="AJ21" s="130">
        <v>25</v>
      </c>
      <c r="AK21" s="131">
        <f t="shared" si="6"/>
        <v>200</v>
      </c>
      <c r="AL21" s="131" t="str">
        <f t="shared" si="7"/>
        <v>II</v>
      </c>
      <c r="AM21" s="135" t="str">
        <f t="shared" si="14"/>
        <v>aceptable con control especifico</v>
      </c>
      <c r="AN21" s="56" t="s">
        <v>144</v>
      </c>
      <c r="AO21" s="130" t="s">
        <v>70</v>
      </c>
      <c r="AP21" s="131" t="s">
        <v>79</v>
      </c>
      <c r="AQ21" s="131" t="s">
        <v>79</v>
      </c>
      <c r="AR21" s="131" t="s">
        <v>145</v>
      </c>
      <c r="AS21" s="130" t="s">
        <v>146</v>
      </c>
      <c r="AT21" s="130" t="s">
        <v>79</v>
      </c>
      <c r="AU21" s="74" t="str">
        <f t="shared" si="8"/>
        <v>Se mantiene los controles establecidos</v>
      </c>
    </row>
    <row r="22" spans="2:47" s="43" customFormat="1" ht="174.75" customHeight="1" x14ac:dyDescent="0.25">
      <c r="B22" s="128" t="s">
        <v>65</v>
      </c>
      <c r="C22" s="129" t="s">
        <v>66</v>
      </c>
      <c r="D22" s="129" t="s">
        <v>67</v>
      </c>
      <c r="E22" s="129" t="s">
        <v>68</v>
      </c>
      <c r="F22" s="130" t="s">
        <v>69</v>
      </c>
      <c r="G22" s="77" t="s">
        <v>70</v>
      </c>
      <c r="H22" s="74" t="s">
        <v>71</v>
      </c>
      <c r="I22" s="131" t="s">
        <v>147</v>
      </c>
      <c r="J22" s="131" t="s">
        <v>135</v>
      </c>
      <c r="K22" s="56" t="s">
        <v>148</v>
      </c>
      <c r="L22" s="131" t="s">
        <v>79</v>
      </c>
      <c r="M22" s="56" t="s">
        <v>149</v>
      </c>
      <c r="N22" s="56" t="s">
        <v>150</v>
      </c>
      <c r="O22" s="131">
        <v>6</v>
      </c>
      <c r="P22" s="131">
        <v>1</v>
      </c>
      <c r="Q22" s="131">
        <v>2</v>
      </c>
      <c r="R22" s="131" t="s">
        <v>151</v>
      </c>
      <c r="S22" s="131">
        <v>100</v>
      </c>
      <c r="T22" s="131">
        <v>200</v>
      </c>
      <c r="U22" s="137" t="str">
        <f t="shared" si="3"/>
        <v>II</v>
      </c>
      <c r="V22" s="131" t="str">
        <f t="shared" ref="V22" si="15">IF(U22="IV","Aceptable",IF(U22="III","Mejorable",IF(U22="II","Aceptable con control especifico", IF(U22="I","No Aceptable",FALSE))))</f>
        <v>Aceptable con control especifico</v>
      </c>
      <c r="W22" s="56" t="s">
        <v>152</v>
      </c>
      <c r="X22" s="134" t="s">
        <v>70</v>
      </c>
      <c r="Y22" s="138" t="s">
        <v>79</v>
      </c>
      <c r="Z22" s="138" t="s">
        <v>79</v>
      </c>
      <c r="AA22" s="138" t="s">
        <v>79</v>
      </c>
      <c r="AB22" s="131" t="s">
        <v>153</v>
      </c>
      <c r="AC22" s="138" t="s">
        <v>79</v>
      </c>
      <c r="AD22" s="144" t="s">
        <v>81</v>
      </c>
      <c r="AE22" s="163" t="s">
        <v>82</v>
      </c>
      <c r="AF22" s="131">
        <v>6</v>
      </c>
      <c r="AG22" s="131">
        <v>1</v>
      </c>
      <c r="AH22" s="131">
        <v>2</v>
      </c>
      <c r="AI22" s="131" t="s">
        <v>151</v>
      </c>
      <c r="AJ22" s="131">
        <v>100</v>
      </c>
      <c r="AK22" s="131">
        <v>200</v>
      </c>
      <c r="AL22" s="137" t="str">
        <f t="shared" si="7"/>
        <v>II</v>
      </c>
      <c r="AM22" s="131" t="str">
        <f t="shared" ref="AM22" si="16">IF(AL22="IV","Aceptable",IF(AL22="III","Mejorable",IF(AL22="II","Aceptable con control especifico", IF(AL22="I","No Aceptable",FALSE))))</f>
        <v>Aceptable con control especifico</v>
      </c>
      <c r="AN22" s="56" t="s">
        <v>152</v>
      </c>
      <c r="AO22" s="134" t="s">
        <v>70</v>
      </c>
      <c r="AP22" s="138" t="s">
        <v>79</v>
      </c>
      <c r="AQ22" s="138" t="s">
        <v>79</v>
      </c>
      <c r="AR22" s="138" t="s">
        <v>79</v>
      </c>
      <c r="AS22" s="131" t="s">
        <v>153</v>
      </c>
      <c r="AT22" s="138" t="s">
        <v>79</v>
      </c>
      <c r="AU22" s="74" t="str">
        <f t="shared" si="8"/>
        <v>Se mantiene los controles establecidos</v>
      </c>
    </row>
    <row r="23" spans="2:47" s="43" customFormat="1" ht="174.75" customHeight="1" x14ac:dyDescent="0.25">
      <c r="B23" s="128" t="s">
        <v>65</v>
      </c>
      <c r="C23" s="129" t="s">
        <v>66</v>
      </c>
      <c r="D23" s="129" t="s">
        <v>67</v>
      </c>
      <c r="E23" s="129" t="s">
        <v>68</v>
      </c>
      <c r="F23" s="130" t="s">
        <v>69</v>
      </c>
      <c r="G23" s="77" t="s">
        <v>84</v>
      </c>
      <c r="H23" s="74" t="s">
        <v>154</v>
      </c>
      <c r="I23" s="137" t="s">
        <v>155</v>
      </c>
      <c r="J23" s="139" t="s">
        <v>156</v>
      </c>
      <c r="K23" s="55" t="s">
        <v>157</v>
      </c>
      <c r="L23" s="131" t="s">
        <v>75</v>
      </c>
      <c r="M23" s="55" t="s">
        <v>158</v>
      </c>
      <c r="N23" s="55" t="s">
        <v>159</v>
      </c>
      <c r="O23" s="131">
        <v>2</v>
      </c>
      <c r="P23" s="131">
        <v>1</v>
      </c>
      <c r="Q23" s="137">
        <f t="shared" si="9"/>
        <v>2</v>
      </c>
      <c r="R23" s="137" t="str">
        <f t="shared" si="1"/>
        <v>BAJO</v>
      </c>
      <c r="S23" s="131">
        <v>100</v>
      </c>
      <c r="T23" s="137">
        <f t="shared" si="2"/>
        <v>200</v>
      </c>
      <c r="U23" s="137" t="str">
        <f t="shared" si="3"/>
        <v>II</v>
      </c>
      <c r="V23" s="140" t="str">
        <f t="shared" si="13"/>
        <v>aceptable con control especifico</v>
      </c>
      <c r="W23" s="131" t="s">
        <v>160</v>
      </c>
      <c r="X23" s="131" t="s">
        <v>70</v>
      </c>
      <c r="Y23" s="137" t="s">
        <v>79</v>
      </c>
      <c r="Z23" s="137" t="s">
        <v>79</v>
      </c>
      <c r="AA23" s="137" t="s">
        <v>79</v>
      </c>
      <c r="AB23" s="55" t="s">
        <v>161</v>
      </c>
      <c r="AC23" s="55" t="s">
        <v>79</v>
      </c>
      <c r="AD23" s="144" t="s">
        <v>81</v>
      </c>
      <c r="AE23" s="163" t="s">
        <v>82</v>
      </c>
      <c r="AF23" s="131">
        <v>2</v>
      </c>
      <c r="AG23" s="131">
        <v>1</v>
      </c>
      <c r="AH23" s="137">
        <f t="shared" ref="AH23" si="17">AF23*AG23</f>
        <v>2</v>
      </c>
      <c r="AI23" s="137" t="str">
        <f t="shared" ref="AI23:AI105" si="18">IF(AH23&lt;=4,"BAJO",IF(AH23&lt;=8,"MEDIO",IF(AH23&lt;=20,"ALTO","MUY ALTO")))</f>
        <v>BAJO</v>
      </c>
      <c r="AJ23" s="131">
        <v>100</v>
      </c>
      <c r="AK23" s="137">
        <f t="shared" ref="AK23:AK38" si="19">AH23*AJ23</f>
        <v>200</v>
      </c>
      <c r="AL23" s="137" t="str">
        <f t="shared" si="7"/>
        <v>II</v>
      </c>
      <c r="AM23" s="140" t="str">
        <f t="shared" ref="AM23" si="20">IF(AL23="IV","Aceptable",IF(AL23="III","Mejorable",IF(AL23="II","aceptable con control especifico",IF(AL23="I","No aceptable",FALSE))))</f>
        <v>aceptable con control especifico</v>
      </c>
      <c r="AN23" s="131" t="s">
        <v>160</v>
      </c>
      <c r="AO23" s="131" t="s">
        <v>70</v>
      </c>
      <c r="AP23" s="137" t="s">
        <v>79</v>
      </c>
      <c r="AQ23" s="137" t="s">
        <v>79</v>
      </c>
      <c r="AR23" s="137" t="s">
        <v>79</v>
      </c>
      <c r="AS23" s="55" t="s">
        <v>161</v>
      </c>
      <c r="AT23" s="55" t="s">
        <v>79</v>
      </c>
      <c r="AU23" s="74" t="str">
        <f t="shared" si="8"/>
        <v>Se mantiene los controles establecidos</v>
      </c>
    </row>
    <row r="24" spans="2:47" s="43" customFormat="1" ht="174.75" customHeight="1" x14ac:dyDescent="0.25">
      <c r="B24" s="128" t="s">
        <v>65</v>
      </c>
      <c r="C24" s="129" t="s">
        <v>66</v>
      </c>
      <c r="D24" s="129" t="s">
        <v>67</v>
      </c>
      <c r="E24" s="129" t="s">
        <v>68</v>
      </c>
      <c r="F24" s="130" t="s">
        <v>69</v>
      </c>
      <c r="G24" s="77" t="s">
        <v>84</v>
      </c>
      <c r="H24" s="74" t="s">
        <v>71</v>
      </c>
      <c r="I24" s="143" t="s">
        <v>162</v>
      </c>
      <c r="J24" s="164" t="s">
        <v>135</v>
      </c>
      <c r="K24" s="143" t="s">
        <v>163</v>
      </c>
      <c r="L24" s="143" t="s">
        <v>75</v>
      </c>
      <c r="M24" s="143" t="s">
        <v>164</v>
      </c>
      <c r="N24" s="143" t="s">
        <v>165</v>
      </c>
      <c r="O24" s="130">
        <v>2</v>
      </c>
      <c r="P24" s="130">
        <v>1</v>
      </c>
      <c r="Q24" s="131">
        <f>O24*P24</f>
        <v>2</v>
      </c>
      <c r="R24" s="131" t="str">
        <f t="shared" si="1"/>
        <v>BAJO</v>
      </c>
      <c r="S24" s="77">
        <v>25</v>
      </c>
      <c r="T24" s="77">
        <f t="shared" si="2"/>
        <v>50</v>
      </c>
      <c r="U24" s="131" t="str">
        <f>IF(T24&lt;=20,"IV",IF(T24&lt;=120,"III",IF(T24&lt;=500,"II",IF(T24&lt;=4000,"I",FALSE))))</f>
        <v>III</v>
      </c>
      <c r="V24" s="133" t="str">
        <f>IF(U24="IV","Aceptable",IF(U24="III","Mejorable",IF(U24="II","aceptable con control especifico",IF(U24="I","No aceptable",FALSE))))</f>
        <v>Mejorable</v>
      </c>
      <c r="W24" s="143" t="s">
        <v>166</v>
      </c>
      <c r="X24" s="77" t="s">
        <v>70</v>
      </c>
      <c r="Y24" s="131" t="s">
        <v>79</v>
      </c>
      <c r="Z24" s="131" t="s">
        <v>79</v>
      </c>
      <c r="AA24" s="131" t="s">
        <v>79</v>
      </c>
      <c r="AB24" s="143" t="s">
        <v>167</v>
      </c>
      <c r="AC24" s="77" t="s">
        <v>79</v>
      </c>
      <c r="AD24" s="144" t="s">
        <v>81</v>
      </c>
      <c r="AE24" s="163" t="s">
        <v>82</v>
      </c>
      <c r="AF24" s="130">
        <v>2</v>
      </c>
      <c r="AG24" s="130">
        <v>1</v>
      </c>
      <c r="AH24" s="131">
        <f>AF24*AG24</f>
        <v>2</v>
      </c>
      <c r="AI24" s="131" t="str">
        <f t="shared" si="18"/>
        <v>BAJO</v>
      </c>
      <c r="AJ24" s="77">
        <v>25</v>
      </c>
      <c r="AK24" s="77">
        <f t="shared" si="19"/>
        <v>50</v>
      </c>
      <c r="AL24" s="131" t="str">
        <f>IF(AK24&lt;=20,"IV",IF(AK24&lt;=120,"III",IF(AK24&lt;=500,"II",IF(AK24&lt;=4000,"I",FALSE))))</f>
        <v>III</v>
      </c>
      <c r="AM24" s="133" t="str">
        <f>IF(AL24="IV","Aceptable",IF(AL24="III","Mejorable",IF(AL24="II","aceptable con control especifico",IF(AL24="I","No aceptable",FALSE))))</f>
        <v>Mejorable</v>
      </c>
      <c r="AN24" s="143" t="s">
        <v>166</v>
      </c>
      <c r="AO24" s="77" t="s">
        <v>70</v>
      </c>
      <c r="AP24" s="131" t="s">
        <v>79</v>
      </c>
      <c r="AQ24" s="131" t="s">
        <v>79</v>
      </c>
      <c r="AR24" s="131" t="s">
        <v>79</v>
      </c>
      <c r="AS24" s="143" t="s">
        <v>167</v>
      </c>
      <c r="AT24" s="77" t="s">
        <v>79</v>
      </c>
      <c r="AU24" s="74" t="str">
        <f t="shared" si="8"/>
        <v>Se mantiene los controles establecidos</v>
      </c>
    </row>
    <row r="25" spans="2:47" s="43" customFormat="1" ht="174.75" customHeight="1" x14ac:dyDescent="0.25">
      <c r="B25" s="128" t="s">
        <v>65</v>
      </c>
      <c r="C25" s="129" t="s">
        <v>66</v>
      </c>
      <c r="D25" s="129" t="s">
        <v>67</v>
      </c>
      <c r="E25" s="129" t="s">
        <v>68</v>
      </c>
      <c r="F25" s="130" t="s">
        <v>69</v>
      </c>
      <c r="G25" s="77" t="s">
        <v>84</v>
      </c>
      <c r="H25" s="74" t="s">
        <v>154</v>
      </c>
      <c r="I25" s="137" t="s">
        <v>168</v>
      </c>
      <c r="J25" s="141" t="s">
        <v>156</v>
      </c>
      <c r="K25" s="55" t="s">
        <v>169</v>
      </c>
      <c r="L25" s="131" t="s">
        <v>75</v>
      </c>
      <c r="M25" s="55" t="s">
        <v>158</v>
      </c>
      <c r="N25" s="55" t="s">
        <v>159</v>
      </c>
      <c r="O25" s="131">
        <v>2</v>
      </c>
      <c r="P25" s="131">
        <v>2</v>
      </c>
      <c r="Q25" s="137">
        <f t="shared" si="9"/>
        <v>4</v>
      </c>
      <c r="R25" s="137" t="str">
        <f t="shared" si="1"/>
        <v>BAJO</v>
      </c>
      <c r="S25" s="131">
        <v>25</v>
      </c>
      <c r="T25" s="137">
        <f t="shared" si="2"/>
        <v>100</v>
      </c>
      <c r="U25" s="137" t="str">
        <f t="shared" si="3"/>
        <v>III</v>
      </c>
      <c r="V25" s="133" t="str">
        <f>IF(U25="IV","Aceptable",IF(U25="III","Mejorable",IF(U25="II","aceptable con control especifico",IF(U25="I","No aceptable",FALSE))))</f>
        <v>Mejorable</v>
      </c>
      <c r="W25" s="131" t="s">
        <v>160</v>
      </c>
      <c r="X25" s="131" t="s">
        <v>70</v>
      </c>
      <c r="Y25" s="137" t="s">
        <v>79</v>
      </c>
      <c r="Z25" s="137" t="s">
        <v>79</v>
      </c>
      <c r="AA25" s="137" t="s">
        <v>79</v>
      </c>
      <c r="AB25" s="55" t="s">
        <v>161</v>
      </c>
      <c r="AC25" s="55" t="s">
        <v>79</v>
      </c>
      <c r="AD25" s="144" t="s">
        <v>81</v>
      </c>
      <c r="AE25" s="163" t="s">
        <v>82</v>
      </c>
      <c r="AF25" s="131">
        <v>2</v>
      </c>
      <c r="AG25" s="131">
        <v>2</v>
      </c>
      <c r="AH25" s="137">
        <f t="shared" ref="AH25:AH26" si="21">AF25*AG25</f>
        <v>4</v>
      </c>
      <c r="AI25" s="137" t="str">
        <f t="shared" si="18"/>
        <v>BAJO</v>
      </c>
      <c r="AJ25" s="131">
        <v>25</v>
      </c>
      <c r="AK25" s="137">
        <f t="shared" si="19"/>
        <v>100</v>
      </c>
      <c r="AL25" s="137" t="str">
        <f t="shared" ref="AL25:AL33" si="22">IF(AK25&lt;=20,"IV",IF(AK25&lt;=120,"III",IF(AK25&lt;=500,"II",IF(AK25&lt;=4000,"I",FALSE))))</f>
        <v>III</v>
      </c>
      <c r="AM25" s="133" t="str">
        <f>IF(AL25="IV","Aceptable",IF(AL25="III","Mejorable",IF(AL25="II","aceptable con control especifico",IF(AL25="I","No aceptable",FALSE))))</f>
        <v>Mejorable</v>
      </c>
      <c r="AN25" s="131" t="s">
        <v>160</v>
      </c>
      <c r="AO25" s="131" t="s">
        <v>70</v>
      </c>
      <c r="AP25" s="137" t="s">
        <v>79</v>
      </c>
      <c r="AQ25" s="137" t="s">
        <v>79</v>
      </c>
      <c r="AR25" s="137" t="s">
        <v>79</v>
      </c>
      <c r="AS25" s="55" t="s">
        <v>161</v>
      </c>
      <c r="AT25" s="55" t="s">
        <v>79</v>
      </c>
      <c r="AU25" s="74" t="str">
        <f t="shared" si="8"/>
        <v>Se mantiene los controles establecidos</v>
      </c>
    </row>
    <row r="26" spans="2:47" s="43" customFormat="1" ht="174.75" customHeight="1" x14ac:dyDescent="0.25">
      <c r="B26" s="128" t="s">
        <v>65</v>
      </c>
      <c r="C26" s="129" t="s">
        <v>66</v>
      </c>
      <c r="D26" s="129" t="s">
        <v>67</v>
      </c>
      <c r="E26" s="143" t="s">
        <v>170</v>
      </c>
      <c r="F26" s="143" t="s">
        <v>171</v>
      </c>
      <c r="G26" s="130" t="s">
        <v>70</v>
      </c>
      <c r="H26" s="74" t="s">
        <v>71</v>
      </c>
      <c r="I26" s="131" t="s">
        <v>172</v>
      </c>
      <c r="J26" s="132" t="s">
        <v>73</v>
      </c>
      <c r="K26" s="56" t="s">
        <v>74</v>
      </c>
      <c r="L26" s="131" t="s">
        <v>75</v>
      </c>
      <c r="M26" s="56" t="s">
        <v>76</v>
      </c>
      <c r="N26" s="56" t="s">
        <v>77</v>
      </c>
      <c r="O26" s="131">
        <v>2</v>
      </c>
      <c r="P26" s="131">
        <v>3</v>
      </c>
      <c r="Q26" s="131">
        <f t="shared" si="9"/>
        <v>6</v>
      </c>
      <c r="R26" s="131" t="str">
        <f t="shared" si="1"/>
        <v>MEDIO</v>
      </c>
      <c r="S26" s="131">
        <v>10</v>
      </c>
      <c r="T26" s="131">
        <f t="shared" si="2"/>
        <v>60</v>
      </c>
      <c r="U26" s="131" t="str">
        <f t="shared" si="3"/>
        <v>III</v>
      </c>
      <c r="V26" s="133" t="str">
        <f>IF(U26="IV","Aceptable",IF(U26="III","Mejorable",IF(U26="II","aceptable con control especifico",IF(U26="I","No aceptable",FALSE))))</f>
        <v>Mejorable</v>
      </c>
      <c r="W26" s="56" t="s">
        <v>78</v>
      </c>
      <c r="X26" s="134" t="s">
        <v>83</v>
      </c>
      <c r="Y26" s="131" t="s">
        <v>79</v>
      </c>
      <c r="Z26" s="131" t="s">
        <v>79</v>
      </c>
      <c r="AA26" s="131" t="s">
        <v>79</v>
      </c>
      <c r="AB26" s="131" t="s">
        <v>80</v>
      </c>
      <c r="AC26" s="131" t="s">
        <v>79</v>
      </c>
      <c r="AD26" s="144" t="s">
        <v>81</v>
      </c>
      <c r="AE26" s="163" t="s">
        <v>82</v>
      </c>
      <c r="AF26" s="131">
        <v>2</v>
      </c>
      <c r="AG26" s="131">
        <v>3</v>
      </c>
      <c r="AH26" s="131">
        <f t="shared" si="21"/>
        <v>6</v>
      </c>
      <c r="AI26" s="131" t="str">
        <f t="shared" si="18"/>
        <v>MEDIO</v>
      </c>
      <c r="AJ26" s="131">
        <v>10</v>
      </c>
      <c r="AK26" s="131">
        <f t="shared" si="19"/>
        <v>60</v>
      </c>
      <c r="AL26" s="131" t="str">
        <f t="shared" si="22"/>
        <v>III</v>
      </c>
      <c r="AM26" s="133" t="str">
        <f>IF(AL26="IV","Aceptable",IF(AL26="III","Mejorable",IF(AL26="II","aceptable con control especifico",IF(AL26="I","No aceptable",FALSE))))</f>
        <v>Mejorable</v>
      </c>
      <c r="AN26" s="56" t="s">
        <v>78</v>
      </c>
      <c r="AO26" s="134" t="s">
        <v>83</v>
      </c>
      <c r="AP26" s="131" t="s">
        <v>79</v>
      </c>
      <c r="AQ26" s="131" t="s">
        <v>79</v>
      </c>
      <c r="AR26" s="131" t="s">
        <v>79</v>
      </c>
      <c r="AS26" s="131" t="s">
        <v>80</v>
      </c>
      <c r="AT26" s="131" t="s">
        <v>79</v>
      </c>
      <c r="AU26" s="74" t="str">
        <f t="shared" si="8"/>
        <v>Se mantiene los controles establecidos</v>
      </c>
    </row>
    <row r="27" spans="2:47" s="43" customFormat="1" ht="174.75" customHeight="1" x14ac:dyDescent="0.25">
      <c r="B27" s="128" t="s">
        <v>65</v>
      </c>
      <c r="C27" s="129" t="s">
        <v>66</v>
      </c>
      <c r="D27" s="129" t="s">
        <v>67</v>
      </c>
      <c r="E27" s="143" t="s">
        <v>170</v>
      </c>
      <c r="F27" s="143" t="s">
        <v>171</v>
      </c>
      <c r="G27" s="77" t="s">
        <v>84</v>
      </c>
      <c r="H27" s="74" t="s">
        <v>71</v>
      </c>
      <c r="I27" s="131" t="s">
        <v>173</v>
      </c>
      <c r="J27" s="132" t="s">
        <v>73</v>
      </c>
      <c r="K27" s="56" t="s">
        <v>86</v>
      </c>
      <c r="L27" s="131" t="s">
        <v>75</v>
      </c>
      <c r="M27" s="56" t="s">
        <v>87</v>
      </c>
      <c r="N27" s="56" t="s">
        <v>88</v>
      </c>
      <c r="O27" s="131">
        <v>2</v>
      </c>
      <c r="P27" s="131">
        <v>2</v>
      </c>
      <c r="Q27" s="131">
        <v>4</v>
      </c>
      <c r="R27" s="131" t="str">
        <f t="shared" si="1"/>
        <v>BAJO</v>
      </c>
      <c r="S27" s="131">
        <v>10</v>
      </c>
      <c r="T27" s="131">
        <f t="shared" si="2"/>
        <v>40</v>
      </c>
      <c r="U27" s="131" t="str">
        <f t="shared" si="3"/>
        <v>III</v>
      </c>
      <c r="V27" s="133" t="str">
        <f>IF(U27="IV","Aceptable",IF(U27="III","Mejorable",IF(U27="II","aceptable con control especifico",IF(U27="I","No aceptable",FALSE))))</f>
        <v>Mejorable</v>
      </c>
      <c r="W27" s="56" t="s">
        <v>89</v>
      </c>
      <c r="X27" s="134" t="s">
        <v>70</v>
      </c>
      <c r="Y27" s="131" t="s">
        <v>79</v>
      </c>
      <c r="Z27" s="131" t="s">
        <v>79</v>
      </c>
      <c r="AA27" s="131" t="s">
        <v>79</v>
      </c>
      <c r="AB27" s="131" t="s">
        <v>90</v>
      </c>
      <c r="AC27" s="77" t="s">
        <v>79</v>
      </c>
      <c r="AD27" s="144" t="s">
        <v>81</v>
      </c>
      <c r="AE27" s="163" t="s">
        <v>82</v>
      </c>
      <c r="AF27" s="131">
        <v>2</v>
      </c>
      <c r="AG27" s="131">
        <v>2</v>
      </c>
      <c r="AH27" s="131">
        <v>4</v>
      </c>
      <c r="AI27" s="131" t="str">
        <f t="shared" si="18"/>
        <v>BAJO</v>
      </c>
      <c r="AJ27" s="131">
        <v>10</v>
      </c>
      <c r="AK27" s="131">
        <f t="shared" si="19"/>
        <v>40</v>
      </c>
      <c r="AL27" s="131" t="str">
        <f t="shared" si="22"/>
        <v>III</v>
      </c>
      <c r="AM27" s="133" t="str">
        <f>IF(AL27="IV","Aceptable",IF(AL27="III","Mejorable",IF(AL27="II","aceptable con control especifico",IF(AL27="I","No aceptable",FALSE))))</f>
        <v>Mejorable</v>
      </c>
      <c r="AN27" s="56" t="s">
        <v>89</v>
      </c>
      <c r="AO27" s="134" t="s">
        <v>70</v>
      </c>
      <c r="AP27" s="131" t="s">
        <v>79</v>
      </c>
      <c r="AQ27" s="131" t="s">
        <v>79</v>
      </c>
      <c r="AR27" s="131" t="s">
        <v>79</v>
      </c>
      <c r="AS27" s="131" t="s">
        <v>90</v>
      </c>
      <c r="AT27" s="77" t="s">
        <v>79</v>
      </c>
      <c r="AU27" s="74" t="str">
        <f t="shared" si="8"/>
        <v>Se mantiene los controles establecidos</v>
      </c>
    </row>
    <row r="28" spans="2:47" s="43" customFormat="1" ht="174.75" customHeight="1" x14ac:dyDescent="0.25">
      <c r="B28" s="128" t="s">
        <v>65</v>
      </c>
      <c r="C28" s="129" t="s">
        <v>66</v>
      </c>
      <c r="D28" s="129" t="s">
        <v>67</v>
      </c>
      <c r="E28" s="143" t="s">
        <v>170</v>
      </c>
      <c r="F28" s="143" t="s">
        <v>171</v>
      </c>
      <c r="G28" s="77" t="s">
        <v>84</v>
      </c>
      <c r="H28" s="74" t="s">
        <v>71</v>
      </c>
      <c r="I28" s="131" t="s">
        <v>174</v>
      </c>
      <c r="J28" s="132" t="s">
        <v>92</v>
      </c>
      <c r="K28" s="56" t="s">
        <v>101</v>
      </c>
      <c r="L28" s="131" t="s">
        <v>102</v>
      </c>
      <c r="M28" s="131" t="s">
        <v>75</v>
      </c>
      <c r="N28" s="56" t="s">
        <v>103</v>
      </c>
      <c r="O28" s="131">
        <v>2</v>
      </c>
      <c r="P28" s="131">
        <v>2</v>
      </c>
      <c r="Q28" s="131">
        <f t="shared" ref="Q28:Q37" si="23">O28*P28</f>
        <v>4</v>
      </c>
      <c r="R28" s="131" t="str">
        <f t="shared" si="1"/>
        <v>BAJO</v>
      </c>
      <c r="S28" s="131">
        <v>60</v>
      </c>
      <c r="T28" s="131">
        <f t="shared" si="2"/>
        <v>240</v>
      </c>
      <c r="U28" s="131" t="str">
        <f t="shared" si="3"/>
        <v>II</v>
      </c>
      <c r="V28" s="135" t="str">
        <f t="shared" ref="V28" si="24">IF(U28="IV","Aceptable",IF(U28="III","Mejorable",IF(U28="II","aceptable con control especifico",IF(U28="I","No aceptable",FALSE))))</f>
        <v>aceptable con control especifico</v>
      </c>
      <c r="W28" s="56" t="s">
        <v>104</v>
      </c>
      <c r="X28" s="134" t="s">
        <v>70</v>
      </c>
      <c r="Y28" s="131" t="s">
        <v>79</v>
      </c>
      <c r="Z28" s="131" t="s">
        <v>105</v>
      </c>
      <c r="AA28" s="131" t="s">
        <v>79</v>
      </c>
      <c r="AB28" s="131" t="s">
        <v>106</v>
      </c>
      <c r="AC28" s="131" t="s">
        <v>79</v>
      </c>
      <c r="AD28" s="144" t="s">
        <v>81</v>
      </c>
      <c r="AE28" s="163" t="s">
        <v>82</v>
      </c>
      <c r="AF28" s="131">
        <v>2</v>
      </c>
      <c r="AG28" s="131">
        <v>2</v>
      </c>
      <c r="AH28" s="131">
        <f t="shared" ref="AH28:AH33" si="25">AF28*AG28</f>
        <v>4</v>
      </c>
      <c r="AI28" s="131" t="str">
        <f t="shared" si="18"/>
        <v>BAJO</v>
      </c>
      <c r="AJ28" s="131">
        <v>60</v>
      </c>
      <c r="AK28" s="131">
        <f t="shared" si="19"/>
        <v>240</v>
      </c>
      <c r="AL28" s="131" t="str">
        <f t="shared" si="22"/>
        <v>II</v>
      </c>
      <c r="AM28" s="135" t="str">
        <f t="shared" ref="AM28" si="26">IF(AL28="IV","Aceptable",IF(AL28="III","Mejorable",IF(AL28="II","aceptable con control especifico",IF(AL28="I","No aceptable",FALSE))))</f>
        <v>aceptable con control especifico</v>
      </c>
      <c r="AN28" s="56" t="s">
        <v>104</v>
      </c>
      <c r="AO28" s="134" t="s">
        <v>70</v>
      </c>
      <c r="AP28" s="131" t="s">
        <v>79</v>
      </c>
      <c r="AQ28" s="131" t="s">
        <v>105</v>
      </c>
      <c r="AR28" s="131" t="s">
        <v>79</v>
      </c>
      <c r="AS28" s="131" t="s">
        <v>106</v>
      </c>
      <c r="AT28" s="131" t="s">
        <v>79</v>
      </c>
      <c r="AU28" s="74" t="str">
        <f t="shared" si="8"/>
        <v>Se mantiene los controles establecidos</v>
      </c>
    </row>
    <row r="29" spans="2:47" s="43" customFormat="1" ht="174.75" customHeight="1" x14ac:dyDescent="0.25">
      <c r="B29" s="128" t="s">
        <v>65</v>
      </c>
      <c r="C29" s="129" t="s">
        <v>66</v>
      </c>
      <c r="D29" s="129" t="s">
        <v>67</v>
      </c>
      <c r="E29" s="143" t="s">
        <v>170</v>
      </c>
      <c r="F29" s="143" t="s">
        <v>171</v>
      </c>
      <c r="G29" s="77" t="s">
        <v>84</v>
      </c>
      <c r="H29" s="74" t="s">
        <v>71</v>
      </c>
      <c r="I29" s="131" t="s">
        <v>107</v>
      </c>
      <c r="J29" s="132" t="s">
        <v>92</v>
      </c>
      <c r="K29" s="56" t="s">
        <v>108</v>
      </c>
      <c r="L29" s="131" t="s">
        <v>75</v>
      </c>
      <c r="M29" s="56" t="s">
        <v>109</v>
      </c>
      <c r="N29" s="56" t="s">
        <v>175</v>
      </c>
      <c r="O29" s="131">
        <v>2</v>
      </c>
      <c r="P29" s="131">
        <v>2</v>
      </c>
      <c r="Q29" s="131">
        <f t="shared" si="23"/>
        <v>4</v>
      </c>
      <c r="R29" s="131" t="str">
        <f t="shared" si="1"/>
        <v>BAJO</v>
      </c>
      <c r="S29" s="131">
        <v>25</v>
      </c>
      <c r="T29" s="131">
        <f t="shared" si="2"/>
        <v>100</v>
      </c>
      <c r="U29" s="131" t="str">
        <f t="shared" si="3"/>
        <v>III</v>
      </c>
      <c r="V29" s="133" t="str">
        <f>IF(U29="IV","Aceptable",IF(U29="III","Mejorable",IF(U29="II","aceptable con control especifico",IF(U29="I","No aceptable",FALSE))))</f>
        <v>Mejorable</v>
      </c>
      <c r="W29" s="56" t="s">
        <v>111</v>
      </c>
      <c r="X29" s="134" t="s">
        <v>70</v>
      </c>
      <c r="Y29" s="131" t="s">
        <v>79</v>
      </c>
      <c r="Z29" s="131" t="s">
        <v>79</v>
      </c>
      <c r="AA29" s="131" t="s">
        <v>79</v>
      </c>
      <c r="AB29" s="131" t="s">
        <v>112</v>
      </c>
      <c r="AC29" s="131" t="s">
        <v>79</v>
      </c>
      <c r="AD29" s="144" t="s">
        <v>81</v>
      </c>
      <c r="AE29" s="163" t="s">
        <v>82</v>
      </c>
      <c r="AF29" s="131">
        <v>2</v>
      </c>
      <c r="AG29" s="131">
        <v>2</v>
      </c>
      <c r="AH29" s="131">
        <f t="shared" si="25"/>
        <v>4</v>
      </c>
      <c r="AI29" s="131" t="str">
        <f t="shared" si="18"/>
        <v>BAJO</v>
      </c>
      <c r="AJ29" s="131">
        <v>25</v>
      </c>
      <c r="AK29" s="131">
        <f t="shared" si="19"/>
        <v>100</v>
      </c>
      <c r="AL29" s="131" t="str">
        <f t="shared" si="22"/>
        <v>III</v>
      </c>
      <c r="AM29" s="133" t="str">
        <f>IF(AL29="IV","Aceptable",IF(AL29="III","Mejorable",IF(AL29="II","aceptable con control especifico",IF(AL29="I","No aceptable",FALSE))))</f>
        <v>Mejorable</v>
      </c>
      <c r="AN29" s="56" t="s">
        <v>111</v>
      </c>
      <c r="AO29" s="134" t="s">
        <v>70</v>
      </c>
      <c r="AP29" s="131" t="s">
        <v>79</v>
      </c>
      <c r="AQ29" s="131" t="s">
        <v>79</v>
      </c>
      <c r="AR29" s="131" t="s">
        <v>79</v>
      </c>
      <c r="AS29" s="131" t="s">
        <v>112</v>
      </c>
      <c r="AT29" s="131" t="s">
        <v>79</v>
      </c>
      <c r="AU29" s="74" t="str">
        <f t="shared" si="8"/>
        <v>Se mantiene los controles establecidos</v>
      </c>
    </row>
    <row r="30" spans="2:47" s="43" customFormat="1" ht="174.75" customHeight="1" x14ac:dyDescent="0.25">
      <c r="B30" s="128" t="s">
        <v>65</v>
      </c>
      <c r="C30" s="129" t="s">
        <v>66</v>
      </c>
      <c r="D30" s="129" t="s">
        <v>67</v>
      </c>
      <c r="E30" s="143" t="s">
        <v>170</v>
      </c>
      <c r="F30" s="143" t="s">
        <v>171</v>
      </c>
      <c r="G30" s="130" t="s">
        <v>70</v>
      </c>
      <c r="H30" s="74" t="s">
        <v>71</v>
      </c>
      <c r="I30" s="130" t="s">
        <v>176</v>
      </c>
      <c r="J30" s="132" t="s">
        <v>114</v>
      </c>
      <c r="K30" s="56" t="s">
        <v>115</v>
      </c>
      <c r="L30" s="131" t="s">
        <v>75</v>
      </c>
      <c r="M30" s="56" t="s">
        <v>75</v>
      </c>
      <c r="N30" s="136" t="s">
        <v>116</v>
      </c>
      <c r="O30" s="131">
        <v>6</v>
      </c>
      <c r="P30" s="131">
        <v>2</v>
      </c>
      <c r="Q30" s="131">
        <f t="shared" si="23"/>
        <v>12</v>
      </c>
      <c r="R30" s="131" t="str">
        <f t="shared" si="1"/>
        <v>ALTO</v>
      </c>
      <c r="S30" s="131">
        <v>25</v>
      </c>
      <c r="T30" s="131">
        <f t="shared" si="2"/>
        <v>300</v>
      </c>
      <c r="U30" s="131" t="str">
        <f t="shared" si="3"/>
        <v>II</v>
      </c>
      <c r="V30" s="135" t="str">
        <f t="shared" ref="V30:V36" si="27">IF(U30="IV","Aceptable",IF(U30="III","Mejorable",IF(U30="II","aceptable con control especifico",IF(U30="I","No aceptable",FALSE))))</f>
        <v>aceptable con control especifico</v>
      </c>
      <c r="W30" s="56" t="s">
        <v>117</v>
      </c>
      <c r="X30" s="134" t="s">
        <v>70</v>
      </c>
      <c r="Y30" s="131" t="s">
        <v>79</v>
      </c>
      <c r="Z30" s="131" t="s">
        <v>79</v>
      </c>
      <c r="AA30" s="136" t="s">
        <v>79</v>
      </c>
      <c r="AB30" s="165" t="s">
        <v>118</v>
      </c>
      <c r="AC30" s="131" t="s">
        <v>79</v>
      </c>
      <c r="AD30" s="144" t="s">
        <v>81</v>
      </c>
      <c r="AE30" s="163" t="s">
        <v>82</v>
      </c>
      <c r="AF30" s="131">
        <v>6</v>
      </c>
      <c r="AG30" s="131">
        <v>2</v>
      </c>
      <c r="AH30" s="131">
        <f t="shared" si="25"/>
        <v>12</v>
      </c>
      <c r="AI30" s="131" t="str">
        <f t="shared" si="18"/>
        <v>ALTO</v>
      </c>
      <c r="AJ30" s="131">
        <v>25</v>
      </c>
      <c r="AK30" s="131">
        <f t="shared" si="19"/>
        <v>300</v>
      </c>
      <c r="AL30" s="131" t="str">
        <f t="shared" si="22"/>
        <v>II</v>
      </c>
      <c r="AM30" s="135" t="str">
        <f t="shared" ref="AM30:AM33" si="28">IF(AL30="IV","Aceptable",IF(AL30="III","Mejorable",IF(AL30="II","aceptable con control especifico",IF(AL30="I","No aceptable",FALSE))))</f>
        <v>aceptable con control especifico</v>
      </c>
      <c r="AN30" s="56" t="s">
        <v>117</v>
      </c>
      <c r="AO30" s="134" t="s">
        <v>70</v>
      </c>
      <c r="AP30" s="131" t="s">
        <v>79</v>
      </c>
      <c r="AQ30" s="131" t="s">
        <v>79</v>
      </c>
      <c r="AR30" s="136" t="s">
        <v>79</v>
      </c>
      <c r="AS30" s="165" t="s">
        <v>118</v>
      </c>
      <c r="AT30" s="131" t="s">
        <v>79</v>
      </c>
      <c r="AU30" s="74" t="str">
        <f t="shared" si="8"/>
        <v>Se mantiene los controles establecidos</v>
      </c>
    </row>
    <row r="31" spans="2:47" s="43" customFormat="1" ht="174.75" customHeight="1" x14ac:dyDescent="0.25">
      <c r="B31" s="128" t="s">
        <v>65</v>
      </c>
      <c r="C31" s="129" t="s">
        <v>66</v>
      </c>
      <c r="D31" s="129" t="s">
        <v>67</v>
      </c>
      <c r="E31" s="143" t="s">
        <v>170</v>
      </c>
      <c r="F31" s="143" t="s">
        <v>171</v>
      </c>
      <c r="G31" s="130" t="s">
        <v>70</v>
      </c>
      <c r="H31" s="74" t="s">
        <v>71</v>
      </c>
      <c r="I31" s="136" t="s">
        <v>119</v>
      </c>
      <c r="J31" s="132" t="s">
        <v>120</v>
      </c>
      <c r="K31" s="56" t="s">
        <v>121</v>
      </c>
      <c r="L31" s="131" t="s">
        <v>75</v>
      </c>
      <c r="M31" s="56" t="s">
        <v>75</v>
      </c>
      <c r="N31" s="136" t="s">
        <v>122</v>
      </c>
      <c r="O31" s="131">
        <v>2</v>
      </c>
      <c r="P31" s="131">
        <v>3</v>
      </c>
      <c r="Q31" s="131">
        <f t="shared" si="23"/>
        <v>6</v>
      </c>
      <c r="R31" s="131" t="str">
        <f t="shared" si="1"/>
        <v>MEDIO</v>
      </c>
      <c r="S31" s="131">
        <v>25</v>
      </c>
      <c r="T31" s="131">
        <f t="shared" si="2"/>
        <v>150</v>
      </c>
      <c r="U31" s="131" t="str">
        <f t="shared" si="3"/>
        <v>II</v>
      </c>
      <c r="V31" s="135" t="str">
        <f t="shared" si="27"/>
        <v>aceptable con control especifico</v>
      </c>
      <c r="W31" s="56" t="s">
        <v>123</v>
      </c>
      <c r="X31" s="134" t="s">
        <v>70</v>
      </c>
      <c r="Y31" s="131" t="s">
        <v>79</v>
      </c>
      <c r="Z31" s="131" t="s">
        <v>79</v>
      </c>
      <c r="AA31" s="131" t="s">
        <v>79</v>
      </c>
      <c r="AB31" s="130" t="s">
        <v>124</v>
      </c>
      <c r="AC31" s="131" t="s">
        <v>79</v>
      </c>
      <c r="AD31" s="144" t="s">
        <v>81</v>
      </c>
      <c r="AE31" s="163" t="s">
        <v>82</v>
      </c>
      <c r="AF31" s="131">
        <v>2</v>
      </c>
      <c r="AG31" s="131">
        <v>3</v>
      </c>
      <c r="AH31" s="131">
        <f t="shared" si="25"/>
        <v>6</v>
      </c>
      <c r="AI31" s="131" t="str">
        <f t="shared" si="18"/>
        <v>MEDIO</v>
      </c>
      <c r="AJ31" s="131">
        <v>25</v>
      </c>
      <c r="AK31" s="131">
        <f t="shared" si="19"/>
        <v>150</v>
      </c>
      <c r="AL31" s="131" t="str">
        <f t="shared" si="22"/>
        <v>II</v>
      </c>
      <c r="AM31" s="135" t="str">
        <f t="shared" si="28"/>
        <v>aceptable con control especifico</v>
      </c>
      <c r="AN31" s="56" t="s">
        <v>123</v>
      </c>
      <c r="AO31" s="134" t="s">
        <v>70</v>
      </c>
      <c r="AP31" s="131" t="s">
        <v>79</v>
      </c>
      <c r="AQ31" s="131" t="s">
        <v>79</v>
      </c>
      <c r="AR31" s="131" t="s">
        <v>79</v>
      </c>
      <c r="AS31" s="130" t="s">
        <v>124</v>
      </c>
      <c r="AT31" s="131" t="s">
        <v>79</v>
      </c>
      <c r="AU31" s="74" t="str">
        <f t="shared" si="8"/>
        <v>Se mantiene los controles establecidos</v>
      </c>
    </row>
    <row r="32" spans="2:47" s="43" customFormat="1" ht="174.75" customHeight="1" x14ac:dyDescent="0.25">
      <c r="B32" s="128" t="s">
        <v>65</v>
      </c>
      <c r="C32" s="129" t="s">
        <v>66</v>
      </c>
      <c r="D32" s="129" t="s">
        <v>67</v>
      </c>
      <c r="E32" s="143" t="s">
        <v>170</v>
      </c>
      <c r="F32" s="143" t="s">
        <v>171</v>
      </c>
      <c r="G32" s="130" t="s">
        <v>70</v>
      </c>
      <c r="H32" s="74" t="s">
        <v>71</v>
      </c>
      <c r="I32" s="136" t="s">
        <v>125</v>
      </c>
      <c r="J32" s="132" t="s">
        <v>120</v>
      </c>
      <c r="K32" s="56" t="s">
        <v>126</v>
      </c>
      <c r="L32" s="131" t="s">
        <v>75</v>
      </c>
      <c r="M32" s="56" t="s">
        <v>75</v>
      </c>
      <c r="N32" s="136" t="s">
        <v>127</v>
      </c>
      <c r="O32" s="131">
        <v>2</v>
      </c>
      <c r="P32" s="131">
        <v>3</v>
      </c>
      <c r="Q32" s="131">
        <f t="shared" si="23"/>
        <v>6</v>
      </c>
      <c r="R32" s="131" t="str">
        <f t="shared" si="1"/>
        <v>MEDIO</v>
      </c>
      <c r="S32" s="131">
        <v>60</v>
      </c>
      <c r="T32" s="131">
        <f t="shared" si="2"/>
        <v>360</v>
      </c>
      <c r="U32" s="131" t="str">
        <f t="shared" si="3"/>
        <v>II</v>
      </c>
      <c r="V32" s="135" t="str">
        <f t="shared" si="27"/>
        <v>aceptable con control especifico</v>
      </c>
      <c r="W32" s="56" t="s">
        <v>123</v>
      </c>
      <c r="X32" s="134" t="s">
        <v>70</v>
      </c>
      <c r="Y32" s="131" t="s">
        <v>79</v>
      </c>
      <c r="Z32" s="131" t="s">
        <v>79</v>
      </c>
      <c r="AA32" s="131" t="s">
        <v>79</v>
      </c>
      <c r="AB32" s="130" t="s">
        <v>128</v>
      </c>
      <c r="AC32" s="131" t="s">
        <v>79</v>
      </c>
      <c r="AD32" s="144" t="s">
        <v>81</v>
      </c>
      <c r="AE32" s="163" t="s">
        <v>82</v>
      </c>
      <c r="AF32" s="131">
        <v>2</v>
      </c>
      <c r="AG32" s="131">
        <v>3</v>
      </c>
      <c r="AH32" s="131">
        <f t="shared" si="25"/>
        <v>6</v>
      </c>
      <c r="AI32" s="131" t="str">
        <f t="shared" si="18"/>
        <v>MEDIO</v>
      </c>
      <c r="AJ32" s="131">
        <v>60</v>
      </c>
      <c r="AK32" s="131">
        <f t="shared" si="19"/>
        <v>360</v>
      </c>
      <c r="AL32" s="131" t="str">
        <f t="shared" si="22"/>
        <v>II</v>
      </c>
      <c r="AM32" s="135" t="str">
        <f t="shared" si="28"/>
        <v>aceptable con control especifico</v>
      </c>
      <c r="AN32" s="56" t="s">
        <v>123</v>
      </c>
      <c r="AO32" s="134" t="s">
        <v>70</v>
      </c>
      <c r="AP32" s="131" t="s">
        <v>79</v>
      </c>
      <c r="AQ32" s="131" t="s">
        <v>79</v>
      </c>
      <c r="AR32" s="131" t="s">
        <v>79</v>
      </c>
      <c r="AS32" s="130" t="s">
        <v>128</v>
      </c>
      <c r="AT32" s="131" t="s">
        <v>79</v>
      </c>
      <c r="AU32" s="74" t="str">
        <f t="shared" si="8"/>
        <v>Se mantiene los controles establecidos</v>
      </c>
    </row>
    <row r="33" spans="2:47" s="43" customFormat="1" ht="174.75" customHeight="1" x14ac:dyDescent="0.25">
      <c r="B33" s="128" t="s">
        <v>65</v>
      </c>
      <c r="C33" s="129" t="s">
        <v>66</v>
      </c>
      <c r="D33" s="129" t="s">
        <v>67</v>
      </c>
      <c r="E33" s="143" t="s">
        <v>170</v>
      </c>
      <c r="F33" s="143" t="s">
        <v>171</v>
      </c>
      <c r="G33" s="130" t="s">
        <v>70</v>
      </c>
      <c r="H33" s="74" t="s">
        <v>71</v>
      </c>
      <c r="I33" s="136" t="s">
        <v>129</v>
      </c>
      <c r="J33" s="132" t="s">
        <v>120</v>
      </c>
      <c r="K33" s="56" t="s">
        <v>130</v>
      </c>
      <c r="L33" s="131" t="s">
        <v>75</v>
      </c>
      <c r="M33" s="56" t="s">
        <v>75</v>
      </c>
      <c r="N33" s="166" t="s">
        <v>131</v>
      </c>
      <c r="O33" s="130">
        <v>2</v>
      </c>
      <c r="P33" s="130">
        <v>3</v>
      </c>
      <c r="Q33" s="131">
        <f t="shared" si="23"/>
        <v>6</v>
      </c>
      <c r="R33" s="131" t="str">
        <f t="shared" si="1"/>
        <v>MEDIO</v>
      </c>
      <c r="S33" s="130">
        <v>25</v>
      </c>
      <c r="T33" s="131">
        <f t="shared" si="2"/>
        <v>150</v>
      </c>
      <c r="U33" s="131" t="str">
        <f t="shared" si="3"/>
        <v>II</v>
      </c>
      <c r="V33" s="135" t="str">
        <f t="shared" si="27"/>
        <v>aceptable con control especifico</v>
      </c>
      <c r="W33" s="56" t="s">
        <v>132</v>
      </c>
      <c r="X33" s="130" t="s">
        <v>70</v>
      </c>
      <c r="Y33" s="131" t="s">
        <v>79</v>
      </c>
      <c r="Z33" s="131" t="s">
        <v>79</v>
      </c>
      <c r="AA33" s="131" t="s">
        <v>79</v>
      </c>
      <c r="AB33" s="130" t="s">
        <v>133</v>
      </c>
      <c r="AC33" s="130" t="s">
        <v>79</v>
      </c>
      <c r="AD33" s="144" t="s">
        <v>81</v>
      </c>
      <c r="AE33" s="163" t="s">
        <v>82</v>
      </c>
      <c r="AF33" s="130">
        <v>2</v>
      </c>
      <c r="AG33" s="130">
        <v>3</v>
      </c>
      <c r="AH33" s="131">
        <f t="shared" si="25"/>
        <v>6</v>
      </c>
      <c r="AI33" s="131" t="str">
        <f t="shared" si="18"/>
        <v>MEDIO</v>
      </c>
      <c r="AJ33" s="130">
        <v>25</v>
      </c>
      <c r="AK33" s="131">
        <f t="shared" si="19"/>
        <v>150</v>
      </c>
      <c r="AL33" s="131" t="str">
        <f t="shared" si="22"/>
        <v>II</v>
      </c>
      <c r="AM33" s="135" t="str">
        <f t="shared" si="28"/>
        <v>aceptable con control especifico</v>
      </c>
      <c r="AN33" s="56" t="s">
        <v>132</v>
      </c>
      <c r="AO33" s="130" t="s">
        <v>70</v>
      </c>
      <c r="AP33" s="131" t="s">
        <v>79</v>
      </c>
      <c r="AQ33" s="131" t="s">
        <v>79</v>
      </c>
      <c r="AR33" s="131" t="s">
        <v>79</v>
      </c>
      <c r="AS33" s="130" t="s">
        <v>133</v>
      </c>
      <c r="AT33" s="130" t="s">
        <v>79</v>
      </c>
      <c r="AU33" s="74" t="str">
        <f t="shared" si="8"/>
        <v>Se mantiene los controles establecidos</v>
      </c>
    </row>
    <row r="34" spans="2:47" s="43" customFormat="1" ht="174.75" customHeight="1" x14ac:dyDescent="0.25">
      <c r="B34" s="128" t="s">
        <v>65</v>
      </c>
      <c r="C34" s="129" t="s">
        <v>66</v>
      </c>
      <c r="D34" s="129" t="s">
        <v>67</v>
      </c>
      <c r="E34" s="143" t="s">
        <v>170</v>
      </c>
      <c r="F34" s="143" t="s">
        <v>171</v>
      </c>
      <c r="G34" s="77" t="s">
        <v>84</v>
      </c>
      <c r="H34" s="74" t="s">
        <v>71</v>
      </c>
      <c r="I34" s="143" t="s">
        <v>162</v>
      </c>
      <c r="J34" s="164" t="s">
        <v>135</v>
      </c>
      <c r="K34" s="143" t="s">
        <v>163</v>
      </c>
      <c r="L34" s="143" t="s">
        <v>75</v>
      </c>
      <c r="M34" s="143" t="s">
        <v>164</v>
      </c>
      <c r="N34" s="143" t="s">
        <v>165</v>
      </c>
      <c r="O34" s="130">
        <v>2</v>
      </c>
      <c r="P34" s="130">
        <v>1</v>
      </c>
      <c r="Q34" s="131">
        <f>O34*P34</f>
        <v>2</v>
      </c>
      <c r="R34" s="131" t="str">
        <f t="shared" si="1"/>
        <v>BAJO</v>
      </c>
      <c r="S34" s="77">
        <v>25</v>
      </c>
      <c r="T34" s="77">
        <f t="shared" si="2"/>
        <v>50</v>
      </c>
      <c r="U34" s="131" t="str">
        <f>IF(T34&lt;=20,"IV",IF(T34&lt;=120,"III",IF(T34&lt;=500,"II",IF(T34&lt;=4000,"I",FALSE))))</f>
        <v>III</v>
      </c>
      <c r="V34" s="133" t="str">
        <f>IF(U34="IV","Aceptable",IF(U34="III","Mejorable",IF(U34="II","aceptable con control especifico",IF(U34="I","No aceptable",FALSE))))</f>
        <v>Mejorable</v>
      </c>
      <c r="W34" s="143" t="s">
        <v>166</v>
      </c>
      <c r="X34" s="77" t="s">
        <v>70</v>
      </c>
      <c r="Y34" s="131" t="s">
        <v>79</v>
      </c>
      <c r="Z34" s="131" t="s">
        <v>79</v>
      </c>
      <c r="AA34" s="131" t="s">
        <v>79</v>
      </c>
      <c r="AB34" s="143" t="s">
        <v>167</v>
      </c>
      <c r="AC34" s="77" t="s">
        <v>79</v>
      </c>
      <c r="AD34" s="144" t="s">
        <v>81</v>
      </c>
      <c r="AE34" s="163" t="s">
        <v>82</v>
      </c>
      <c r="AF34" s="130">
        <v>2</v>
      </c>
      <c r="AG34" s="130">
        <v>1</v>
      </c>
      <c r="AH34" s="131">
        <f>AF34*AG34</f>
        <v>2</v>
      </c>
      <c r="AI34" s="131" t="str">
        <f t="shared" si="18"/>
        <v>BAJO</v>
      </c>
      <c r="AJ34" s="77">
        <v>25</v>
      </c>
      <c r="AK34" s="77">
        <f t="shared" si="19"/>
        <v>50</v>
      </c>
      <c r="AL34" s="131" t="str">
        <f>IF(AK34&lt;=20,"IV",IF(AK34&lt;=120,"III",IF(AK34&lt;=500,"II",IF(AK34&lt;=4000,"I",FALSE))))</f>
        <v>III</v>
      </c>
      <c r="AM34" s="133" t="str">
        <f>IF(AL34="IV","Aceptable",IF(AL34="III","Mejorable",IF(AL34="II","aceptable con control especifico",IF(AL34="I","No aceptable",FALSE))))</f>
        <v>Mejorable</v>
      </c>
      <c r="AN34" s="143" t="s">
        <v>166</v>
      </c>
      <c r="AO34" s="77" t="s">
        <v>70</v>
      </c>
      <c r="AP34" s="131" t="s">
        <v>79</v>
      </c>
      <c r="AQ34" s="131" t="s">
        <v>79</v>
      </c>
      <c r="AR34" s="131" t="s">
        <v>79</v>
      </c>
      <c r="AS34" s="143" t="s">
        <v>167</v>
      </c>
      <c r="AT34" s="77" t="s">
        <v>79</v>
      </c>
      <c r="AU34" s="74" t="str">
        <f t="shared" si="8"/>
        <v>Se mantiene los controles establecidos</v>
      </c>
    </row>
    <row r="35" spans="2:47" s="43" customFormat="1" ht="174.75" customHeight="1" x14ac:dyDescent="0.25">
      <c r="B35" s="128" t="s">
        <v>65</v>
      </c>
      <c r="C35" s="129" t="s">
        <v>66</v>
      </c>
      <c r="D35" s="129" t="s">
        <v>67</v>
      </c>
      <c r="E35" s="143" t="s">
        <v>170</v>
      </c>
      <c r="F35" s="143" t="s">
        <v>171</v>
      </c>
      <c r="G35" s="130" t="s">
        <v>70</v>
      </c>
      <c r="H35" s="74" t="s">
        <v>71</v>
      </c>
      <c r="I35" s="136" t="s">
        <v>141</v>
      </c>
      <c r="J35" s="132" t="s">
        <v>135</v>
      </c>
      <c r="K35" s="56" t="s">
        <v>142</v>
      </c>
      <c r="L35" s="136" t="s">
        <v>75</v>
      </c>
      <c r="M35" s="56" t="s">
        <v>177</v>
      </c>
      <c r="N35" s="136" t="s">
        <v>143</v>
      </c>
      <c r="O35" s="130">
        <v>2</v>
      </c>
      <c r="P35" s="130">
        <v>4</v>
      </c>
      <c r="Q35" s="131">
        <f t="shared" si="23"/>
        <v>8</v>
      </c>
      <c r="R35" s="131" t="str">
        <f t="shared" si="1"/>
        <v>MEDIO</v>
      </c>
      <c r="S35" s="130">
        <v>25</v>
      </c>
      <c r="T35" s="131">
        <f t="shared" si="2"/>
        <v>200</v>
      </c>
      <c r="U35" s="131" t="str">
        <f t="shared" si="3"/>
        <v>II</v>
      </c>
      <c r="V35" s="135" t="str">
        <f t="shared" si="27"/>
        <v>aceptable con control especifico</v>
      </c>
      <c r="W35" s="56" t="s">
        <v>144</v>
      </c>
      <c r="X35" s="130" t="s">
        <v>70</v>
      </c>
      <c r="Y35" s="131" t="s">
        <v>79</v>
      </c>
      <c r="Z35" s="131" t="s">
        <v>79</v>
      </c>
      <c r="AA35" s="131" t="s">
        <v>145</v>
      </c>
      <c r="AB35" s="130" t="s">
        <v>178</v>
      </c>
      <c r="AC35" s="130" t="s">
        <v>79</v>
      </c>
      <c r="AD35" s="144" t="s">
        <v>81</v>
      </c>
      <c r="AE35" s="163" t="s">
        <v>82</v>
      </c>
      <c r="AF35" s="130">
        <v>2</v>
      </c>
      <c r="AG35" s="130">
        <v>4</v>
      </c>
      <c r="AH35" s="131">
        <f t="shared" ref="AH35:AH37" si="29">AF35*AG35</f>
        <v>8</v>
      </c>
      <c r="AI35" s="131" t="str">
        <f t="shared" si="18"/>
        <v>MEDIO</v>
      </c>
      <c r="AJ35" s="130">
        <v>25</v>
      </c>
      <c r="AK35" s="131">
        <f t="shared" si="19"/>
        <v>200</v>
      </c>
      <c r="AL35" s="131" t="str">
        <f t="shared" ref="AL35:AL40" si="30">IF(AK35&lt;=20,"IV",IF(AK35&lt;=120,"III",IF(AK35&lt;=500,"II",IF(AK35&lt;=4000,"I",FALSE))))</f>
        <v>II</v>
      </c>
      <c r="AM35" s="135" t="str">
        <f t="shared" ref="AM35:AM36" si="31">IF(AL35="IV","Aceptable",IF(AL35="III","Mejorable",IF(AL35="II","aceptable con control especifico",IF(AL35="I","No aceptable",FALSE))))</f>
        <v>aceptable con control especifico</v>
      </c>
      <c r="AN35" s="56" t="s">
        <v>144</v>
      </c>
      <c r="AO35" s="130" t="s">
        <v>70</v>
      </c>
      <c r="AP35" s="131" t="s">
        <v>79</v>
      </c>
      <c r="AQ35" s="131" t="s">
        <v>79</v>
      </c>
      <c r="AR35" s="131" t="s">
        <v>145</v>
      </c>
      <c r="AS35" s="130" t="s">
        <v>146</v>
      </c>
      <c r="AT35" s="130" t="s">
        <v>79</v>
      </c>
      <c r="AU35" s="74" t="str">
        <f t="shared" si="8"/>
        <v>Se mantiene los controles establecidos</v>
      </c>
    </row>
    <row r="36" spans="2:47" s="43" customFormat="1" ht="174.75" customHeight="1" x14ac:dyDescent="0.25">
      <c r="B36" s="128" t="s">
        <v>65</v>
      </c>
      <c r="C36" s="129" t="s">
        <v>66</v>
      </c>
      <c r="D36" s="129" t="s">
        <v>67</v>
      </c>
      <c r="E36" s="143" t="s">
        <v>170</v>
      </c>
      <c r="F36" s="143" t="s">
        <v>171</v>
      </c>
      <c r="G36" s="77" t="s">
        <v>84</v>
      </c>
      <c r="H36" s="74" t="s">
        <v>154</v>
      </c>
      <c r="I36" s="137" t="s">
        <v>155</v>
      </c>
      <c r="J36" s="139" t="s">
        <v>156</v>
      </c>
      <c r="K36" s="55" t="s">
        <v>157</v>
      </c>
      <c r="L36" s="131" t="s">
        <v>75</v>
      </c>
      <c r="M36" s="55" t="s">
        <v>158</v>
      </c>
      <c r="N36" s="55" t="s">
        <v>159</v>
      </c>
      <c r="O36" s="131">
        <v>2</v>
      </c>
      <c r="P36" s="131">
        <v>1</v>
      </c>
      <c r="Q36" s="137">
        <f t="shared" si="23"/>
        <v>2</v>
      </c>
      <c r="R36" s="137" t="str">
        <f t="shared" si="1"/>
        <v>BAJO</v>
      </c>
      <c r="S36" s="131">
        <v>100</v>
      </c>
      <c r="T36" s="137">
        <f t="shared" si="2"/>
        <v>200</v>
      </c>
      <c r="U36" s="137" t="str">
        <f t="shared" si="3"/>
        <v>II</v>
      </c>
      <c r="V36" s="140" t="str">
        <f t="shared" si="27"/>
        <v>aceptable con control especifico</v>
      </c>
      <c r="W36" s="131" t="s">
        <v>160</v>
      </c>
      <c r="X36" s="131" t="s">
        <v>70</v>
      </c>
      <c r="Y36" s="137" t="s">
        <v>79</v>
      </c>
      <c r="Z36" s="137" t="s">
        <v>79</v>
      </c>
      <c r="AA36" s="137" t="s">
        <v>79</v>
      </c>
      <c r="AB36" s="55" t="s">
        <v>161</v>
      </c>
      <c r="AC36" s="55" t="s">
        <v>79</v>
      </c>
      <c r="AD36" s="144" t="s">
        <v>81</v>
      </c>
      <c r="AE36" s="163" t="s">
        <v>82</v>
      </c>
      <c r="AF36" s="131">
        <v>2</v>
      </c>
      <c r="AG36" s="131">
        <v>1</v>
      </c>
      <c r="AH36" s="137">
        <f t="shared" si="29"/>
        <v>2</v>
      </c>
      <c r="AI36" s="137" t="str">
        <f t="shared" si="18"/>
        <v>BAJO</v>
      </c>
      <c r="AJ36" s="131">
        <v>100</v>
      </c>
      <c r="AK36" s="137">
        <f t="shared" si="19"/>
        <v>200</v>
      </c>
      <c r="AL36" s="137" t="str">
        <f t="shared" si="30"/>
        <v>II</v>
      </c>
      <c r="AM36" s="140" t="str">
        <f t="shared" si="31"/>
        <v>aceptable con control especifico</v>
      </c>
      <c r="AN36" s="131" t="s">
        <v>160</v>
      </c>
      <c r="AO36" s="131" t="s">
        <v>70</v>
      </c>
      <c r="AP36" s="137" t="s">
        <v>79</v>
      </c>
      <c r="AQ36" s="137" t="s">
        <v>79</v>
      </c>
      <c r="AR36" s="137" t="s">
        <v>79</v>
      </c>
      <c r="AS36" s="55" t="s">
        <v>161</v>
      </c>
      <c r="AT36" s="55" t="s">
        <v>79</v>
      </c>
      <c r="AU36" s="74" t="str">
        <f t="shared" si="8"/>
        <v>Se mantiene los controles establecidos</v>
      </c>
    </row>
    <row r="37" spans="2:47" s="43" customFormat="1" ht="174.75" customHeight="1" x14ac:dyDescent="0.25">
      <c r="B37" s="128" t="s">
        <v>65</v>
      </c>
      <c r="C37" s="129" t="s">
        <v>66</v>
      </c>
      <c r="D37" s="129" t="s">
        <v>67</v>
      </c>
      <c r="E37" s="143" t="s">
        <v>170</v>
      </c>
      <c r="F37" s="143" t="s">
        <v>171</v>
      </c>
      <c r="G37" s="77" t="s">
        <v>84</v>
      </c>
      <c r="H37" s="74" t="s">
        <v>154</v>
      </c>
      <c r="I37" s="137" t="s">
        <v>168</v>
      </c>
      <c r="J37" s="141" t="s">
        <v>156</v>
      </c>
      <c r="K37" s="55" t="s">
        <v>169</v>
      </c>
      <c r="L37" s="131" t="s">
        <v>75</v>
      </c>
      <c r="M37" s="55" t="s">
        <v>158</v>
      </c>
      <c r="N37" s="55" t="s">
        <v>159</v>
      </c>
      <c r="O37" s="131">
        <v>2</v>
      </c>
      <c r="P37" s="131">
        <v>2</v>
      </c>
      <c r="Q37" s="137">
        <f t="shared" si="23"/>
        <v>4</v>
      </c>
      <c r="R37" s="137" t="str">
        <f t="shared" si="1"/>
        <v>BAJO</v>
      </c>
      <c r="S37" s="131">
        <v>25</v>
      </c>
      <c r="T37" s="137">
        <f t="shared" si="2"/>
        <v>100</v>
      </c>
      <c r="U37" s="137" t="str">
        <f t="shared" si="3"/>
        <v>III</v>
      </c>
      <c r="V37" s="133" t="str">
        <f>IF(U37="IV","Aceptable",IF(U37="III","Mejorable",IF(U37="II","aceptable con control especifico",IF(U37="I","No aceptable",FALSE))))</f>
        <v>Mejorable</v>
      </c>
      <c r="W37" s="131" t="s">
        <v>160</v>
      </c>
      <c r="X37" s="131" t="s">
        <v>70</v>
      </c>
      <c r="Y37" s="137" t="s">
        <v>79</v>
      </c>
      <c r="Z37" s="137" t="s">
        <v>79</v>
      </c>
      <c r="AA37" s="137" t="s">
        <v>79</v>
      </c>
      <c r="AB37" s="55" t="s">
        <v>161</v>
      </c>
      <c r="AC37" s="55" t="s">
        <v>79</v>
      </c>
      <c r="AD37" s="144" t="s">
        <v>81</v>
      </c>
      <c r="AE37" s="163" t="s">
        <v>82</v>
      </c>
      <c r="AF37" s="131">
        <v>2</v>
      </c>
      <c r="AG37" s="131">
        <v>2</v>
      </c>
      <c r="AH37" s="137">
        <f t="shared" si="29"/>
        <v>4</v>
      </c>
      <c r="AI37" s="137" t="str">
        <f t="shared" si="18"/>
        <v>BAJO</v>
      </c>
      <c r="AJ37" s="131">
        <v>25</v>
      </c>
      <c r="AK37" s="137">
        <f t="shared" si="19"/>
        <v>100</v>
      </c>
      <c r="AL37" s="137" t="str">
        <f t="shared" si="30"/>
        <v>III</v>
      </c>
      <c r="AM37" s="133" t="str">
        <f>IF(AL37="IV","Aceptable",IF(AL37="III","Mejorable",IF(AL37="II","aceptable con control especifico",IF(AL37="I","No aceptable",FALSE))))</f>
        <v>Mejorable</v>
      </c>
      <c r="AN37" s="131" t="s">
        <v>160</v>
      </c>
      <c r="AO37" s="131" t="s">
        <v>70</v>
      </c>
      <c r="AP37" s="137" t="s">
        <v>79</v>
      </c>
      <c r="AQ37" s="137" t="s">
        <v>79</v>
      </c>
      <c r="AR37" s="137" t="s">
        <v>79</v>
      </c>
      <c r="AS37" s="55" t="s">
        <v>161</v>
      </c>
      <c r="AT37" s="55" t="s">
        <v>79</v>
      </c>
      <c r="AU37" s="74" t="str">
        <f t="shared" si="8"/>
        <v>Se mantiene los controles establecidos</v>
      </c>
    </row>
    <row r="38" spans="2:47" s="43" customFormat="1" ht="174.75" customHeight="1" x14ac:dyDescent="0.25">
      <c r="B38" s="128" t="s">
        <v>65</v>
      </c>
      <c r="C38" s="129" t="s">
        <v>66</v>
      </c>
      <c r="D38" s="129" t="s">
        <v>67</v>
      </c>
      <c r="E38" s="143" t="s">
        <v>179</v>
      </c>
      <c r="F38" s="143" t="s">
        <v>180</v>
      </c>
      <c r="G38" s="77" t="s">
        <v>84</v>
      </c>
      <c r="H38" s="74" t="s">
        <v>71</v>
      </c>
      <c r="I38" s="131" t="s">
        <v>173</v>
      </c>
      <c r="J38" s="132" t="s">
        <v>73</v>
      </c>
      <c r="K38" s="56" t="s">
        <v>86</v>
      </c>
      <c r="L38" s="131" t="s">
        <v>75</v>
      </c>
      <c r="M38" s="56" t="s">
        <v>87</v>
      </c>
      <c r="N38" s="56" t="s">
        <v>181</v>
      </c>
      <c r="O38" s="131">
        <v>2</v>
      </c>
      <c r="P38" s="131">
        <v>2</v>
      </c>
      <c r="Q38" s="131">
        <v>4</v>
      </c>
      <c r="R38" s="131" t="str">
        <f t="shared" si="1"/>
        <v>BAJO</v>
      </c>
      <c r="S38" s="131">
        <v>10</v>
      </c>
      <c r="T38" s="131">
        <f t="shared" si="2"/>
        <v>40</v>
      </c>
      <c r="U38" s="131" t="str">
        <f t="shared" si="3"/>
        <v>III</v>
      </c>
      <c r="V38" s="133" t="str">
        <f>IF(U38="IV","Aceptable",IF(U38="III","Mejorable",IF(U38="II","aceptable con control especifico",IF(U38="I","No aceptable",FALSE))))</f>
        <v>Mejorable</v>
      </c>
      <c r="W38" s="56" t="s">
        <v>89</v>
      </c>
      <c r="X38" s="134" t="s">
        <v>70</v>
      </c>
      <c r="Y38" s="131" t="s">
        <v>79</v>
      </c>
      <c r="Z38" s="131" t="s">
        <v>79</v>
      </c>
      <c r="AA38" s="131" t="s">
        <v>79</v>
      </c>
      <c r="AB38" s="131" t="s">
        <v>90</v>
      </c>
      <c r="AC38" s="77" t="s">
        <v>79</v>
      </c>
      <c r="AD38" s="144" t="s">
        <v>81</v>
      </c>
      <c r="AE38" s="163" t="s">
        <v>82</v>
      </c>
      <c r="AF38" s="131">
        <v>2</v>
      </c>
      <c r="AG38" s="131">
        <v>2</v>
      </c>
      <c r="AH38" s="131">
        <v>4</v>
      </c>
      <c r="AI38" s="131" t="str">
        <f t="shared" si="18"/>
        <v>BAJO</v>
      </c>
      <c r="AJ38" s="131">
        <v>10</v>
      </c>
      <c r="AK38" s="131">
        <f t="shared" si="19"/>
        <v>40</v>
      </c>
      <c r="AL38" s="131" t="str">
        <f t="shared" si="30"/>
        <v>III</v>
      </c>
      <c r="AM38" s="133" t="str">
        <f>IF(AL38="IV","Aceptable",IF(AL38="III","Mejorable",IF(AL38="II","aceptable con control especifico",IF(AL38="I","No aceptable",FALSE))))</f>
        <v>Mejorable</v>
      </c>
      <c r="AN38" s="56" t="s">
        <v>89</v>
      </c>
      <c r="AO38" s="134" t="s">
        <v>70</v>
      </c>
      <c r="AP38" s="131" t="s">
        <v>79</v>
      </c>
      <c r="AQ38" s="131" t="s">
        <v>79</v>
      </c>
      <c r="AR38" s="131" t="s">
        <v>79</v>
      </c>
      <c r="AS38" s="131" t="s">
        <v>90</v>
      </c>
      <c r="AT38" s="77" t="s">
        <v>79</v>
      </c>
      <c r="AU38" s="74" t="str">
        <f t="shared" si="8"/>
        <v>Se mantiene los controles establecidos</v>
      </c>
    </row>
    <row r="39" spans="2:47" s="43" customFormat="1" ht="174.75" customHeight="1" x14ac:dyDescent="0.25">
      <c r="B39" s="128" t="s">
        <v>65</v>
      </c>
      <c r="C39" s="129" t="s">
        <v>66</v>
      </c>
      <c r="D39" s="129" t="s">
        <v>67</v>
      </c>
      <c r="E39" s="143" t="s">
        <v>179</v>
      </c>
      <c r="F39" s="143" t="s">
        <v>180</v>
      </c>
      <c r="G39" s="77" t="s">
        <v>70</v>
      </c>
      <c r="H39" s="74" t="s">
        <v>71</v>
      </c>
      <c r="I39" s="143" t="s">
        <v>182</v>
      </c>
      <c r="J39" s="164" t="s">
        <v>120</v>
      </c>
      <c r="K39" s="143" t="s">
        <v>121</v>
      </c>
      <c r="L39" s="131" t="s">
        <v>75</v>
      </c>
      <c r="M39" s="143" t="s">
        <v>183</v>
      </c>
      <c r="N39" s="143" t="s">
        <v>184</v>
      </c>
      <c r="O39" s="131">
        <v>2</v>
      </c>
      <c r="P39" s="131">
        <v>2</v>
      </c>
      <c r="Q39" s="131">
        <v>4</v>
      </c>
      <c r="R39" s="131" t="str">
        <f t="shared" si="1"/>
        <v>BAJO</v>
      </c>
      <c r="S39" s="131">
        <v>10</v>
      </c>
      <c r="T39" s="131">
        <v>25</v>
      </c>
      <c r="U39" s="131" t="str">
        <f t="shared" si="3"/>
        <v>III</v>
      </c>
      <c r="V39" s="133" t="str">
        <f>IF(U39="IV","Aceptable",IF(U39="III","Mejorable",IF(U39="II","aceptable con control especifico",IF(U39="I","No aceptable",FALSE))))</f>
        <v>Mejorable</v>
      </c>
      <c r="W39" s="143" t="s">
        <v>185</v>
      </c>
      <c r="X39" s="77" t="s">
        <v>70</v>
      </c>
      <c r="Y39" s="131" t="s">
        <v>79</v>
      </c>
      <c r="Z39" s="131" t="s">
        <v>79</v>
      </c>
      <c r="AA39" s="131" t="s">
        <v>79</v>
      </c>
      <c r="AB39" s="131" t="s">
        <v>186</v>
      </c>
      <c r="AC39" s="77" t="s">
        <v>79</v>
      </c>
      <c r="AD39" s="144" t="s">
        <v>81</v>
      </c>
      <c r="AE39" s="163" t="s">
        <v>82</v>
      </c>
      <c r="AF39" s="131">
        <v>2</v>
      </c>
      <c r="AG39" s="131">
        <v>2</v>
      </c>
      <c r="AH39" s="131">
        <v>4</v>
      </c>
      <c r="AI39" s="131" t="str">
        <f t="shared" si="18"/>
        <v>BAJO</v>
      </c>
      <c r="AJ39" s="131">
        <v>10</v>
      </c>
      <c r="AK39" s="131">
        <v>25</v>
      </c>
      <c r="AL39" s="131" t="str">
        <f t="shared" si="30"/>
        <v>III</v>
      </c>
      <c r="AM39" s="133" t="str">
        <f>IF(AL39="IV","Aceptable",IF(AL39="III","Mejorable",IF(AL39="II","aceptable con control especifico",IF(AL39="I","No aceptable",FALSE))))</f>
        <v>Mejorable</v>
      </c>
      <c r="AN39" s="143" t="s">
        <v>185</v>
      </c>
      <c r="AO39" s="77" t="s">
        <v>70</v>
      </c>
      <c r="AP39" s="131" t="s">
        <v>79</v>
      </c>
      <c r="AQ39" s="131" t="s">
        <v>79</v>
      </c>
      <c r="AR39" s="131" t="s">
        <v>79</v>
      </c>
      <c r="AS39" s="131" t="s">
        <v>186</v>
      </c>
      <c r="AT39" s="77" t="s">
        <v>79</v>
      </c>
      <c r="AU39" s="74" t="str">
        <f t="shared" si="8"/>
        <v>Se mantiene los controles establecidos</v>
      </c>
    </row>
    <row r="40" spans="2:47" s="43" customFormat="1" ht="174.75" customHeight="1" x14ac:dyDescent="0.25">
      <c r="B40" s="128" t="s">
        <v>65</v>
      </c>
      <c r="C40" s="129" t="s">
        <v>66</v>
      </c>
      <c r="D40" s="129" t="s">
        <v>67</v>
      </c>
      <c r="E40" s="143" t="s">
        <v>179</v>
      </c>
      <c r="F40" s="143" t="s">
        <v>180</v>
      </c>
      <c r="G40" s="130" t="s">
        <v>70</v>
      </c>
      <c r="H40" s="74" t="s">
        <v>71</v>
      </c>
      <c r="I40" s="136" t="s">
        <v>129</v>
      </c>
      <c r="J40" s="132" t="s">
        <v>120</v>
      </c>
      <c r="K40" s="56" t="s">
        <v>130</v>
      </c>
      <c r="L40" s="131" t="s">
        <v>75</v>
      </c>
      <c r="M40" s="143" t="s">
        <v>183</v>
      </c>
      <c r="N40" s="136" t="s">
        <v>187</v>
      </c>
      <c r="O40" s="130">
        <v>2</v>
      </c>
      <c r="P40" s="130">
        <v>3</v>
      </c>
      <c r="Q40" s="131">
        <f t="shared" ref="Q40" si="32">O40*P40</f>
        <v>6</v>
      </c>
      <c r="R40" s="131" t="str">
        <f t="shared" si="1"/>
        <v>MEDIO</v>
      </c>
      <c r="S40" s="130">
        <v>25</v>
      </c>
      <c r="T40" s="131">
        <f t="shared" ref="T40:T48" si="33">Q40*S40</f>
        <v>150</v>
      </c>
      <c r="U40" s="131" t="str">
        <f t="shared" si="3"/>
        <v>II</v>
      </c>
      <c r="V40" s="135" t="str">
        <f t="shared" ref="V40" si="34">IF(U40="IV","Aceptable",IF(U40="III","Mejorable",IF(U40="II","aceptable con control especifico",IF(U40="I","No aceptable",FALSE))))</f>
        <v>aceptable con control especifico</v>
      </c>
      <c r="W40" s="56" t="s">
        <v>132</v>
      </c>
      <c r="X40" s="130" t="s">
        <v>70</v>
      </c>
      <c r="Y40" s="131" t="s">
        <v>79</v>
      </c>
      <c r="Z40" s="131" t="s">
        <v>79</v>
      </c>
      <c r="AA40" s="131" t="s">
        <v>79</v>
      </c>
      <c r="AB40" s="130" t="s">
        <v>133</v>
      </c>
      <c r="AC40" s="130" t="s">
        <v>79</v>
      </c>
      <c r="AD40" s="144" t="s">
        <v>81</v>
      </c>
      <c r="AE40" s="163" t="s">
        <v>82</v>
      </c>
      <c r="AF40" s="130">
        <v>2</v>
      </c>
      <c r="AG40" s="130">
        <v>3</v>
      </c>
      <c r="AH40" s="131">
        <f t="shared" ref="AH40" si="35">AF40*AG40</f>
        <v>6</v>
      </c>
      <c r="AI40" s="131" t="str">
        <f t="shared" si="18"/>
        <v>MEDIO</v>
      </c>
      <c r="AJ40" s="130">
        <v>25</v>
      </c>
      <c r="AK40" s="131">
        <f t="shared" ref="AK40:AK48" si="36">AH40*AJ40</f>
        <v>150</v>
      </c>
      <c r="AL40" s="131" t="str">
        <f t="shared" si="30"/>
        <v>II</v>
      </c>
      <c r="AM40" s="135" t="str">
        <f t="shared" ref="AM40" si="37">IF(AL40="IV","Aceptable",IF(AL40="III","Mejorable",IF(AL40="II","aceptable con control especifico",IF(AL40="I","No aceptable",FALSE))))</f>
        <v>aceptable con control especifico</v>
      </c>
      <c r="AN40" s="56" t="s">
        <v>132</v>
      </c>
      <c r="AO40" s="130" t="s">
        <v>70</v>
      </c>
      <c r="AP40" s="131" t="s">
        <v>79</v>
      </c>
      <c r="AQ40" s="131" t="s">
        <v>79</v>
      </c>
      <c r="AR40" s="131" t="s">
        <v>79</v>
      </c>
      <c r="AS40" s="130" t="s">
        <v>133</v>
      </c>
      <c r="AT40" s="130" t="s">
        <v>79</v>
      </c>
      <c r="AU40" s="74" t="str">
        <f t="shared" si="8"/>
        <v>Se mantiene los controles establecidos</v>
      </c>
    </row>
    <row r="41" spans="2:47" s="43" customFormat="1" ht="174.75" customHeight="1" x14ac:dyDescent="0.25">
      <c r="B41" s="128" t="s">
        <v>65</v>
      </c>
      <c r="C41" s="129" t="s">
        <v>66</v>
      </c>
      <c r="D41" s="129" t="s">
        <v>67</v>
      </c>
      <c r="E41" s="143" t="s">
        <v>179</v>
      </c>
      <c r="F41" s="143" t="s">
        <v>180</v>
      </c>
      <c r="G41" s="77" t="s">
        <v>84</v>
      </c>
      <c r="H41" s="74" t="s">
        <v>71</v>
      </c>
      <c r="I41" s="143" t="s">
        <v>162</v>
      </c>
      <c r="J41" s="164" t="s">
        <v>135</v>
      </c>
      <c r="K41" s="143" t="s">
        <v>163</v>
      </c>
      <c r="L41" s="143" t="s">
        <v>75</v>
      </c>
      <c r="M41" s="143" t="s">
        <v>164</v>
      </c>
      <c r="N41" s="143" t="s">
        <v>165</v>
      </c>
      <c r="O41" s="130">
        <v>2</v>
      </c>
      <c r="P41" s="130">
        <v>1</v>
      </c>
      <c r="Q41" s="131">
        <f>O41*P41</f>
        <v>2</v>
      </c>
      <c r="R41" s="131" t="str">
        <f t="shared" si="1"/>
        <v>BAJO</v>
      </c>
      <c r="S41" s="77">
        <v>25</v>
      </c>
      <c r="T41" s="77">
        <f t="shared" si="33"/>
        <v>50</v>
      </c>
      <c r="U41" s="131" t="str">
        <f>IF(T41&lt;=20,"IV",IF(T41&lt;=120,"III",IF(T41&lt;=500,"II",IF(T41&lt;=4000,"I",FALSE))))</f>
        <v>III</v>
      </c>
      <c r="V41" s="133" t="str">
        <f>IF(U41="IV","Aceptable",IF(U41="III","Mejorable",IF(U41="II","aceptable con control especifico",IF(U41="I","No aceptable",FALSE))))</f>
        <v>Mejorable</v>
      </c>
      <c r="W41" s="143" t="s">
        <v>166</v>
      </c>
      <c r="X41" s="77" t="s">
        <v>70</v>
      </c>
      <c r="Y41" s="131" t="s">
        <v>79</v>
      </c>
      <c r="Z41" s="131" t="s">
        <v>79</v>
      </c>
      <c r="AA41" s="131" t="s">
        <v>79</v>
      </c>
      <c r="AB41" s="143" t="s">
        <v>167</v>
      </c>
      <c r="AC41" s="77" t="s">
        <v>79</v>
      </c>
      <c r="AD41" s="144" t="s">
        <v>81</v>
      </c>
      <c r="AE41" s="163" t="s">
        <v>82</v>
      </c>
      <c r="AF41" s="130">
        <v>2</v>
      </c>
      <c r="AG41" s="130">
        <v>1</v>
      </c>
      <c r="AH41" s="131">
        <f>AF41*AG41</f>
        <v>2</v>
      </c>
      <c r="AI41" s="131" t="str">
        <f t="shared" si="18"/>
        <v>BAJO</v>
      </c>
      <c r="AJ41" s="77">
        <v>25</v>
      </c>
      <c r="AK41" s="77">
        <f t="shared" si="36"/>
        <v>50</v>
      </c>
      <c r="AL41" s="131" t="str">
        <f>IF(AK41&lt;=20,"IV",IF(AK41&lt;=120,"III",IF(AK41&lt;=500,"II",IF(AK41&lt;=4000,"I",FALSE))))</f>
        <v>III</v>
      </c>
      <c r="AM41" s="133" t="str">
        <f>IF(AL41="IV","Aceptable",IF(AL41="III","Mejorable",IF(AL41="II","aceptable con control especifico",IF(AL41="I","No aceptable",FALSE))))</f>
        <v>Mejorable</v>
      </c>
      <c r="AN41" s="143" t="s">
        <v>166</v>
      </c>
      <c r="AO41" s="77" t="s">
        <v>70</v>
      </c>
      <c r="AP41" s="131" t="s">
        <v>79</v>
      </c>
      <c r="AQ41" s="131" t="s">
        <v>79</v>
      </c>
      <c r="AR41" s="131" t="s">
        <v>79</v>
      </c>
      <c r="AS41" s="143" t="s">
        <v>167</v>
      </c>
      <c r="AT41" s="77" t="s">
        <v>79</v>
      </c>
      <c r="AU41" s="74" t="str">
        <f t="shared" si="8"/>
        <v>Se mantiene los controles establecidos</v>
      </c>
    </row>
    <row r="42" spans="2:47" s="43" customFormat="1" ht="174.75" customHeight="1" x14ac:dyDescent="0.25">
      <c r="B42" s="128" t="s">
        <v>65</v>
      </c>
      <c r="C42" s="129" t="s">
        <v>66</v>
      </c>
      <c r="D42" s="129" t="s">
        <v>67</v>
      </c>
      <c r="E42" s="143" t="s">
        <v>179</v>
      </c>
      <c r="F42" s="143" t="s">
        <v>180</v>
      </c>
      <c r="G42" s="77" t="s">
        <v>84</v>
      </c>
      <c r="H42" s="74" t="s">
        <v>154</v>
      </c>
      <c r="I42" s="137" t="s">
        <v>155</v>
      </c>
      <c r="J42" s="139" t="s">
        <v>156</v>
      </c>
      <c r="K42" s="55" t="s">
        <v>157</v>
      </c>
      <c r="L42" s="131" t="s">
        <v>75</v>
      </c>
      <c r="M42" s="55" t="s">
        <v>158</v>
      </c>
      <c r="N42" s="55" t="s">
        <v>159</v>
      </c>
      <c r="O42" s="131">
        <v>2</v>
      </c>
      <c r="P42" s="131">
        <v>1</v>
      </c>
      <c r="Q42" s="137">
        <f t="shared" ref="Q42:Q43" si="38">O42*P42</f>
        <v>2</v>
      </c>
      <c r="R42" s="137" t="str">
        <f t="shared" si="1"/>
        <v>BAJO</v>
      </c>
      <c r="S42" s="131">
        <v>100</v>
      </c>
      <c r="T42" s="137">
        <f t="shared" si="33"/>
        <v>200</v>
      </c>
      <c r="U42" s="137" t="str">
        <f t="shared" ref="U42:U44" si="39">IF(T42&lt;=20,"IV",IF(T42&lt;=120,"III",IF(T42&lt;=500,"II",IF(T42&lt;=4000,"I",FALSE))))</f>
        <v>II</v>
      </c>
      <c r="V42" s="140" t="str">
        <f t="shared" ref="V42" si="40">IF(U42="IV","Aceptable",IF(U42="III","Mejorable",IF(U42="II","aceptable con control especifico",IF(U42="I","No aceptable",FALSE))))</f>
        <v>aceptable con control especifico</v>
      </c>
      <c r="W42" s="131" t="s">
        <v>160</v>
      </c>
      <c r="X42" s="131" t="s">
        <v>70</v>
      </c>
      <c r="Y42" s="137" t="s">
        <v>79</v>
      </c>
      <c r="Z42" s="137" t="s">
        <v>79</v>
      </c>
      <c r="AA42" s="137" t="s">
        <v>79</v>
      </c>
      <c r="AB42" s="55" t="s">
        <v>161</v>
      </c>
      <c r="AC42" s="55" t="s">
        <v>79</v>
      </c>
      <c r="AD42" s="144" t="s">
        <v>81</v>
      </c>
      <c r="AE42" s="163" t="s">
        <v>82</v>
      </c>
      <c r="AF42" s="131">
        <v>2</v>
      </c>
      <c r="AG42" s="131">
        <v>1</v>
      </c>
      <c r="AH42" s="137">
        <f t="shared" ref="AH42:AH43" si="41">AF42*AG42</f>
        <v>2</v>
      </c>
      <c r="AI42" s="137" t="str">
        <f t="shared" si="18"/>
        <v>BAJO</v>
      </c>
      <c r="AJ42" s="131">
        <v>100</v>
      </c>
      <c r="AK42" s="137">
        <f t="shared" si="36"/>
        <v>200</v>
      </c>
      <c r="AL42" s="137" t="str">
        <f t="shared" ref="AL42:AL44" si="42">IF(AK42&lt;=20,"IV",IF(AK42&lt;=120,"III",IF(AK42&lt;=500,"II",IF(AK42&lt;=4000,"I",FALSE))))</f>
        <v>II</v>
      </c>
      <c r="AM42" s="140" t="str">
        <f t="shared" ref="AM42" si="43">IF(AL42="IV","Aceptable",IF(AL42="III","Mejorable",IF(AL42="II","aceptable con control especifico",IF(AL42="I","No aceptable",FALSE))))</f>
        <v>aceptable con control especifico</v>
      </c>
      <c r="AN42" s="131" t="s">
        <v>160</v>
      </c>
      <c r="AO42" s="131" t="s">
        <v>70</v>
      </c>
      <c r="AP42" s="137" t="s">
        <v>79</v>
      </c>
      <c r="AQ42" s="137" t="s">
        <v>79</v>
      </c>
      <c r="AR42" s="137" t="s">
        <v>79</v>
      </c>
      <c r="AS42" s="55" t="s">
        <v>161</v>
      </c>
      <c r="AT42" s="55" t="s">
        <v>79</v>
      </c>
      <c r="AU42" s="74" t="str">
        <f t="shared" si="8"/>
        <v>Se mantiene los controles establecidos</v>
      </c>
    </row>
    <row r="43" spans="2:47" s="43" customFormat="1" ht="174.75" customHeight="1" x14ac:dyDescent="0.25">
      <c r="B43" s="128" t="s">
        <v>65</v>
      </c>
      <c r="C43" s="129" t="s">
        <v>66</v>
      </c>
      <c r="D43" s="129" t="s">
        <v>67</v>
      </c>
      <c r="E43" s="143" t="s">
        <v>179</v>
      </c>
      <c r="F43" s="143" t="s">
        <v>180</v>
      </c>
      <c r="G43" s="77" t="s">
        <v>84</v>
      </c>
      <c r="H43" s="74" t="s">
        <v>154</v>
      </c>
      <c r="I43" s="137" t="s">
        <v>168</v>
      </c>
      <c r="J43" s="141" t="s">
        <v>156</v>
      </c>
      <c r="K43" s="55" t="s">
        <v>169</v>
      </c>
      <c r="L43" s="131" t="s">
        <v>75</v>
      </c>
      <c r="M43" s="55" t="s">
        <v>158</v>
      </c>
      <c r="N43" s="55" t="s">
        <v>159</v>
      </c>
      <c r="O43" s="131">
        <v>2</v>
      </c>
      <c r="P43" s="131">
        <v>2</v>
      </c>
      <c r="Q43" s="137">
        <f t="shared" si="38"/>
        <v>4</v>
      </c>
      <c r="R43" s="137" t="str">
        <f t="shared" si="1"/>
        <v>BAJO</v>
      </c>
      <c r="S43" s="131">
        <v>25</v>
      </c>
      <c r="T43" s="137">
        <f t="shared" si="33"/>
        <v>100</v>
      </c>
      <c r="U43" s="137" t="str">
        <f t="shared" si="39"/>
        <v>III</v>
      </c>
      <c r="V43" s="133" t="str">
        <f>IF(U43="IV","Aceptable",IF(U43="III","Mejorable",IF(U43="II","aceptable con control especifico",IF(U43="I","No aceptable",FALSE))))</f>
        <v>Mejorable</v>
      </c>
      <c r="W43" s="131" t="s">
        <v>160</v>
      </c>
      <c r="X43" s="131" t="s">
        <v>70</v>
      </c>
      <c r="Y43" s="137" t="s">
        <v>79</v>
      </c>
      <c r="Z43" s="137" t="s">
        <v>79</v>
      </c>
      <c r="AA43" s="137" t="s">
        <v>79</v>
      </c>
      <c r="AB43" s="55" t="s">
        <v>161</v>
      </c>
      <c r="AC43" s="55" t="s">
        <v>79</v>
      </c>
      <c r="AD43" s="144" t="s">
        <v>81</v>
      </c>
      <c r="AE43" s="163" t="s">
        <v>82</v>
      </c>
      <c r="AF43" s="131">
        <v>2</v>
      </c>
      <c r="AG43" s="131">
        <v>2</v>
      </c>
      <c r="AH43" s="137">
        <f t="shared" si="41"/>
        <v>4</v>
      </c>
      <c r="AI43" s="137" t="str">
        <f t="shared" si="18"/>
        <v>BAJO</v>
      </c>
      <c r="AJ43" s="131">
        <v>25</v>
      </c>
      <c r="AK43" s="137">
        <f t="shared" si="36"/>
        <v>100</v>
      </c>
      <c r="AL43" s="137" t="str">
        <f t="shared" si="42"/>
        <v>III</v>
      </c>
      <c r="AM43" s="133" t="str">
        <f>IF(AL43="IV","Aceptable",IF(AL43="III","Mejorable",IF(AL43="II","aceptable con control especifico",IF(AL43="I","No aceptable",FALSE))))</f>
        <v>Mejorable</v>
      </c>
      <c r="AN43" s="131" t="s">
        <v>160</v>
      </c>
      <c r="AO43" s="131" t="s">
        <v>70</v>
      </c>
      <c r="AP43" s="137" t="s">
        <v>79</v>
      </c>
      <c r="AQ43" s="137" t="s">
        <v>79</v>
      </c>
      <c r="AR43" s="137" t="s">
        <v>79</v>
      </c>
      <c r="AS43" s="55" t="s">
        <v>161</v>
      </c>
      <c r="AT43" s="55" t="s">
        <v>79</v>
      </c>
      <c r="AU43" s="74" t="str">
        <f t="shared" si="8"/>
        <v>Se mantiene los controles establecidos</v>
      </c>
    </row>
    <row r="44" spans="2:47" s="43" customFormat="1" ht="174.75" customHeight="1" x14ac:dyDescent="0.25">
      <c r="B44" s="128" t="s">
        <v>65</v>
      </c>
      <c r="C44" s="129" t="s">
        <v>66</v>
      </c>
      <c r="D44" s="129" t="s">
        <v>67</v>
      </c>
      <c r="E44" s="143" t="s">
        <v>188</v>
      </c>
      <c r="F44" s="143" t="s">
        <v>189</v>
      </c>
      <c r="G44" s="77" t="s">
        <v>84</v>
      </c>
      <c r="H44" s="74" t="s">
        <v>71</v>
      </c>
      <c r="I44" s="131" t="s">
        <v>173</v>
      </c>
      <c r="J44" s="132" t="s">
        <v>73</v>
      </c>
      <c r="K44" s="56" t="s">
        <v>86</v>
      </c>
      <c r="L44" s="131" t="s">
        <v>75</v>
      </c>
      <c r="M44" s="56" t="s">
        <v>87</v>
      </c>
      <c r="N44" s="56" t="s">
        <v>181</v>
      </c>
      <c r="O44" s="131">
        <v>2</v>
      </c>
      <c r="P44" s="131">
        <v>2</v>
      </c>
      <c r="Q44" s="131">
        <v>4</v>
      </c>
      <c r="R44" s="131" t="str">
        <f t="shared" si="1"/>
        <v>BAJO</v>
      </c>
      <c r="S44" s="131">
        <v>10</v>
      </c>
      <c r="T44" s="131">
        <f t="shared" si="33"/>
        <v>40</v>
      </c>
      <c r="U44" s="131" t="str">
        <f t="shared" si="39"/>
        <v>III</v>
      </c>
      <c r="V44" s="133" t="str">
        <f>IF(U44="IV","Aceptable",IF(U44="III","Mejorable",IF(U44="II","aceptable con control especifico",IF(U44="I","No aceptable",FALSE))))</f>
        <v>Mejorable</v>
      </c>
      <c r="W44" s="56" t="s">
        <v>89</v>
      </c>
      <c r="X44" s="134" t="s">
        <v>70</v>
      </c>
      <c r="Y44" s="131" t="s">
        <v>79</v>
      </c>
      <c r="Z44" s="131" t="s">
        <v>79</v>
      </c>
      <c r="AA44" s="131" t="s">
        <v>79</v>
      </c>
      <c r="AB44" s="131" t="s">
        <v>90</v>
      </c>
      <c r="AC44" s="77" t="s">
        <v>79</v>
      </c>
      <c r="AD44" s="144" t="s">
        <v>81</v>
      </c>
      <c r="AE44" s="163" t="s">
        <v>82</v>
      </c>
      <c r="AF44" s="131">
        <v>2</v>
      </c>
      <c r="AG44" s="131">
        <v>2</v>
      </c>
      <c r="AH44" s="131">
        <v>4</v>
      </c>
      <c r="AI44" s="131" t="str">
        <f t="shared" si="18"/>
        <v>BAJO</v>
      </c>
      <c r="AJ44" s="131">
        <v>10</v>
      </c>
      <c r="AK44" s="131">
        <f t="shared" si="36"/>
        <v>40</v>
      </c>
      <c r="AL44" s="131" t="str">
        <f t="shared" si="42"/>
        <v>III</v>
      </c>
      <c r="AM44" s="133" t="str">
        <f>IF(AL44="IV","Aceptable",IF(AL44="III","Mejorable",IF(AL44="II","aceptable con control especifico",IF(AL44="I","No aceptable",FALSE))))</f>
        <v>Mejorable</v>
      </c>
      <c r="AN44" s="56" t="s">
        <v>89</v>
      </c>
      <c r="AO44" s="134" t="s">
        <v>70</v>
      </c>
      <c r="AP44" s="131" t="s">
        <v>79</v>
      </c>
      <c r="AQ44" s="131" t="s">
        <v>79</v>
      </c>
      <c r="AR44" s="131" t="s">
        <v>79</v>
      </c>
      <c r="AS44" s="131" t="s">
        <v>90</v>
      </c>
      <c r="AT44" s="77" t="s">
        <v>79</v>
      </c>
      <c r="AU44" s="74" t="str">
        <f t="shared" si="8"/>
        <v>Se mantiene los controles establecidos</v>
      </c>
    </row>
    <row r="45" spans="2:47" s="43" customFormat="1" ht="174.75" customHeight="1" x14ac:dyDescent="0.25">
      <c r="B45" s="128" t="s">
        <v>65</v>
      </c>
      <c r="C45" s="129" t="s">
        <v>66</v>
      </c>
      <c r="D45" s="129" t="s">
        <v>67</v>
      </c>
      <c r="E45" s="143" t="s">
        <v>188</v>
      </c>
      <c r="F45" s="143" t="s">
        <v>189</v>
      </c>
      <c r="G45" s="77" t="s">
        <v>84</v>
      </c>
      <c r="H45" s="74" t="s">
        <v>71</v>
      </c>
      <c r="I45" s="143" t="s">
        <v>162</v>
      </c>
      <c r="J45" s="164" t="s">
        <v>135</v>
      </c>
      <c r="K45" s="143" t="s">
        <v>163</v>
      </c>
      <c r="L45" s="143" t="s">
        <v>75</v>
      </c>
      <c r="M45" s="143" t="s">
        <v>164</v>
      </c>
      <c r="N45" s="143" t="s">
        <v>165</v>
      </c>
      <c r="O45" s="130">
        <v>2</v>
      </c>
      <c r="P45" s="130">
        <v>1</v>
      </c>
      <c r="Q45" s="131">
        <f>O45*P45</f>
        <v>2</v>
      </c>
      <c r="R45" s="131" t="str">
        <f t="shared" si="1"/>
        <v>BAJO</v>
      </c>
      <c r="S45" s="77">
        <v>25</v>
      </c>
      <c r="T45" s="77">
        <f t="shared" si="33"/>
        <v>50</v>
      </c>
      <c r="U45" s="131" t="str">
        <f>IF(T45&lt;=20,"IV",IF(T45&lt;=120,"III",IF(T45&lt;=500,"II",IF(T45&lt;=4000,"I",FALSE))))</f>
        <v>III</v>
      </c>
      <c r="V45" s="133" t="str">
        <f>IF(U45="IV","Aceptable",IF(U45="III","Mejorable",IF(U45="II","aceptable con control especifico",IF(U45="I","No aceptable",FALSE))))</f>
        <v>Mejorable</v>
      </c>
      <c r="W45" s="143" t="s">
        <v>166</v>
      </c>
      <c r="X45" s="77" t="s">
        <v>70</v>
      </c>
      <c r="Y45" s="131" t="s">
        <v>79</v>
      </c>
      <c r="Z45" s="131" t="s">
        <v>79</v>
      </c>
      <c r="AA45" s="131" t="s">
        <v>79</v>
      </c>
      <c r="AB45" s="143" t="s">
        <v>167</v>
      </c>
      <c r="AC45" s="77" t="s">
        <v>79</v>
      </c>
      <c r="AD45" s="144" t="s">
        <v>81</v>
      </c>
      <c r="AE45" s="163" t="s">
        <v>82</v>
      </c>
      <c r="AF45" s="130">
        <v>2</v>
      </c>
      <c r="AG45" s="130">
        <v>1</v>
      </c>
      <c r="AH45" s="131">
        <f>AF45*AG45</f>
        <v>2</v>
      </c>
      <c r="AI45" s="131" t="str">
        <f t="shared" si="18"/>
        <v>BAJO</v>
      </c>
      <c r="AJ45" s="77">
        <v>25</v>
      </c>
      <c r="AK45" s="77">
        <f t="shared" si="36"/>
        <v>50</v>
      </c>
      <c r="AL45" s="131" t="str">
        <f>IF(AK45&lt;=20,"IV",IF(AK45&lt;=120,"III",IF(AK45&lt;=500,"II",IF(AK45&lt;=4000,"I",FALSE))))</f>
        <v>III</v>
      </c>
      <c r="AM45" s="133" t="str">
        <f>IF(AL45="IV","Aceptable",IF(AL45="III","Mejorable",IF(AL45="II","aceptable con control especifico",IF(AL45="I","No aceptable",FALSE))))</f>
        <v>Mejorable</v>
      </c>
      <c r="AN45" s="143" t="s">
        <v>166</v>
      </c>
      <c r="AO45" s="77" t="s">
        <v>70</v>
      </c>
      <c r="AP45" s="131" t="s">
        <v>79</v>
      </c>
      <c r="AQ45" s="131" t="s">
        <v>79</v>
      </c>
      <c r="AR45" s="131" t="s">
        <v>79</v>
      </c>
      <c r="AS45" s="143" t="s">
        <v>167</v>
      </c>
      <c r="AT45" s="77" t="s">
        <v>79</v>
      </c>
      <c r="AU45" s="74" t="str">
        <f t="shared" si="8"/>
        <v>Se mantiene los controles establecidos</v>
      </c>
    </row>
    <row r="46" spans="2:47" s="43" customFormat="1" ht="174.75" customHeight="1" x14ac:dyDescent="0.25">
      <c r="B46" s="128" t="s">
        <v>65</v>
      </c>
      <c r="C46" s="129" t="s">
        <v>66</v>
      </c>
      <c r="D46" s="129" t="s">
        <v>67</v>
      </c>
      <c r="E46" s="143" t="s">
        <v>188</v>
      </c>
      <c r="F46" s="143" t="s">
        <v>189</v>
      </c>
      <c r="G46" s="77" t="s">
        <v>84</v>
      </c>
      <c r="H46" s="74" t="s">
        <v>154</v>
      </c>
      <c r="I46" s="137" t="s">
        <v>155</v>
      </c>
      <c r="J46" s="139" t="s">
        <v>156</v>
      </c>
      <c r="K46" s="55" t="s">
        <v>157</v>
      </c>
      <c r="L46" s="131" t="s">
        <v>75</v>
      </c>
      <c r="M46" s="55" t="s">
        <v>158</v>
      </c>
      <c r="N46" s="55" t="s">
        <v>159</v>
      </c>
      <c r="O46" s="131">
        <v>2</v>
      </c>
      <c r="P46" s="131">
        <v>1</v>
      </c>
      <c r="Q46" s="137">
        <f t="shared" ref="Q46:Q47" si="44">O46*P46</f>
        <v>2</v>
      </c>
      <c r="R46" s="137" t="str">
        <f t="shared" si="1"/>
        <v>BAJO</v>
      </c>
      <c r="S46" s="131">
        <v>100</v>
      </c>
      <c r="T46" s="137">
        <f t="shared" si="33"/>
        <v>200</v>
      </c>
      <c r="U46" s="137" t="str">
        <f t="shared" ref="U46:U50" si="45">IF(T46&lt;=20,"IV",IF(T46&lt;=120,"III",IF(T46&lt;=500,"II",IF(T46&lt;=4000,"I",FALSE))))</f>
        <v>II</v>
      </c>
      <c r="V46" s="140" t="str">
        <f t="shared" ref="V46" si="46">IF(U46="IV","Aceptable",IF(U46="III","Mejorable",IF(U46="II","aceptable con control especifico",IF(U46="I","No aceptable",FALSE))))</f>
        <v>aceptable con control especifico</v>
      </c>
      <c r="W46" s="131" t="s">
        <v>160</v>
      </c>
      <c r="X46" s="131" t="s">
        <v>70</v>
      </c>
      <c r="Y46" s="137" t="s">
        <v>79</v>
      </c>
      <c r="Z46" s="137" t="s">
        <v>79</v>
      </c>
      <c r="AA46" s="137" t="s">
        <v>79</v>
      </c>
      <c r="AB46" s="55" t="s">
        <v>161</v>
      </c>
      <c r="AC46" s="55" t="s">
        <v>79</v>
      </c>
      <c r="AD46" s="144" t="s">
        <v>81</v>
      </c>
      <c r="AE46" s="163" t="s">
        <v>82</v>
      </c>
      <c r="AF46" s="131">
        <v>2</v>
      </c>
      <c r="AG46" s="131">
        <v>1</v>
      </c>
      <c r="AH46" s="137">
        <f t="shared" ref="AH46:AH47" si="47">AF46*AG46</f>
        <v>2</v>
      </c>
      <c r="AI46" s="137" t="str">
        <f t="shared" si="18"/>
        <v>BAJO</v>
      </c>
      <c r="AJ46" s="131">
        <v>100</v>
      </c>
      <c r="AK46" s="137">
        <f t="shared" si="36"/>
        <v>200</v>
      </c>
      <c r="AL46" s="137" t="str">
        <f t="shared" ref="AL46:AL50" si="48">IF(AK46&lt;=20,"IV",IF(AK46&lt;=120,"III",IF(AK46&lt;=500,"II",IF(AK46&lt;=4000,"I",FALSE))))</f>
        <v>II</v>
      </c>
      <c r="AM46" s="140" t="str">
        <f t="shared" ref="AM46" si="49">IF(AL46="IV","Aceptable",IF(AL46="III","Mejorable",IF(AL46="II","aceptable con control especifico",IF(AL46="I","No aceptable",FALSE))))</f>
        <v>aceptable con control especifico</v>
      </c>
      <c r="AN46" s="131" t="s">
        <v>160</v>
      </c>
      <c r="AO46" s="131" t="s">
        <v>70</v>
      </c>
      <c r="AP46" s="137" t="s">
        <v>79</v>
      </c>
      <c r="AQ46" s="137" t="s">
        <v>79</v>
      </c>
      <c r="AR46" s="137" t="s">
        <v>79</v>
      </c>
      <c r="AS46" s="55" t="s">
        <v>161</v>
      </c>
      <c r="AT46" s="55" t="s">
        <v>79</v>
      </c>
      <c r="AU46" s="74" t="str">
        <f t="shared" si="8"/>
        <v>Se mantiene los controles establecidos</v>
      </c>
    </row>
    <row r="47" spans="2:47" s="43" customFormat="1" ht="174.75" customHeight="1" x14ac:dyDescent="0.25">
      <c r="B47" s="128" t="s">
        <v>65</v>
      </c>
      <c r="C47" s="129" t="s">
        <v>66</v>
      </c>
      <c r="D47" s="129" t="s">
        <v>67</v>
      </c>
      <c r="E47" s="143" t="s">
        <v>188</v>
      </c>
      <c r="F47" s="143" t="s">
        <v>189</v>
      </c>
      <c r="G47" s="77" t="s">
        <v>84</v>
      </c>
      <c r="H47" s="74" t="s">
        <v>154</v>
      </c>
      <c r="I47" s="137" t="s">
        <v>168</v>
      </c>
      <c r="J47" s="141" t="s">
        <v>156</v>
      </c>
      <c r="K47" s="55" t="s">
        <v>169</v>
      </c>
      <c r="L47" s="131" t="s">
        <v>75</v>
      </c>
      <c r="M47" s="55" t="s">
        <v>158</v>
      </c>
      <c r="N47" s="55" t="s">
        <v>159</v>
      </c>
      <c r="O47" s="131">
        <v>2</v>
      </c>
      <c r="P47" s="131">
        <v>2</v>
      </c>
      <c r="Q47" s="137">
        <f t="shared" si="44"/>
        <v>4</v>
      </c>
      <c r="R47" s="137" t="str">
        <f t="shared" si="1"/>
        <v>BAJO</v>
      </c>
      <c r="S47" s="131">
        <v>25</v>
      </c>
      <c r="T47" s="137">
        <f t="shared" si="33"/>
        <v>100</v>
      </c>
      <c r="U47" s="137" t="str">
        <f t="shared" si="45"/>
        <v>III</v>
      </c>
      <c r="V47" s="133" t="str">
        <f>IF(U47="IV","Aceptable",IF(U47="III","Mejorable",IF(U47="II","aceptable con control especifico",IF(U47="I","No aceptable",FALSE))))</f>
        <v>Mejorable</v>
      </c>
      <c r="W47" s="131" t="s">
        <v>160</v>
      </c>
      <c r="X47" s="131" t="s">
        <v>70</v>
      </c>
      <c r="Y47" s="137" t="s">
        <v>79</v>
      </c>
      <c r="Z47" s="137" t="s">
        <v>79</v>
      </c>
      <c r="AA47" s="137" t="s">
        <v>79</v>
      </c>
      <c r="AB47" s="55" t="s">
        <v>161</v>
      </c>
      <c r="AC47" s="55" t="s">
        <v>79</v>
      </c>
      <c r="AD47" s="144" t="s">
        <v>81</v>
      </c>
      <c r="AE47" s="163" t="s">
        <v>82</v>
      </c>
      <c r="AF47" s="131">
        <v>2</v>
      </c>
      <c r="AG47" s="131">
        <v>2</v>
      </c>
      <c r="AH47" s="137">
        <f t="shared" si="47"/>
        <v>4</v>
      </c>
      <c r="AI47" s="137" t="str">
        <f t="shared" si="18"/>
        <v>BAJO</v>
      </c>
      <c r="AJ47" s="131">
        <v>25</v>
      </c>
      <c r="AK47" s="137">
        <f t="shared" si="36"/>
        <v>100</v>
      </c>
      <c r="AL47" s="137" t="str">
        <f t="shared" si="48"/>
        <v>III</v>
      </c>
      <c r="AM47" s="133" t="str">
        <f>IF(AL47="IV","Aceptable",IF(AL47="III","Mejorable",IF(AL47="II","aceptable con control especifico",IF(AL47="I","No aceptable",FALSE))))</f>
        <v>Mejorable</v>
      </c>
      <c r="AN47" s="131" t="s">
        <v>160</v>
      </c>
      <c r="AO47" s="131" t="s">
        <v>70</v>
      </c>
      <c r="AP47" s="137" t="s">
        <v>79</v>
      </c>
      <c r="AQ47" s="137" t="s">
        <v>79</v>
      </c>
      <c r="AR47" s="137" t="s">
        <v>79</v>
      </c>
      <c r="AS47" s="55" t="s">
        <v>161</v>
      </c>
      <c r="AT47" s="55" t="s">
        <v>79</v>
      </c>
      <c r="AU47" s="74" t="str">
        <f t="shared" si="8"/>
        <v>Se mantiene los controles establecidos</v>
      </c>
    </row>
    <row r="48" spans="2:47" s="43" customFormat="1" ht="174.75" customHeight="1" x14ac:dyDescent="0.25">
      <c r="B48" s="128" t="s">
        <v>65</v>
      </c>
      <c r="C48" s="129" t="s">
        <v>66</v>
      </c>
      <c r="D48" s="129" t="s">
        <v>67</v>
      </c>
      <c r="E48" s="143" t="s">
        <v>190</v>
      </c>
      <c r="F48" s="143" t="s">
        <v>191</v>
      </c>
      <c r="G48" s="77" t="s">
        <v>84</v>
      </c>
      <c r="H48" s="74" t="s">
        <v>71</v>
      </c>
      <c r="I48" s="131" t="s">
        <v>192</v>
      </c>
      <c r="J48" s="132" t="s">
        <v>73</v>
      </c>
      <c r="K48" s="56" t="s">
        <v>86</v>
      </c>
      <c r="L48" s="131" t="s">
        <v>75</v>
      </c>
      <c r="M48" s="56" t="s">
        <v>87</v>
      </c>
      <c r="N48" s="56" t="s">
        <v>181</v>
      </c>
      <c r="O48" s="131">
        <v>2</v>
      </c>
      <c r="P48" s="131">
        <v>2</v>
      </c>
      <c r="Q48" s="131">
        <v>4</v>
      </c>
      <c r="R48" s="131" t="str">
        <f t="shared" si="1"/>
        <v>BAJO</v>
      </c>
      <c r="S48" s="131">
        <v>10</v>
      </c>
      <c r="T48" s="131">
        <f t="shared" si="33"/>
        <v>40</v>
      </c>
      <c r="U48" s="131" t="str">
        <f t="shared" si="45"/>
        <v>III</v>
      </c>
      <c r="V48" s="133" t="str">
        <f>IF(U48="IV","Aceptable",IF(U48="III","Mejorable",IF(U48="II","aceptable con control especifico",IF(U48="I","No aceptable",FALSE))))</f>
        <v>Mejorable</v>
      </c>
      <c r="W48" s="56" t="s">
        <v>193</v>
      </c>
      <c r="X48" s="134" t="s">
        <v>70</v>
      </c>
      <c r="Y48" s="131" t="s">
        <v>79</v>
      </c>
      <c r="Z48" s="131" t="s">
        <v>79</v>
      </c>
      <c r="AA48" s="131" t="s">
        <v>79</v>
      </c>
      <c r="AB48" s="131" t="s">
        <v>194</v>
      </c>
      <c r="AC48" s="143" t="s">
        <v>195</v>
      </c>
      <c r="AD48" s="144" t="s">
        <v>81</v>
      </c>
      <c r="AE48" s="163" t="s">
        <v>82</v>
      </c>
      <c r="AF48" s="131">
        <v>2</v>
      </c>
      <c r="AG48" s="131">
        <v>2</v>
      </c>
      <c r="AH48" s="131">
        <v>4</v>
      </c>
      <c r="AI48" s="131" t="str">
        <f t="shared" si="18"/>
        <v>BAJO</v>
      </c>
      <c r="AJ48" s="131">
        <v>10</v>
      </c>
      <c r="AK48" s="131">
        <f t="shared" si="36"/>
        <v>40</v>
      </c>
      <c r="AL48" s="131" t="str">
        <f t="shared" si="48"/>
        <v>III</v>
      </c>
      <c r="AM48" s="133" t="str">
        <f>IF(AL48="IV","Aceptable",IF(AL48="III","Mejorable",IF(AL48="II","aceptable con control especifico",IF(AL48="I","No aceptable",FALSE))))</f>
        <v>Mejorable</v>
      </c>
      <c r="AN48" s="56" t="s">
        <v>193</v>
      </c>
      <c r="AO48" s="134" t="s">
        <v>70</v>
      </c>
      <c r="AP48" s="131" t="s">
        <v>79</v>
      </c>
      <c r="AQ48" s="131" t="s">
        <v>79</v>
      </c>
      <c r="AR48" s="131" t="s">
        <v>79</v>
      </c>
      <c r="AS48" s="131" t="s">
        <v>194</v>
      </c>
      <c r="AT48" s="143" t="s">
        <v>195</v>
      </c>
      <c r="AU48" s="74" t="str">
        <f t="shared" si="8"/>
        <v>Se mantiene los controles establecidos</v>
      </c>
    </row>
    <row r="49" spans="2:47" s="43" customFormat="1" ht="174.75" customHeight="1" x14ac:dyDescent="0.25">
      <c r="B49" s="128" t="s">
        <v>65</v>
      </c>
      <c r="C49" s="129" t="s">
        <v>66</v>
      </c>
      <c r="D49" s="129" t="s">
        <v>67</v>
      </c>
      <c r="E49" s="143" t="s">
        <v>190</v>
      </c>
      <c r="F49" s="143" t="s">
        <v>191</v>
      </c>
      <c r="G49" s="77" t="s">
        <v>70</v>
      </c>
      <c r="H49" s="74" t="s">
        <v>71</v>
      </c>
      <c r="I49" s="143" t="s">
        <v>182</v>
      </c>
      <c r="J49" s="164" t="s">
        <v>120</v>
      </c>
      <c r="K49" s="143" t="s">
        <v>121</v>
      </c>
      <c r="L49" s="131" t="s">
        <v>75</v>
      </c>
      <c r="M49" s="143" t="s">
        <v>183</v>
      </c>
      <c r="N49" s="143" t="s">
        <v>184</v>
      </c>
      <c r="O49" s="131">
        <v>2</v>
      </c>
      <c r="P49" s="131">
        <v>2</v>
      </c>
      <c r="Q49" s="131">
        <v>4</v>
      </c>
      <c r="R49" s="131" t="str">
        <f t="shared" si="1"/>
        <v>BAJO</v>
      </c>
      <c r="S49" s="131">
        <v>10</v>
      </c>
      <c r="T49" s="131">
        <v>25</v>
      </c>
      <c r="U49" s="131" t="str">
        <f t="shared" si="45"/>
        <v>III</v>
      </c>
      <c r="V49" s="133" t="str">
        <f>IF(U49="IV","Aceptable",IF(U49="III","Mejorable",IF(U49="II","aceptable con control especifico",IF(U49="I","No aceptable",FALSE))))</f>
        <v>Mejorable</v>
      </c>
      <c r="W49" s="143" t="s">
        <v>185</v>
      </c>
      <c r="X49" s="77" t="s">
        <v>70</v>
      </c>
      <c r="Y49" s="131" t="s">
        <v>79</v>
      </c>
      <c r="Z49" s="131" t="s">
        <v>79</v>
      </c>
      <c r="AA49" s="131" t="s">
        <v>79</v>
      </c>
      <c r="AB49" s="131" t="s">
        <v>186</v>
      </c>
      <c r="AC49" s="77" t="s">
        <v>79</v>
      </c>
      <c r="AD49" s="144" t="s">
        <v>81</v>
      </c>
      <c r="AE49" s="163" t="s">
        <v>82</v>
      </c>
      <c r="AF49" s="131">
        <v>2</v>
      </c>
      <c r="AG49" s="131">
        <v>2</v>
      </c>
      <c r="AH49" s="131">
        <v>4</v>
      </c>
      <c r="AI49" s="131" t="str">
        <f t="shared" si="18"/>
        <v>BAJO</v>
      </c>
      <c r="AJ49" s="131">
        <v>10</v>
      </c>
      <c r="AK49" s="131">
        <v>25</v>
      </c>
      <c r="AL49" s="131" t="str">
        <f t="shared" si="48"/>
        <v>III</v>
      </c>
      <c r="AM49" s="133" t="str">
        <f>IF(AL49="IV","Aceptable",IF(AL49="III","Mejorable",IF(AL49="II","aceptable con control especifico",IF(AL49="I","No aceptable",FALSE))))</f>
        <v>Mejorable</v>
      </c>
      <c r="AN49" s="143" t="s">
        <v>185</v>
      </c>
      <c r="AO49" s="77" t="s">
        <v>70</v>
      </c>
      <c r="AP49" s="131" t="s">
        <v>79</v>
      </c>
      <c r="AQ49" s="131" t="s">
        <v>79</v>
      </c>
      <c r="AR49" s="131" t="s">
        <v>79</v>
      </c>
      <c r="AS49" s="131" t="s">
        <v>186</v>
      </c>
      <c r="AT49" s="77" t="s">
        <v>79</v>
      </c>
      <c r="AU49" s="74" t="str">
        <f t="shared" si="8"/>
        <v>Se mantiene los controles establecidos</v>
      </c>
    </row>
    <row r="50" spans="2:47" s="43" customFormat="1" ht="174.75" customHeight="1" x14ac:dyDescent="0.25">
      <c r="B50" s="128" t="s">
        <v>65</v>
      </c>
      <c r="C50" s="129" t="s">
        <v>66</v>
      </c>
      <c r="D50" s="129" t="s">
        <v>67</v>
      </c>
      <c r="E50" s="143" t="s">
        <v>190</v>
      </c>
      <c r="F50" s="143" t="s">
        <v>191</v>
      </c>
      <c r="G50" s="130" t="s">
        <v>70</v>
      </c>
      <c r="H50" s="74" t="s">
        <v>71</v>
      </c>
      <c r="I50" s="136" t="s">
        <v>129</v>
      </c>
      <c r="J50" s="132" t="s">
        <v>120</v>
      </c>
      <c r="K50" s="56" t="s">
        <v>130</v>
      </c>
      <c r="L50" s="131" t="s">
        <v>75</v>
      </c>
      <c r="M50" s="143" t="s">
        <v>183</v>
      </c>
      <c r="N50" s="136" t="s">
        <v>187</v>
      </c>
      <c r="O50" s="130">
        <v>2</v>
      </c>
      <c r="P50" s="130">
        <v>3</v>
      </c>
      <c r="Q50" s="131">
        <f t="shared" ref="Q50" si="50">O50*P50</f>
        <v>6</v>
      </c>
      <c r="R50" s="131" t="str">
        <f t="shared" si="1"/>
        <v>MEDIO</v>
      </c>
      <c r="S50" s="130">
        <v>25</v>
      </c>
      <c r="T50" s="131">
        <f t="shared" ref="T50:T115" si="51">Q50*S50</f>
        <v>150</v>
      </c>
      <c r="U50" s="131" t="str">
        <f t="shared" si="45"/>
        <v>II</v>
      </c>
      <c r="V50" s="135" t="str">
        <f t="shared" ref="V50" si="52">IF(U50="IV","Aceptable",IF(U50="III","Mejorable",IF(U50="II","aceptable con control especifico",IF(U50="I","No aceptable",FALSE))))</f>
        <v>aceptable con control especifico</v>
      </c>
      <c r="W50" s="56" t="s">
        <v>132</v>
      </c>
      <c r="X50" s="130" t="s">
        <v>70</v>
      </c>
      <c r="Y50" s="131" t="s">
        <v>79</v>
      </c>
      <c r="Z50" s="131" t="s">
        <v>79</v>
      </c>
      <c r="AA50" s="131" t="s">
        <v>79</v>
      </c>
      <c r="AB50" s="130" t="s">
        <v>133</v>
      </c>
      <c r="AC50" s="130" t="s">
        <v>79</v>
      </c>
      <c r="AD50" s="144" t="s">
        <v>81</v>
      </c>
      <c r="AE50" s="163" t="s">
        <v>82</v>
      </c>
      <c r="AF50" s="130">
        <v>2</v>
      </c>
      <c r="AG50" s="130">
        <v>3</v>
      </c>
      <c r="AH50" s="131">
        <f t="shared" ref="AH50" si="53">AF50*AG50</f>
        <v>6</v>
      </c>
      <c r="AI50" s="131" t="str">
        <f t="shared" si="18"/>
        <v>MEDIO</v>
      </c>
      <c r="AJ50" s="130">
        <v>25</v>
      </c>
      <c r="AK50" s="131">
        <f t="shared" ref="AK50:AK70" si="54">AH50*AJ50</f>
        <v>150</v>
      </c>
      <c r="AL50" s="131" t="str">
        <f t="shared" si="48"/>
        <v>II</v>
      </c>
      <c r="AM50" s="135" t="str">
        <f t="shared" ref="AM50" si="55">IF(AL50="IV","Aceptable",IF(AL50="III","Mejorable",IF(AL50="II","aceptable con control especifico",IF(AL50="I","No aceptable",FALSE))))</f>
        <v>aceptable con control especifico</v>
      </c>
      <c r="AN50" s="56" t="s">
        <v>132</v>
      </c>
      <c r="AO50" s="130" t="s">
        <v>70</v>
      </c>
      <c r="AP50" s="131" t="s">
        <v>79</v>
      </c>
      <c r="AQ50" s="131" t="s">
        <v>79</v>
      </c>
      <c r="AR50" s="131" t="s">
        <v>79</v>
      </c>
      <c r="AS50" s="130" t="s">
        <v>133</v>
      </c>
      <c r="AT50" s="130" t="s">
        <v>79</v>
      </c>
      <c r="AU50" s="74" t="str">
        <f t="shared" si="8"/>
        <v>Se mantiene los controles establecidos</v>
      </c>
    </row>
    <row r="51" spans="2:47" s="43" customFormat="1" ht="174.75" customHeight="1" x14ac:dyDescent="0.25">
      <c r="B51" s="128" t="s">
        <v>65</v>
      </c>
      <c r="C51" s="129" t="s">
        <v>66</v>
      </c>
      <c r="D51" s="129" t="s">
        <v>67</v>
      </c>
      <c r="E51" s="143" t="s">
        <v>190</v>
      </c>
      <c r="F51" s="143" t="s">
        <v>191</v>
      </c>
      <c r="G51" s="77" t="s">
        <v>84</v>
      </c>
      <c r="H51" s="74" t="s">
        <v>71</v>
      </c>
      <c r="I51" s="143" t="s">
        <v>162</v>
      </c>
      <c r="J51" s="164" t="s">
        <v>135</v>
      </c>
      <c r="K51" s="143" t="s">
        <v>163</v>
      </c>
      <c r="L51" s="143" t="s">
        <v>75</v>
      </c>
      <c r="M51" s="143" t="s">
        <v>164</v>
      </c>
      <c r="N51" s="143" t="s">
        <v>165</v>
      </c>
      <c r="O51" s="130">
        <v>2</v>
      </c>
      <c r="P51" s="130">
        <v>1</v>
      </c>
      <c r="Q51" s="131">
        <f>O51*P51</f>
        <v>2</v>
      </c>
      <c r="R51" s="131" t="str">
        <f t="shared" si="1"/>
        <v>BAJO</v>
      </c>
      <c r="S51" s="77">
        <v>25</v>
      </c>
      <c r="T51" s="77">
        <f t="shared" si="51"/>
        <v>50</v>
      </c>
      <c r="U51" s="131" t="str">
        <f>IF(T51&lt;=20,"IV",IF(T51&lt;=120,"III",IF(T51&lt;=500,"II",IF(T51&lt;=4000,"I",FALSE))))</f>
        <v>III</v>
      </c>
      <c r="V51" s="133" t="str">
        <f>IF(U51="IV","Aceptable",IF(U51="III","Mejorable",IF(U51="II","aceptable con control especifico",IF(U51="I","No aceptable",FALSE))))</f>
        <v>Mejorable</v>
      </c>
      <c r="W51" s="143" t="s">
        <v>166</v>
      </c>
      <c r="X51" s="77" t="s">
        <v>70</v>
      </c>
      <c r="Y51" s="131" t="s">
        <v>79</v>
      </c>
      <c r="Z51" s="131" t="s">
        <v>79</v>
      </c>
      <c r="AA51" s="131" t="s">
        <v>79</v>
      </c>
      <c r="AB51" s="143" t="s">
        <v>167</v>
      </c>
      <c r="AC51" s="77" t="s">
        <v>79</v>
      </c>
      <c r="AD51" s="144" t="s">
        <v>81</v>
      </c>
      <c r="AE51" s="163" t="s">
        <v>82</v>
      </c>
      <c r="AF51" s="130">
        <v>2</v>
      </c>
      <c r="AG51" s="130">
        <v>1</v>
      </c>
      <c r="AH51" s="131">
        <f>AF51*AG51</f>
        <v>2</v>
      </c>
      <c r="AI51" s="131" t="str">
        <f t="shared" si="18"/>
        <v>BAJO</v>
      </c>
      <c r="AJ51" s="77">
        <v>25</v>
      </c>
      <c r="AK51" s="77">
        <f t="shared" si="54"/>
        <v>50</v>
      </c>
      <c r="AL51" s="131" t="str">
        <f>IF(AK51&lt;=20,"IV",IF(AK51&lt;=120,"III",IF(AK51&lt;=500,"II",IF(AK51&lt;=4000,"I",FALSE))))</f>
        <v>III</v>
      </c>
      <c r="AM51" s="133" t="str">
        <f>IF(AL51="IV","Aceptable",IF(AL51="III","Mejorable",IF(AL51="II","aceptable con control especifico",IF(AL51="I","No aceptable",FALSE))))</f>
        <v>Mejorable</v>
      </c>
      <c r="AN51" s="143" t="s">
        <v>166</v>
      </c>
      <c r="AO51" s="77" t="s">
        <v>70</v>
      </c>
      <c r="AP51" s="131" t="s">
        <v>79</v>
      </c>
      <c r="AQ51" s="131" t="s">
        <v>79</v>
      </c>
      <c r="AR51" s="131" t="s">
        <v>79</v>
      </c>
      <c r="AS51" s="143" t="s">
        <v>167</v>
      </c>
      <c r="AT51" s="77" t="s">
        <v>79</v>
      </c>
      <c r="AU51" s="74" t="str">
        <f t="shared" si="8"/>
        <v>Se mantiene los controles establecidos</v>
      </c>
    </row>
    <row r="52" spans="2:47" s="43" customFormat="1" ht="174.75" customHeight="1" x14ac:dyDescent="0.25">
      <c r="B52" s="128" t="s">
        <v>65</v>
      </c>
      <c r="C52" s="129" t="s">
        <v>66</v>
      </c>
      <c r="D52" s="129" t="s">
        <v>67</v>
      </c>
      <c r="E52" s="143" t="s">
        <v>190</v>
      </c>
      <c r="F52" s="143" t="s">
        <v>191</v>
      </c>
      <c r="G52" s="77" t="s">
        <v>84</v>
      </c>
      <c r="H52" s="74" t="s">
        <v>154</v>
      </c>
      <c r="I52" s="137" t="s">
        <v>155</v>
      </c>
      <c r="J52" s="139" t="s">
        <v>156</v>
      </c>
      <c r="K52" s="55" t="s">
        <v>157</v>
      </c>
      <c r="L52" s="131" t="s">
        <v>75</v>
      </c>
      <c r="M52" s="55" t="s">
        <v>158</v>
      </c>
      <c r="N52" s="55" t="s">
        <v>159</v>
      </c>
      <c r="O52" s="131">
        <v>2</v>
      </c>
      <c r="P52" s="131">
        <v>1</v>
      </c>
      <c r="Q52" s="137">
        <f t="shared" ref="Q52:Q53" si="56">O52*P52</f>
        <v>2</v>
      </c>
      <c r="R52" s="137" t="str">
        <f t="shared" si="1"/>
        <v>BAJO</v>
      </c>
      <c r="S52" s="131">
        <v>100</v>
      </c>
      <c r="T52" s="137">
        <f t="shared" si="51"/>
        <v>200</v>
      </c>
      <c r="U52" s="137" t="str">
        <f t="shared" ref="U52:U58" si="57">IF(T52&lt;=20,"IV",IF(T52&lt;=120,"III",IF(T52&lt;=500,"II",IF(T52&lt;=4000,"I",FALSE))))</f>
        <v>II</v>
      </c>
      <c r="V52" s="140" t="str">
        <f t="shared" ref="V52" si="58">IF(U52="IV","Aceptable",IF(U52="III","Mejorable",IF(U52="II","aceptable con control especifico",IF(U52="I","No aceptable",FALSE))))</f>
        <v>aceptable con control especifico</v>
      </c>
      <c r="W52" s="131" t="s">
        <v>160</v>
      </c>
      <c r="X52" s="131" t="s">
        <v>70</v>
      </c>
      <c r="Y52" s="137" t="s">
        <v>79</v>
      </c>
      <c r="Z52" s="137" t="s">
        <v>79</v>
      </c>
      <c r="AA52" s="137" t="s">
        <v>79</v>
      </c>
      <c r="AB52" s="55" t="s">
        <v>161</v>
      </c>
      <c r="AC52" s="55" t="s">
        <v>79</v>
      </c>
      <c r="AD52" s="144" t="s">
        <v>81</v>
      </c>
      <c r="AE52" s="163" t="s">
        <v>82</v>
      </c>
      <c r="AF52" s="131">
        <v>2</v>
      </c>
      <c r="AG52" s="131">
        <v>1</v>
      </c>
      <c r="AH52" s="137">
        <f t="shared" ref="AH52:AH53" si="59">AF52*AG52</f>
        <v>2</v>
      </c>
      <c r="AI52" s="137" t="str">
        <f t="shared" si="18"/>
        <v>BAJO</v>
      </c>
      <c r="AJ52" s="131">
        <v>100</v>
      </c>
      <c r="AK52" s="137">
        <f t="shared" si="54"/>
        <v>200</v>
      </c>
      <c r="AL52" s="137" t="str">
        <f t="shared" ref="AL52:AL58" si="60">IF(AK52&lt;=20,"IV",IF(AK52&lt;=120,"III",IF(AK52&lt;=500,"II",IF(AK52&lt;=4000,"I",FALSE))))</f>
        <v>II</v>
      </c>
      <c r="AM52" s="140" t="str">
        <f t="shared" ref="AM52" si="61">IF(AL52="IV","Aceptable",IF(AL52="III","Mejorable",IF(AL52="II","aceptable con control especifico",IF(AL52="I","No aceptable",FALSE))))</f>
        <v>aceptable con control especifico</v>
      </c>
      <c r="AN52" s="131" t="s">
        <v>160</v>
      </c>
      <c r="AO52" s="131" t="s">
        <v>70</v>
      </c>
      <c r="AP52" s="137" t="s">
        <v>79</v>
      </c>
      <c r="AQ52" s="137" t="s">
        <v>79</v>
      </c>
      <c r="AR52" s="137" t="s">
        <v>79</v>
      </c>
      <c r="AS52" s="55" t="s">
        <v>161</v>
      </c>
      <c r="AT52" s="55" t="s">
        <v>79</v>
      </c>
      <c r="AU52" s="74" t="str">
        <f t="shared" si="8"/>
        <v>Se mantiene los controles establecidos</v>
      </c>
    </row>
    <row r="53" spans="2:47" s="43" customFormat="1" ht="174.75" customHeight="1" x14ac:dyDescent="0.25">
      <c r="B53" s="128" t="s">
        <v>65</v>
      </c>
      <c r="C53" s="129" t="s">
        <v>66</v>
      </c>
      <c r="D53" s="129" t="s">
        <v>67</v>
      </c>
      <c r="E53" s="143" t="s">
        <v>190</v>
      </c>
      <c r="F53" s="143" t="s">
        <v>191</v>
      </c>
      <c r="G53" s="77" t="s">
        <v>84</v>
      </c>
      <c r="H53" s="74" t="s">
        <v>154</v>
      </c>
      <c r="I53" s="137" t="s">
        <v>168</v>
      </c>
      <c r="J53" s="141" t="s">
        <v>156</v>
      </c>
      <c r="K53" s="55" t="s">
        <v>169</v>
      </c>
      <c r="L53" s="131" t="s">
        <v>75</v>
      </c>
      <c r="M53" s="55" t="s">
        <v>158</v>
      </c>
      <c r="N53" s="55" t="s">
        <v>159</v>
      </c>
      <c r="O53" s="131">
        <v>2</v>
      </c>
      <c r="P53" s="131">
        <v>2</v>
      </c>
      <c r="Q53" s="137">
        <f t="shared" si="56"/>
        <v>4</v>
      </c>
      <c r="R53" s="137" t="str">
        <f t="shared" si="1"/>
        <v>BAJO</v>
      </c>
      <c r="S53" s="131">
        <v>25</v>
      </c>
      <c r="T53" s="137">
        <f t="shared" si="51"/>
        <v>100</v>
      </c>
      <c r="U53" s="137" t="str">
        <f t="shared" si="57"/>
        <v>III</v>
      </c>
      <c r="V53" s="133" t="str">
        <f>IF(U53="IV","Aceptable",IF(U53="III","Mejorable",IF(U53="II","aceptable con control especifico",IF(U53="I","No aceptable",FALSE))))</f>
        <v>Mejorable</v>
      </c>
      <c r="W53" s="131" t="s">
        <v>160</v>
      </c>
      <c r="X53" s="131" t="s">
        <v>70</v>
      </c>
      <c r="Y53" s="137" t="s">
        <v>79</v>
      </c>
      <c r="Z53" s="137" t="s">
        <v>79</v>
      </c>
      <c r="AA53" s="137" t="s">
        <v>79</v>
      </c>
      <c r="AB53" s="55" t="s">
        <v>161</v>
      </c>
      <c r="AC53" s="55" t="s">
        <v>79</v>
      </c>
      <c r="AD53" s="144" t="s">
        <v>81</v>
      </c>
      <c r="AE53" s="163" t="s">
        <v>82</v>
      </c>
      <c r="AF53" s="131">
        <v>2</v>
      </c>
      <c r="AG53" s="131">
        <v>2</v>
      </c>
      <c r="AH53" s="137">
        <f t="shared" si="59"/>
        <v>4</v>
      </c>
      <c r="AI53" s="137" t="str">
        <f t="shared" si="18"/>
        <v>BAJO</v>
      </c>
      <c r="AJ53" s="131">
        <v>25</v>
      </c>
      <c r="AK53" s="137">
        <f t="shared" si="54"/>
        <v>100</v>
      </c>
      <c r="AL53" s="137" t="str">
        <f t="shared" si="60"/>
        <v>III</v>
      </c>
      <c r="AM53" s="133" t="str">
        <f>IF(AL53="IV","Aceptable",IF(AL53="III","Mejorable",IF(AL53="II","aceptable con control especifico",IF(AL53="I","No aceptable",FALSE))))</f>
        <v>Mejorable</v>
      </c>
      <c r="AN53" s="131" t="s">
        <v>160</v>
      </c>
      <c r="AO53" s="131" t="s">
        <v>70</v>
      </c>
      <c r="AP53" s="137" t="s">
        <v>79</v>
      </c>
      <c r="AQ53" s="137" t="s">
        <v>79</v>
      </c>
      <c r="AR53" s="137" t="s">
        <v>79</v>
      </c>
      <c r="AS53" s="55" t="s">
        <v>161</v>
      </c>
      <c r="AT53" s="55" t="s">
        <v>79</v>
      </c>
      <c r="AU53" s="74" t="str">
        <f t="shared" si="8"/>
        <v>Se mantiene los controles establecidos</v>
      </c>
    </row>
    <row r="54" spans="2:47" s="43" customFormat="1" ht="174.75" customHeight="1" x14ac:dyDescent="0.25">
      <c r="B54" s="128" t="s">
        <v>65</v>
      </c>
      <c r="C54" s="129" t="s">
        <v>66</v>
      </c>
      <c r="D54" s="129" t="s">
        <v>67</v>
      </c>
      <c r="E54" s="143" t="s">
        <v>196</v>
      </c>
      <c r="F54" s="143" t="s">
        <v>197</v>
      </c>
      <c r="G54" s="77" t="s">
        <v>84</v>
      </c>
      <c r="H54" s="74" t="s">
        <v>71</v>
      </c>
      <c r="I54" s="131" t="s">
        <v>198</v>
      </c>
      <c r="J54" s="132" t="s">
        <v>73</v>
      </c>
      <c r="K54" s="56" t="s">
        <v>86</v>
      </c>
      <c r="L54" s="131" t="s">
        <v>75</v>
      </c>
      <c r="M54" s="56" t="s">
        <v>87</v>
      </c>
      <c r="N54" s="56" t="s">
        <v>88</v>
      </c>
      <c r="O54" s="131">
        <v>2</v>
      </c>
      <c r="P54" s="131">
        <v>2</v>
      </c>
      <c r="Q54" s="131">
        <v>4</v>
      </c>
      <c r="R54" s="131" t="str">
        <f t="shared" si="1"/>
        <v>BAJO</v>
      </c>
      <c r="S54" s="131">
        <v>10</v>
      </c>
      <c r="T54" s="131">
        <f t="shared" si="51"/>
        <v>40</v>
      </c>
      <c r="U54" s="131" t="str">
        <f t="shared" si="57"/>
        <v>III</v>
      </c>
      <c r="V54" s="133" t="str">
        <f>IF(U54="IV","Aceptable",IF(U54="III","Mejorable",IF(U54="II","aceptable con control especifico",IF(U54="I","No aceptable",FALSE))))</f>
        <v>Mejorable</v>
      </c>
      <c r="W54" s="56" t="s">
        <v>89</v>
      </c>
      <c r="X54" s="134" t="s">
        <v>70</v>
      </c>
      <c r="Y54" s="131" t="s">
        <v>79</v>
      </c>
      <c r="Z54" s="131" t="s">
        <v>79</v>
      </c>
      <c r="AA54" s="131" t="s">
        <v>79</v>
      </c>
      <c r="AB54" s="131" t="s">
        <v>90</v>
      </c>
      <c r="AC54" s="77" t="s">
        <v>79</v>
      </c>
      <c r="AD54" s="144" t="s">
        <v>81</v>
      </c>
      <c r="AE54" s="163" t="s">
        <v>82</v>
      </c>
      <c r="AF54" s="131">
        <v>2</v>
      </c>
      <c r="AG54" s="131">
        <v>2</v>
      </c>
      <c r="AH54" s="131">
        <v>4</v>
      </c>
      <c r="AI54" s="131" t="str">
        <f t="shared" si="18"/>
        <v>BAJO</v>
      </c>
      <c r="AJ54" s="131">
        <v>10</v>
      </c>
      <c r="AK54" s="131">
        <f t="shared" si="54"/>
        <v>40</v>
      </c>
      <c r="AL54" s="131" t="str">
        <f t="shared" si="60"/>
        <v>III</v>
      </c>
      <c r="AM54" s="133" t="str">
        <f>IF(AL54="IV","Aceptable",IF(AL54="III","Mejorable",IF(AL54="II","aceptable con control especifico",IF(AL54="I","No aceptable",FALSE))))</f>
        <v>Mejorable</v>
      </c>
      <c r="AN54" s="56" t="s">
        <v>89</v>
      </c>
      <c r="AO54" s="134" t="s">
        <v>70</v>
      </c>
      <c r="AP54" s="131" t="s">
        <v>79</v>
      </c>
      <c r="AQ54" s="131" t="s">
        <v>79</v>
      </c>
      <c r="AR54" s="131" t="s">
        <v>79</v>
      </c>
      <c r="AS54" s="131" t="s">
        <v>90</v>
      </c>
      <c r="AT54" s="77" t="s">
        <v>79</v>
      </c>
      <c r="AU54" s="74" t="str">
        <f t="shared" si="8"/>
        <v>Se mantiene los controles establecidos</v>
      </c>
    </row>
    <row r="55" spans="2:47" s="43" customFormat="1" ht="174.75" customHeight="1" x14ac:dyDescent="0.25">
      <c r="B55" s="128" t="s">
        <v>65</v>
      </c>
      <c r="C55" s="129" t="s">
        <v>66</v>
      </c>
      <c r="D55" s="129" t="s">
        <v>67</v>
      </c>
      <c r="E55" s="143" t="s">
        <v>196</v>
      </c>
      <c r="F55" s="143" t="s">
        <v>197</v>
      </c>
      <c r="G55" s="77" t="s">
        <v>84</v>
      </c>
      <c r="H55" s="74" t="s">
        <v>71</v>
      </c>
      <c r="I55" s="131" t="s">
        <v>107</v>
      </c>
      <c r="J55" s="132" t="s">
        <v>92</v>
      </c>
      <c r="K55" s="56" t="s">
        <v>108</v>
      </c>
      <c r="L55" s="131" t="s">
        <v>75</v>
      </c>
      <c r="M55" s="56" t="s">
        <v>109</v>
      </c>
      <c r="N55" s="56" t="s">
        <v>75</v>
      </c>
      <c r="O55" s="131">
        <v>2</v>
      </c>
      <c r="P55" s="131">
        <v>2</v>
      </c>
      <c r="Q55" s="131">
        <f t="shared" ref="Q55:Q58" si="62">O55*P55</f>
        <v>4</v>
      </c>
      <c r="R55" s="131" t="str">
        <f t="shared" si="1"/>
        <v>BAJO</v>
      </c>
      <c r="S55" s="131">
        <v>25</v>
      </c>
      <c r="T55" s="131">
        <f t="shared" si="51"/>
        <v>100</v>
      </c>
      <c r="U55" s="131" t="str">
        <f t="shared" si="57"/>
        <v>III</v>
      </c>
      <c r="V55" s="133" t="str">
        <f>IF(U55="IV","Aceptable",IF(U55="III","Mejorable",IF(U55="II","aceptable con control especifico",IF(U55="I","No aceptable",FALSE))))</f>
        <v>Mejorable</v>
      </c>
      <c r="W55" s="56" t="s">
        <v>111</v>
      </c>
      <c r="X55" s="134" t="s">
        <v>70</v>
      </c>
      <c r="Y55" s="131" t="s">
        <v>79</v>
      </c>
      <c r="Z55" s="131" t="s">
        <v>79</v>
      </c>
      <c r="AA55" s="131" t="s">
        <v>79</v>
      </c>
      <c r="AB55" s="131" t="s">
        <v>112</v>
      </c>
      <c r="AC55" s="131" t="s">
        <v>199</v>
      </c>
      <c r="AD55" s="144" t="s">
        <v>81</v>
      </c>
      <c r="AE55" s="163" t="s">
        <v>82</v>
      </c>
      <c r="AF55" s="131">
        <v>2</v>
      </c>
      <c r="AG55" s="131">
        <v>2</v>
      </c>
      <c r="AH55" s="131">
        <f t="shared" ref="AH55:AH58" si="63">AF55*AG55</f>
        <v>4</v>
      </c>
      <c r="AI55" s="131" t="str">
        <f t="shared" si="18"/>
        <v>BAJO</v>
      </c>
      <c r="AJ55" s="131">
        <v>25</v>
      </c>
      <c r="AK55" s="131">
        <f t="shared" si="54"/>
        <v>100</v>
      </c>
      <c r="AL55" s="131" t="str">
        <f t="shared" si="60"/>
        <v>III</v>
      </c>
      <c r="AM55" s="133" t="str">
        <f>IF(AL55="IV","Aceptable",IF(AL55="III","Mejorable",IF(AL55="II","aceptable con control especifico",IF(AL55="I","No aceptable",FALSE))))</f>
        <v>Mejorable</v>
      </c>
      <c r="AN55" s="56" t="s">
        <v>111</v>
      </c>
      <c r="AO55" s="134" t="s">
        <v>70</v>
      </c>
      <c r="AP55" s="131" t="s">
        <v>79</v>
      </c>
      <c r="AQ55" s="131" t="s">
        <v>79</v>
      </c>
      <c r="AR55" s="131" t="s">
        <v>79</v>
      </c>
      <c r="AS55" s="131" t="s">
        <v>112</v>
      </c>
      <c r="AT55" s="131" t="s">
        <v>199</v>
      </c>
      <c r="AU55" s="74" t="str">
        <f t="shared" si="8"/>
        <v>Se mantiene los controles establecidos</v>
      </c>
    </row>
    <row r="56" spans="2:47" s="43" customFormat="1" ht="174.75" customHeight="1" x14ac:dyDescent="0.25">
      <c r="B56" s="128" t="s">
        <v>65</v>
      </c>
      <c r="C56" s="129" t="s">
        <v>66</v>
      </c>
      <c r="D56" s="129" t="s">
        <v>67</v>
      </c>
      <c r="E56" s="143" t="s">
        <v>196</v>
      </c>
      <c r="F56" s="143" t="s">
        <v>197</v>
      </c>
      <c r="G56" s="130" t="s">
        <v>70</v>
      </c>
      <c r="H56" s="74" t="s">
        <v>71</v>
      </c>
      <c r="I56" s="136" t="s">
        <v>119</v>
      </c>
      <c r="J56" s="132" t="s">
        <v>120</v>
      </c>
      <c r="K56" s="56" t="s">
        <v>121</v>
      </c>
      <c r="L56" s="131" t="s">
        <v>75</v>
      </c>
      <c r="M56" s="56" t="s">
        <v>75</v>
      </c>
      <c r="N56" s="136" t="s">
        <v>200</v>
      </c>
      <c r="O56" s="131">
        <v>2</v>
      </c>
      <c r="P56" s="131">
        <v>3</v>
      </c>
      <c r="Q56" s="131">
        <f t="shared" si="62"/>
        <v>6</v>
      </c>
      <c r="R56" s="131" t="str">
        <f t="shared" si="1"/>
        <v>MEDIO</v>
      </c>
      <c r="S56" s="131">
        <v>25</v>
      </c>
      <c r="T56" s="131">
        <f t="shared" si="51"/>
        <v>150</v>
      </c>
      <c r="U56" s="131" t="str">
        <f t="shared" si="57"/>
        <v>II</v>
      </c>
      <c r="V56" s="135" t="str">
        <f t="shared" ref="V56:V58" si="64">IF(U56="IV","Aceptable",IF(U56="III","Mejorable",IF(U56="II","aceptable con control especifico",IF(U56="I","No aceptable",FALSE))))</f>
        <v>aceptable con control especifico</v>
      </c>
      <c r="W56" s="56" t="s">
        <v>123</v>
      </c>
      <c r="X56" s="134" t="s">
        <v>70</v>
      </c>
      <c r="Y56" s="131" t="s">
        <v>79</v>
      </c>
      <c r="Z56" s="131" t="s">
        <v>79</v>
      </c>
      <c r="AA56" s="131" t="s">
        <v>79</v>
      </c>
      <c r="AB56" s="130" t="s">
        <v>124</v>
      </c>
      <c r="AC56" s="131" t="s">
        <v>79</v>
      </c>
      <c r="AD56" s="144" t="s">
        <v>81</v>
      </c>
      <c r="AE56" s="163" t="s">
        <v>82</v>
      </c>
      <c r="AF56" s="131">
        <v>2</v>
      </c>
      <c r="AG56" s="131">
        <v>3</v>
      </c>
      <c r="AH56" s="131">
        <f t="shared" si="63"/>
        <v>6</v>
      </c>
      <c r="AI56" s="131" t="str">
        <f t="shared" si="18"/>
        <v>MEDIO</v>
      </c>
      <c r="AJ56" s="131">
        <v>25</v>
      </c>
      <c r="AK56" s="131">
        <f t="shared" si="54"/>
        <v>150</v>
      </c>
      <c r="AL56" s="131" t="str">
        <f t="shared" si="60"/>
        <v>II</v>
      </c>
      <c r="AM56" s="135" t="str">
        <f t="shared" ref="AM56:AM58" si="65">IF(AL56="IV","Aceptable",IF(AL56="III","Mejorable",IF(AL56="II","aceptable con control especifico",IF(AL56="I","No aceptable",FALSE))))</f>
        <v>aceptable con control especifico</v>
      </c>
      <c r="AN56" s="56" t="s">
        <v>123</v>
      </c>
      <c r="AO56" s="134" t="s">
        <v>70</v>
      </c>
      <c r="AP56" s="131" t="s">
        <v>79</v>
      </c>
      <c r="AQ56" s="131" t="s">
        <v>79</v>
      </c>
      <c r="AR56" s="131" t="s">
        <v>79</v>
      </c>
      <c r="AS56" s="130" t="s">
        <v>124</v>
      </c>
      <c r="AT56" s="131" t="s">
        <v>79</v>
      </c>
      <c r="AU56" s="74" t="str">
        <f t="shared" si="8"/>
        <v>Se mantiene los controles establecidos</v>
      </c>
    </row>
    <row r="57" spans="2:47" s="43" customFormat="1" ht="174.75" customHeight="1" x14ac:dyDescent="0.25">
      <c r="B57" s="128" t="s">
        <v>65</v>
      </c>
      <c r="C57" s="129" t="s">
        <v>66</v>
      </c>
      <c r="D57" s="129" t="s">
        <v>67</v>
      </c>
      <c r="E57" s="143" t="s">
        <v>196</v>
      </c>
      <c r="F57" s="143" t="s">
        <v>197</v>
      </c>
      <c r="G57" s="130" t="s">
        <v>84</v>
      </c>
      <c r="H57" s="74" t="s">
        <v>71</v>
      </c>
      <c r="I57" s="136" t="s">
        <v>125</v>
      </c>
      <c r="J57" s="132" t="s">
        <v>120</v>
      </c>
      <c r="K57" s="56" t="s">
        <v>126</v>
      </c>
      <c r="L57" s="131" t="s">
        <v>75</v>
      </c>
      <c r="M57" s="56" t="s">
        <v>75</v>
      </c>
      <c r="N57" s="136" t="s">
        <v>201</v>
      </c>
      <c r="O57" s="131">
        <v>6</v>
      </c>
      <c r="P57" s="131">
        <v>2</v>
      </c>
      <c r="Q57" s="131">
        <f t="shared" si="62"/>
        <v>12</v>
      </c>
      <c r="R57" s="131" t="str">
        <f t="shared" si="1"/>
        <v>ALTO</v>
      </c>
      <c r="S57" s="131">
        <v>25</v>
      </c>
      <c r="T57" s="131">
        <f t="shared" si="51"/>
        <v>300</v>
      </c>
      <c r="U57" s="131" t="str">
        <f t="shared" si="57"/>
        <v>II</v>
      </c>
      <c r="V57" s="135" t="str">
        <f t="shared" si="64"/>
        <v>aceptable con control especifico</v>
      </c>
      <c r="W57" s="56" t="s">
        <v>123</v>
      </c>
      <c r="X57" s="134" t="s">
        <v>70</v>
      </c>
      <c r="Y57" s="131" t="s">
        <v>79</v>
      </c>
      <c r="Z57" s="131" t="s">
        <v>79</v>
      </c>
      <c r="AA57" s="131" t="s">
        <v>79</v>
      </c>
      <c r="AB57" s="130" t="s">
        <v>202</v>
      </c>
      <c r="AC57" s="131" t="s">
        <v>79</v>
      </c>
      <c r="AD57" s="144" t="s">
        <v>81</v>
      </c>
      <c r="AE57" s="163" t="s">
        <v>82</v>
      </c>
      <c r="AF57" s="131">
        <v>6</v>
      </c>
      <c r="AG57" s="131">
        <v>2</v>
      </c>
      <c r="AH57" s="131">
        <f t="shared" si="63"/>
        <v>12</v>
      </c>
      <c r="AI57" s="131" t="str">
        <f t="shared" si="18"/>
        <v>ALTO</v>
      </c>
      <c r="AJ57" s="131">
        <v>25</v>
      </c>
      <c r="AK57" s="131">
        <f t="shared" si="54"/>
        <v>300</v>
      </c>
      <c r="AL57" s="131" t="str">
        <f t="shared" si="60"/>
        <v>II</v>
      </c>
      <c r="AM57" s="135" t="str">
        <f t="shared" si="65"/>
        <v>aceptable con control especifico</v>
      </c>
      <c r="AN57" s="56" t="s">
        <v>123</v>
      </c>
      <c r="AO57" s="134" t="s">
        <v>70</v>
      </c>
      <c r="AP57" s="131" t="s">
        <v>79</v>
      </c>
      <c r="AQ57" s="131" t="s">
        <v>79</v>
      </c>
      <c r="AR57" s="131" t="s">
        <v>79</v>
      </c>
      <c r="AS57" s="130" t="s">
        <v>202</v>
      </c>
      <c r="AT57" s="131" t="s">
        <v>79</v>
      </c>
      <c r="AU57" s="74" t="str">
        <f t="shared" si="8"/>
        <v>Se mantiene los controles establecidos</v>
      </c>
    </row>
    <row r="58" spans="2:47" s="43" customFormat="1" ht="174.75" customHeight="1" x14ac:dyDescent="0.25">
      <c r="B58" s="128" t="s">
        <v>65</v>
      </c>
      <c r="C58" s="129" t="s">
        <v>66</v>
      </c>
      <c r="D58" s="129" t="s">
        <v>67</v>
      </c>
      <c r="E58" s="143" t="s">
        <v>196</v>
      </c>
      <c r="F58" s="143" t="s">
        <v>197</v>
      </c>
      <c r="G58" s="130" t="s">
        <v>70</v>
      </c>
      <c r="H58" s="74" t="s">
        <v>71</v>
      </c>
      <c r="I58" s="136" t="s">
        <v>129</v>
      </c>
      <c r="J58" s="132" t="s">
        <v>120</v>
      </c>
      <c r="K58" s="56" t="s">
        <v>130</v>
      </c>
      <c r="L58" s="131" t="s">
        <v>75</v>
      </c>
      <c r="M58" s="56" t="s">
        <v>75</v>
      </c>
      <c r="N58" s="136" t="s">
        <v>203</v>
      </c>
      <c r="O58" s="130">
        <v>6</v>
      </c>
      <c r="P58" s="130">
        <v>3</v>
      </c>
      <c r="Q58" s="131">
        <f t="shared" si="62"/>
        <v>18</v>
      </c>
      <c r="R58" s="131" t="str">
        <f t="shared" si="1"/>
        <v>ALTO</v>
      </c>
      <c r="S58" s="130">
        <v>25</v>
      </c>
      <c r="T58" s="131">
        <f t="shared" si="51"/>
        <v>450</v>
      </c>
      <c r="U58" s="131" t="str">
        <f t="shared" si="57"/>
        <v>II</v>
      </c>
      <c r="V58" s="135" t="str">
        <f t="shared" si="64"/>
        <v>aceptable con control especifico</v>
      </c>
      <c r="W58" s="56" t="s">
        <v>132</v>
      </c>
      <c r="X58" s="130" t="s">
        <v>70</v>
      </c>
      <c r="Y58" s="131" t="s">
        <v>79</v>
      </c>
      <c r="Z58" s="131" t="s">
        <v>79</v>
      </c>
      <c r="AA58" s="131" t="s">
        <v>79</v>
      </c>
      <c r="AB58" s="130" t="s">
        <v>133</v>
      </c>
      <c r="AC58" s="130" t="s">
        <v>79</v>
      </c>
      <c r="AD58" s="144" t="s">
        <v>81</v>
      </c>
      <c r="AE58" s="163" t="s">
        <v>82</v>
      </c>
      <c r="AF58" s="130">
        <v>6</v>
      </c>
      <c r="AG58" s="130">
        <v>3</v>
      </c>
      <c r="AH58" s="131">
        <f t="shared" si="63"/>
        <v>18</v>
      </c>
      <c r="AI58" s="131" t="str">
        <f t="shared" si="18"/>
        <v>ALTO</v>
      </c>
      <c r="AJ58" s="130">
        <v>25</v>
      </c>
      <c r="AK58" s="131">
        <f t="shared" si="54"/>
        <v>450</v>
      </c>
      <c r="AL58" s="131" t="str">
        <f t="shared" si="60"/>
        <v>II</v>
      </c>
      <c r="AM58" s="135" t="str">
        <f t="shared" si="65"/>
        <v>aceptable con control especifico</v>
      </c>
      <c r="AN58" s="56" t="s">
        <v>132</v>
      </c>
      <c r="AO58" s="130" t="s">
        <v>70</v>
      </c>
      <c r="AP58" s="131" t="s">
        <v>79</v>
      </c>
      <c r="AQ58" s="131" t="s">
        <v>79</v>
      </c>
      <c r="AR58" s="131" t="s">
        <v>79</v>
      </c>
      <c r="AS58" s="130" t="s">
        <v>133</v>
      </c>
      <c r="AT58" s="130" t="s">
        <v>79</v>
      </c>
      <c r="AU58" s="74" t="str">
        <f t="shared" si="8"/>
        <v>Se mantiene los controles establecidos</v>
      </c>
    </row>
    <row r="59" spans="2:47" s="43" customFormat="1" ht="174.75" customHeight="1" x14ac:dyDescent="0.25">
      <c r="B59" s="128" t="s">
        <v>65</v>
      </c>
      <c r="C59" s="129" t="s">
        <v>66</v>
      </c>
      <c r="D59" s="129" t="s">
        <v>67</v>
      </c>
      <c r="E59" s="143" t="s">
        <v>196</v>
      </c>
      <c r="F59" s="143" t="s">
        <v>197</v>
      </c>
      <c r="G59" s="77" t="s">
        <v>84</v>
      </c>
      <c r="H59" s="74" t="s">
        <v>71</v>
      </c>
      <c r="I59" s="143" t="s">
        <v>162</v>
      </c>
      <c r="J59" s="164" t="s">
        <v>135</v>
      </c>
      <c r="K59" s="143" t="s">
        <v>163</v>
      </c>
      <c r="L59" s="143" t="s">
        <v>75</v>
      </c>
      <c r="M59" s="143" t="s">
        <v>164</v>
      </c>
      <c r="N59" s="143" t="s">
        <v>165</v>
      </c>
      <c r="O59" s="130">
        <v>2</v>
      </c>
      <c r="P59" s="130">
        <v>1</v>
      </c>
      <c r="Q59" s="131">
        <f>O59*P59</f>
        <v>2</v>
      </c>
      <c r="R59" s="131" t="str">
        <f t="shared" si="1"/>
        <v>BAJO</v>
      </c>
      <c r="S59" s="77">
        <v>25</v>
      </c>
      <c r="T59" s="77">
        <f t="shared" si="51"/>
        <v>50</v>
      </c>
      <c r="U59" s="131" t="str">
        <f>IF(T59&lt;=20,"IV",IF(T59&lt;=120,"III",IF(T59&lt;=500,"II",IF(T59&lt;=4000,"I",FALSE))))</f>
        <v>III</v>
      </c>
      <c r="V59" s="133" t="str">
        <f>IF(U59="IV","Aceptable",IF(U59="III","Mejorable",IF(U59="II","aceptable con control especifico",IF(U59="I","No aceptable",FALSE))))</f>
        <v>Mejorable</v>
      </c>
      <c r="W59" s="143" t="s">
        <v>166</v>
      </c>
      <c r="X59" s="77" t="s">
        <v>70</v>
      </c>
      <c r="Y59" s="131" t="s">
        <v>79</v>
      </c>
      <c r="Z59" s="131" t="s">
        <v>79</v>
      </c>
      <c r="AA59" s="131" t="s">
        <v>79</v>
      </c>
      <c r="AB59" s="143" t="s">
        <v>167</v>
      </c>
      <c r="AC59" s="77" t="s">
        <v>79</v>
      </c>
      <c r="AD59" s="144" t="s">
        <v>81</v>
      </c>
      <c r="AE59" s="163" t="s">
        <v>82</v>
      </c>
      <c r="AF59" s="130">
        <v>2</v>
      </c>
      <c r="AG59" s="130">
        <v>1</v>
      </c>
      <c r="AH59" s="131">
        <f>AF59*AG59</f>
        <v>2</v>
      </c>
      <c r="AI59" s="131" t="str">
        <f t="shared" si="18"/>
        <v>BAJO</v>
      </c>
      <c r="AJ59" s="77">
        <v>25</v>
      </c>
      <c r="AK59" s="77">
        <f t="shared" si="54"/>
        <v>50</v>
      </c>
      <c r="AL59" s="131" t="str">
        <f>IF(AK59&lt;=20,"IV",IF(AK59&lt;=120,"III",IF(AK59&lt;=500,"II",IF(AK59&lt;=4000,"I",FALSE))))</f>
        <v>III</v>
      </c>
      <c r="AM59" s="133" t="str">
        <f>IF(AL59="IV","Aceptable",IF(AL59="III","Mejorable",IF(AL59="II","aceptable con control especifico",IF(AL59="I","No aceptable",FALSE))))</f>
        <v>Mejorable</v>
      </c>
      <c r="AN59" s="143" t="s">
        <v>166</v>
      </c>
      <c r="AO59" s="77" t="s">
        <v>70</v>
      </c>
      <c r="AP59" s="131" t="s">
        <v>79</v>
      </c>
      <c r="AQ59" s="131" t="s">
        <v>79</v>
      </c>
      <c r="AR59" s="131" t="s">
        <v>79</v>
      </c>
      <c r="AS59" s="143" t="s">
        <v>167</v>
      </c>
      <c r="AT59" s="77" t="s">
        <v>79</v>
      </c>
      <c r="AU59" s="74" t="str">
        <f t="shared" si="8"/>
        <v>Se mantiene los controles establecidos</v>
      </c>
    </row>
    <row r="60" spans="2:47" s="43" customFormat="1" ht="174.75" customHeight="1" x14ac:dyDescent="0.25">
      <c r="B60" s="128" t="s">
        <v>65</v>
      </c>
      <c r="C60" s="129" t="s">
        <v>66</v>
      </c>
      <c r="D60" s="129" t="s">
        <v>67</v>
      </c>
      <c r="E60" s="143" t="s">
        <v>196</v>
      </c>
      <c r="F60" s="143" t="s">
        <v>197</v>
      </c>
      <c r="G60" s="77" t="s">
        <v>84</v>
      </c>
      <c r="H60" s="74" t="s">
        <v>154</v>
      </c>
      <c r="I60" s="137" t="s">
        <v>168</v>
      </c>
      <c r="J60" s="141" t="s">
        <v>156</v>
      </c>
      <c r="K60" s="55" t="s">
        <v>169</v>
      </c>
      <c r="L60" s="131" t="s">
        <v>75</v>
      </c>
      <c r="M60" s="55" t="s">
        <v>158</v>
      </c>
      <c r="N60" s="55" t="s">
        <v>159</v>
      </c>
      <c r="O60" s="131">
        <v>2</v>
      </c>
      <c r="P60" s="131">
        <v>2</v>
      </c>
      <c r="Q60" s="137">
        <f t="shared" ref="Q60:Q61" si="66">O60*P60</f>
        <v>4</v>
      </c>
      <c r="R60" s="137" t="str">
        <f t="shared" si="1"/>
        <v>BAJO</v>
      </c>
      <c r="S60" s="131">
        <v>25</v>
      </c>
      <c r="T60" s="137">
        <f t="shared" si="51"/>
        <v>100</v>
      </c>
      <c r="U60" s="137" t="str">
        <f t="shared" ref="U60:U65" si="67">IF(T60&lt;=20,"IV",IF(T60&lt;=120,"III",IF(T60&lt;=500,"II",IF(T60&lt;=4000,"I",FALSE))))</f>
        <v>III</v>
      </c>
      <c r="V60" s="133" t="str">
        <f>IF(U60="IV","Aceptable",IF(U60="III","Mejorable",IF(U60="II","aceptable con control especifico",IF(U60="I","No aceptable",FALSE))))</f>
        <v>Mejorable</v>
      </c>
      <c r="W60" s="131" t="s">
        <v>160</v>
      </c>
      <c r="X60" s="131" t="s">
        <v>70</v>
      </c>
      <c r="Y60" s="137" t="s">
        <v>79</v>
      </c>
      <c r="Z60" s="137" t="s">
        <v>79</v>
      </c>
      <c r="AA60" s="137" t="s">
        <v>79</v>
      </c>
      <c r="AB60" s="55" t="s">
        <v>161</v>
      </c>
      <c r="AC60" s="55" t="s">
        <v>79</v>
      </c>
      <c r="AD60" s="144" t="s">
        <v>81</v>
      </c>
      <c r="AE60" s="163" t="s">
        <v>82</v>
      </c>
      <c r="AF60" s="131">
        <v>2</v>
      </c>
      <c r="AG60" s="131">
        <v>2</v>
      </c>
      <c r="AH60" s="137">
        <f t="shared" ref="AH60:AH61" si="68">AF60*AG60</f>
        <v>4</v>
      </c>
      <c r="AI60" s="137" t="str">
        <f t="shared" si="18"/>
        <v>BAJO</v>
      </c>
      <c r="AJ60" s="131">
        <v>25</v>
      </c>
      <c r="AK60" s="137">
        <f t="shared" si="54"/>
        <v>100</v>
      </c>
      <c r="AL60" s="137" t="str">
        <f t="shared" ref="AL60:AL65" si="69">IF(AK60&lt;=20,"IV",IF(AK60&lt;=120,"III",IF(AK60&lt;=500,"II",IF(AK60&lt;=4000,"I",FALSE))))</f>
        <v>III</v>
      </c>
      <c r="AM60" s="133" t="str">
        <f>IF(AL60="IV","Aceptable",IF(AL60="III","Mejorable",IF(AL60="II","aceptable con control especifico",IF(AL60="I","No aceptable",FALSE))))</f>
        <v>Mejorable</v>
      </c>
      <c r="AN60" s="131" t="s">
        <v>160</v>
      </c>
      <c r="AO60" s="131" t="s">
        <v>70</v>
      </c>
      <c r="AP60" s="137" t="s">
        <v>79</v>
      </c>
      <c r="AQ60" s="137" t="s">
        <v>79</v>
      </c>
      <c r="AR60" s="137" t="s">
        <v>79</v>
      </c>
      <c r="AS60" s="55" t="s">
        <v>161</v>
      </c>
      <c r="AT60" s="55" t="s">
        <v>79</v>
      </c>
      <c r="AU60" s="74" t="str">
        <f t="shared" si="8"/>
        <v>Se mantiene los controles establecidos</v>
      </c>
    </row>
    <row r="61" spans="2:47" s="43" customFormat="1" ht="174.75" customHeight="1" x14ac:dyDescent="0.25">
      <c r="B61" s="128" t="s">
        <v>65</v>
      </c>
      <c r="C61" s="129" t="s">
        <v>66</v>
      </c>
      <c r="D61" s="129" t="s">
        <v>67</v>
      </c>
      <c r="E61" s="143" t="s">
        <v>196</v>
      </c>
      <c r="F61" s="143" t="s">
        <v>197</v>
      </c>
      <c r="G61" s="77" t="s">
        <v>84</v>
      </c>
      <c r="H61" s="74" t="s">
        <v>154</v>
      </c>
      <c r="I61" s="137" t="s">
        <v>155</v>
      </c>
      <c r="J61" s="139" t="s">
        <v>156</v>
      </c>
      <c r="K61" s="55" t="s">
        <v>157</v>
      </c>
      <c r="L61" s="131" t="s">
        <v>75</v>
      </c>
      <c r="M61" s="55" t="s">
        <v>158</v>
      </c>
      <c r="N61" s="55" t="s">
        <v>159</v>
      </c>
      <c r="O61" s="131">
        <v>2</v>
      </c>
      <c r="P61" s="131">
        <v>1</v>
      </c>
      <c r="Q61" s="137">
        <f t="shared" si="66"/>
        <v>2</v>
      </c>
      <c r="R61" s="137" t="str">
        <f t="shared" si="1"/>
        <v>BAJO</v>
      </c>
      <c r="S61" s="131">
        <v>100</v>
      </c>
      <c r="T61" s="137">
        <f t="shared" si="51"/>
        <v>200</v>
      </c>
      <c r="U61" s="137" t="str">
        <f t="shared" si="67"/>
        <v>II</v>
      </c>
      <c r="V61" s="140" t="str">
        <f t="shared" ref="V61" si="70">IF(U61="IV","Aceptable",IF(U61="III","Mejorable",IF(U61="II","aceptable con control especifico",IF(U61="I","No aceptable",FALSE))))</f>
        <v>aceptable con control especifico</v>
      </c>
      <c r="W61" s="131" t="s">
        <v>160</v>
      </c>
      <c r="X61" s="131" t="s">
        <v>70</v>
      </c>
      <c r="Y61" s="137" t="s">
        <v>79</v>
      </c>
      <c r="Z61" s="137" t="s">
        <v>79</v>
      </c>
      <c r="AA61" s="137" t="s">
        <v>79</v>
      </c>
      <c r="AB61" s="55" t="s">
        <v>161</v>
      </c>
      <c r="AC61" s="55" t="s">
        <v>79</v>
      </c>
      <c r="AD61" s="144" t="s">
        <v>81</v>
      </c>
      <c r="AE61" s="163" t="s">
        <v>82</v>
      </c>
      <c r="AF61" s="131">
        <v>2</v>
      </c>
      <c r="AG61" s="131">
        <v>1</v>
      </c>
      <c r="AH61" s="137">
        <f t="shared" si="68"/>
        <v>2</v>
      </c>
      <c r="AI61" s="137" t="str">
        <f t="shared" si="18"/>
        <v>BAJO</v>
      </c>
      <c r="AJ61" s="131">
        <v>100</v>
      </c>
      <c r="AK61" s="137">
        <f t="shared" si="54"/>
        <v>200</v>
      </c>
      <c r="AL61" s="137" t="str">
        <f t="shared" si="69"/>
        <v>II</v>
      </c>
      <c r="AM61" s="140" t="str">
        <f t="shared" ref="AM61" si="71">IF(AL61="IV","Aceptable",IF(AL61="III","Mejorable",IF(AL61="II","aceptable con control especifico",IF(AL61="I","No aceptable",FALSE))))</f>
        <v>aceptable con control especifico</v>
      </c>
      <c r="AN61" s="131" t="s">
        <v>160</v>
      </c>
      <c r="AO61" s="131" t="s">
        <v>70</v>
      </c>
      <c r="AP61" s="137" t="s">
        <v>79</v>
      </c>
      <c r="AQ61" s="137" t="s">
        <v>79</v>
      </c>
      <c r="AR61" s="137" t="s">
        <v>79</v>
      </c>
      <c r="AS61" s="55" t="s">
        <v>161</v>
      </c>
      <c r="AT61" s="55" t="s">
        <v>79</v>
      </c>
      <c r="AU61" s="74" t="str">
        <f t="shared" si="8"/>
        <v>Se mantiene los controles establecidos</v>
      </c>
    </row>
    <row r="62" spans="2:47" s="43" customFormat="1" ht="174.75" customHeight="1" x14ac:dyDescent="0.25">
      <c r="B62" s="128" t="s">
        <v>65</v>
      </c>
      <c r="C62" s="129" t="s">
        <v>66</v>
      </c>
      <c r="D62" s="129" t="s">
        <v>67</v>
      </c>
      <c r="E62" s="143" t="s">
        <v>204</v>
      </c>
      <c r="F62" s="143" t="s">
        <v>205</v>
      </c>
      <c r="G62" s="77" t="s">
        <v>84</v>
      </c>
      <c r="H62" s="74" t="s">
        <v>71</v>
      </c>
      <c r="I62" s="131" t="s">
        <v>198</v>
      </c>
      <c r="J62" s="132" t="s">
        <v>73</v>
      </c>
      <c r="K62" s="56" t="s">
        <v>86</v>
      </c>
      <c r="L62" s="131" t="s">
        <v>75</v>
      </c>
      <c r="M62" s="56" t="s">
        <v>87</v>
      </c>
      <c r="N62" s="56" t="s">
        <v>88</v>
      </c>
      <c r="O62" s="131">
        <v>2</v>
      </c>
      <c r="P62" s="131">
        <v>2</v>
      </c>
      <c r="Q62" s="131">
        <v>4</v>
      </c>
      <c r="R62" s="131" t="str">
        <f t="shared" si="1"/>
        <v>BAJO</v>
      </c>
      <c r="S62" s="131">
        <v>10</v>
      </c>
      <c r="T62" s="131">
        <f t="shared" si="51"/>
        <v>40</v>
      </c>
      <c r="U62" s="131" t="str">
        <f t="shared" si="67"/>
        <v>III</v>
      </c>
      <c r="V62" s="133" t="str">
        <f>IF(U62="IV","Aceptable",IF(U62="III","Mejorable",IF(U62="II","aceptable con control especifico",IF(U62="I","No aceptable",FALSE))))</f>
        <v>Mejorable</v>
      </c>
      <c r="W62" s="56" t="s">
        <v>89</v>
      </c>
      <c r="X62" s="134" t="s">
        <v>70</v>
      </c>
      <c r="Y62" s="131" t="s">
        <v>79</v>
      </c>
      <c r="Z62" s="131" t="s">
        <v>79</v>
      </c>
      <c r="AA62" s="131" t="s">
        <v>79</v>
      </c>
      <c r="AB62" s="131" t="s">
        <v>90</v>
      </c>
      <c r="AC62" s="77" t="s">
        <v>79</v>
      </c>
      <c r="AD62" s="144" t="s">
        <v>81</v>
      </c>
      <c r="AE62" s="163" t="s">
        <v>82</v>
      </c>
      <c r="AF62" s="131">
        <v>2</v>
      </c>
      <c r="AG62" s="131">
        <v>2</v>
      </c>
      <c r="AH62" s="131">
        <v>4</v>
      </c>
      <c r="AI62" s="131" t="str">
        <f t="shared" si="18"/>
        <v>BAJO</v>
      </c>
      <c r="AJ62" s="131">
        <v>10</v>
      </c>
      <c r="AK62" s="131">
        <f t="shared" si="54"/>
        <v>40</v>
      </c>
      <c r="AL62" s="131" t="str">
        <f t="shared" si="69"/>
        <v>III</v>
      </c>
      <c r="AM62" s="133" t="str">
        <f>IF(AL62="IV","Aceptable",IF(AL62="III","Mejorable",IF(AL62="II","aceptable con control especifico",IF(AL62="I","No aceptable",FALSE))))</f>
        <v>Mejorable</v>
      </c>
      <c r="AN62" s="56" t="s">
        <v>89</v>
      </c>
      <c r="AO62" s="134" t="s">
        <v>70</v>
      </c>
      <c r="AP62" s="131" t="s">
        <v>79</v>
      </c>
      <c r="AQ62" s="131" t="s">
        <v>79</v>
      </c>
      <c r="AR62" s="131" t="s">
        <v>79</v>
      </c>
      <c r="AS62" s="131" t="s">
        <v>90</v>
      </c>
      <c r="AT62" s="77" t="s">
        <v>79</v>
      </c>
      <c r="AU62" s="74" t="str">
        <f t="shared" si="8"/>
        <v>Se mantiene los controles establecidos</v>
      </c>
    </row>
    <row r="63" spans="2:47" s="43" customFormat="1" ht="174.75" customHeight="1" x14ac:dyDescent="0.25">
      <c r="B63" s="128" t="s">
        <v>65</v>
      </c>
      <c r="C63" s="129" t="s">
        <v>66</v>
      </c>
      <c r="D63" s="129" t="s">
        <v>67</v>
      </c>
      <c r="E63" s="143" t="s">
        <v>204</v>
      </c>
      <c r="F63" s="143" t="s">
        <v>205</v>
      </c>
      <c r="G63" s="77" t="s">
        <v>84</v>
      </c>
      <c r="H63" s="74" t="s">
        <v>71</v>
      </c>
      <c r="I63" s="131" t="s">
        <v>107</v>
      </c>
      <c r="J63" s="132" t="s">
        <v>92</v>
      </c>
      <c r="K63" s="56" t="s">
        <v>108</v>
      </c>
      <c r="L63" s="131" t="s">
        <v>75</v>
      </c>
      <c r="M63" s="56" t="s">
        <v>109</v>
      </c>
      <c r="N63" s="56" t="s">
        <v>75</v>
      </c>
      <c r="O63" s="131">
        <v>2</v>
      </c>
      <c r="P63" s="131">
        <v>2</v>
      </c>
      <c r="Q63" s="131">
        <f t="shared" ref="Q63:Q65" si="72">O63*P63</f>
        <v>4</v>
      </c>
      <c r="R63" s="131" t="str">
        <f t="shared" si="1"/>
        <v>BAJO</v>
      </c>
      <c r="S63" s="131">
        <v>25</v>
      </c>
      <c r="T63" s="131">
        <f t="shared" si="51"/>
        <v>100</v>
      </c>
      <c r="U63" s="131" t="str">
        <f t="shared" si="67"/>
        <v>III</v>
      </c>
      <c r="V63" s="133" t="str">
        <f>IF(U63="IV","Aceptable",IF(U63="III","Mejorable",IF(U63="II","aceptable con control especifico",IF(U63="I","No aceptable",FALSE))))</f>
        <v>Mejorable</v>
      </c>
      <c r="W63" s="56" t="s">
        <v>111</v>
      </c>
      <c r="X63" s="134" t="s">
        <v>70</v>
      </c>
      <c r="Y63" s="131" t="s">
        <v>79</v>
      </c>
      <c r="Z63" s="131" t="s">
        <v>79</v>
      </c>
      <c r="AA63" s="131" t="s">
        <v>79</v>
      </c>
      <c r="AB63" s="131" t="s">
        <v>112</v>
      </c>
      <c r="AC63" s="131" t="s">
        <v>199</v>
      </c>
      <c r="AD63" s="144" t="s">
        <v>81</v>
      </c>
      <c r="AE63" s="163" t="s">
        <v>82</v>
      </c>
      <c r="AF63" s="131">
        <v>2</v>
      </c>
      <c r="AG63" s="131">
        <v>2</v>
      </c>
      <c r="AH63" s="131">
        <f t="shared" ref="AH63:AH65" si="73">AF63*AG63</f>
        <v>4</v>
      </c>
      <c r="AI63" s="131" t="str">
        <f t="shared" si="18"/>
        <v>BAJO</v>
      </c>
      <c r="AJ63" s="131">
        <v>25</v>
      </c>
      <c r="AK63" s="131">
        <f t="shared" si="54"/>
        <v>100</v>
      </c>
      <c r="AL63" s="131" t="str">
        <f t="shared" si="69"/>
        <v>III</v>
      </c>
      <c r="AM63" s="133" t="str">
        <f>IF(AL63="IV","Aceptable",IF(AL63="III","Mejorable",IF(AL63="II","aceptable con control especifico",IF(AL63="I","No aceptable",FALSE))))</f>
        <v>Mejorable</v>
      </c>
      <c r="AN63" s="56" t="s">
        <v>111</v>
      </c>
      <c r="AO63" s="134" t="s">
        <v>70</v>
      </c>
      <c r="AP63" s="131" t="s">
        <v>79</v>
      </c>
      <c r="AQ63" s="131" t="s">
        <v>79</v>
      </c>
      <c r="AR63" s="131" t="s">
        <v>79</v>
      </c>
      <c r="AS63" s="131" t="s">
        <v>112</v>
      </c>
      <c r="AT63" s="131" t="s">
        <v>199</v>
      </c>
      <c r="AU63" s="74" t="str">
        <f t="shared" si="8"/>
        <v>Se mantiene los controles establecidos</v>
      </c>
    </row>
    <row r="64" spans="2:47" s="43" customFormat="1" ht="174.75" customHeight="1" x14ac:dyDescent="0.25">
      <c r="B64" s="128" t="s">
        <v>65</v>
      </c>
      <c r="C64" s="129" t="s">
        <v>66</v>
      </c>
      <c r="D64" s="129" t="s">
        <v>67</v>
      </c>
      <c r="E64" s="143" t="s">
        <v>204</v>
      </c>
      <c r="F64" s="143" t="s">
        <v>205</v>
      </c>
      <c r="G64" s="130" t="s">
        <v>70</v>
      </c>
      <c r="H64" s="74" t="s">
        <v>71</v>
      </c>
      <c r="I64" s="136" t="s">
        <v>129</v>
      </c>
      <c r="J64" s="132" t="s">
        <v>120</v>
      </c>
      <c r="K64" s="56" t="s">
        <v>130</v>
      </c>
      <c r="L64" s="131" t="s">
        <v>75</v>
      </c>
      <c r="M64" s="56" t="s">
        <v>75</v>
      </c>
      <c r="N64" s="136" t="s">
        <v>203</v>
      </c>
      <c r="O64" s="130">
        <v>6</v>
      </c>
      <c r="P64" s="130">
        <v>3</v>
      </c>
      <c r="Q64" s="131">
        <f t="shared" si="72"/>
        <v>18</v>
      </c>
      <c r="R64" s="131" t="str">
        <f t="shared" si="1"/>
        <v>ALTO</v>
      </c>
      <c r="S64" s="130">
        <v>25</v>
      </c>
      <c r="T64" s="131">
        <f t="shared" si="51"/>
        <v>450</v>
      </c>
      <c r="U64" s="131" t="str">
        <f t="shared" si="67"/>
        <v>II</v>
      </c>
      <c r="V64" s="135" t="str">
        <f t="shared" ref="V64:V65" si="74">IF(U64="IV","Aceptable",IF(U64="III","Mejorable",IF(U64="II","aceptable con control especifico",IF(U64="I","No aceptable",FALSE))))</f>
        <v>aceptable con control especifico</v>
      </c>
      <c r="W64" s="56" t="s">
        <v>132</v>
      </c>
      <c r="X64" s="130" t="s">
        <v>70</v>
      </c>
      <c r="Y64" s="131" t="s">
        <v>79</v>
      </c>
      <c r="Z64" s="131" t="s">
        <v>79</v>
      </c>
      <c r="AA64" s="131" t="s">
        <v>79</v>
      </c>
      <c r="AB64" s="130" t="s">
        <v>133</v>
      </c>
      <c r="AC64" s="130" t="s">
        <v>79</v>
      </c>
      <c r="AD64" s="144" t="s">
        <v>81</v>
      </c>
      <c r="AE64" s="163" t="s">
        <v>82</v>
      </c>
      <c r="AF64" s="130">
        <v>6</v>
      </c>
      <c r="AG64" s="130">
        <v>3</v>
      </c>
      <c r="AH64" s="131">
        <f t="shared" si="73"/>
        <v>18</v>
      </c>
      <c r="AI64" s="131" t="str">
        <f t="shared" si="18"/>
        <v>ALTO</v>
      </c>
      <c r="AJ64" s="130">
        <v>25</v>
      </c>
      <c r="AK64" s="131">
        <f t="shared" si="54"/>
        <v>450</v>
      </c>
      <c r="AL64" s="131" t="str">
        <f t="shared" si="69"/>
        <v>II</v>
      </c>
      <c r="AM64" s="135" t="str">
        <f t="shared" ref="AM64:AM65" si="75">IF(AL64="IV","Aceptable",IF(AL64="III","Mejorable",IF(AL64="II","aceptable con control especifico",IF(AL64="I","No aceptable",FALSE))))</f>
        <v>aceptable con control especifico</v>
      </c>
      <c r="AN64" s="56" t="s">
        <v>132</v>
      </c>
      <c r="AO64" s="130" t="s">
        <v>70</v>
      </c>
      <c r="AP64" s="131" t="s">
        <v>79</v>
      </c>
      <c r="AQ64" s="131" t="s">
        <v>79</v>
      </c>
      <c r="AR64" s="131" t="s">
        <v>79</v>
      </c>
      <c r="AS64" s="130" t="s">
        <v>133</v>
      </c>
      <c r="AT64" s="130" t="s">
        <v>79</v>
      </c>
      <c r="AU64" s="74" t="str">
        <f t="shared" si="8"/>
        <v>Se mantiene los controles establecidos</v>
      </c>
    </row>
    <row r="65" spans="2:47" s="43" customFormat="1" ht="174.75" customHeight="1" x14ac:dyDescent="0.25">
      <c r="B65" s="128" t="s">
        <v>65</v>
      </c>
      <c r="C65" s="129" t="s">
        <v>66</v>
      </c>
      <c r="D65" s="129" t="s">
        <v>67</v>
      </c>
      <c r="E65" s="143" t="s">
        <v>204</v>
      </c>
      <c r="F65" s="143" t="s">
        <v>205</v>
      </c>
      <c r="G65" s="130" t="s">
        <v>70</v>
      </c>
      <c r="H65" s="74" t="s">
        <v>71</v>
      </c>
      <c r="I65" s="136" t="s">
        <v>119</v>
      </c>
      <c r="J65" s="132" t="s">
        <v>120</v>
      </c>
      <c r="K65" s="56" t="s">
        <v>121</v>
      </c>
      <c r="L65" s="131" t="s">
        <v>75</v>
      </c>
      <c r="M65" s="56" t="s">
        <v>75</v>
      </c>
      <c r="N65" s="136" t="s">
        <v>200</v>
      </c>
      <c r="O65" s="131">
        <v>2</v>
      </c>
      <c r="P65" s="131">
        <v>3</v>
      </c>
      <c r="Q65" s="131">
        <f t="shared" si="72"/>
        <v>6</v>
      </c>
      <c r="R65" s="131" t="str">
        <f t="shared" si="1"/>
        <v>MEDIO</v>
      </c>
      <c r="S65" s="131">
        <v>25</v>
      </c>
      <c r="T65" s="131">
        <f t="shared" si="51"/>
        <v>150</v>
      </c>
      <c r="U65" s="131" t="str">
        <f t="shared" si="67"/>
        <v>II</v>
      </c>
      <c r="V65" s="135" t="str">
        <f t="shared" si="74"/>
        <v>aceptable con control especifico</v>
      </c>
      <c r="W65" s="56" t="s">
        <v>123</v>
      </c>
      <c r="X65" s="134" t="s">
        <v>70</v>
      </c>
      <c r="Y65" s="131" t="s">
        <v>79</v>
      </c>
      <c r="Z65" s="131" t="s">
        <v>79</v>
      </c>
      <c r="AA65" s="131" t="s">
        <v>79</v>
      </c>
      <c r="AB65" s="130" t="s">
        <v>124</v>
      </c>
      <c r="AC65" s="131" t="s">
        <v>79</v>
      </c>
      <c r="AD65" s="144" t="s">
        <v>81</v>
      </c>
      <c r="AE65" s="163" t="s">
        <v>82</v>
      </c>
      <c r="AF65" s="131">
        <v>2</v>
      </c>
      <c r="AG65" s="131">
        <v>3</v>
      </c>
      <c r="AH65" s="131">
        <f t="shared" si="73"/>
        <v>6</v>
      </c>
      <c r="AI65" s="131" t="str">
        <f t="shared" si="18"/>
        <v>MEDIO</v>
      </c>
      <c r="AJ65" s="131">
        <v>25</v>
      </c>
      <c r="AK65" s="131">
        <f t="shared" si="54"/>
        <v>150</v>
      </c>
      <c r="AL65" s="131" t="str">
        <f t="shared" si="69"/>
        <v>II</v>
      </c>
      <c r="AM65" s="135" t="str">
        <f t="shared" si="75"/>
        <v>aceptable con control especifico</v>
      </c>
      <c r="AN65" s="56" t="s">
        <v>123</v>
      </c>
      <c r="AO65" s="134" t="s">
        <v>70</v>
      </c>
      <c r="AP65" s="131" t="s">
        <v>79</v>
      </c>
      <c r="AQ65" s="131" t="s">
        <v>79</v>
      </c>
      <c r="AR65" s="131" t="s">
        <v>79</v>
      </c>
      <c r="AS65" s="130" t="s">
        <v>124</v>
      </c>
      <c r="AT65" s="131" t="s">
        <v>79</v>
      </c>
      <c r="AU65" s="74" t="str">
        <f t="shared" si="8"/>
        <v>Se mantiene los controles establecidos</v>
      </c>
    </row>
    <row r="66" spans="2:47" s="43" customFormat="1" ht="174.75" customHeight="1" x14ac:dyDescent="0.25">
      <c r="B66" s="128" t="s">
        <v>65</v>
      </c>
      <c r="C66" s="129" t="s">
        <v>66</v>
      </c>
      <c r="D66" s="129" t="s">
        <v>67</v>
      </c>
      <c r="E66" s="143" t="s">
        <v>204</v>
      </c>
      <c r="F66" s="143" t="s">
        <v>205</v>
      </c>
      <c r="G66" s="77" t="s">
        <v>84</v>
      </c>
      <c r="H66" s="74" t="s">
        <v>71</v>
      </c>
      <c r="I66" s="143" t="s">
        <v>162</v>
      </c>
      <c r="J66" s="164" t="s">
        <v>135</v>
      </c>
      <c r="K66" s="143" t="s">
        <v>163</v>
      </c>
      <c r="L66" s="143" t="s">
        <v>75</v>
      </c>
      <c r="M66" s="143" t="s">
        <v>164</v>
      </c>
      <c r="N66" s="143" t="s">
        <v>165</v>
      </c>
      <c r="O66" s="130">
        <v>2</v>
      </c>
      <c r="P66" s="130">
        <v>1</v>
      </c>
      <c r="Q66" s="131">
        <f>O66*P66</f>
        <v>2</v>
      </c>
      <c r="R66" s="131" t="str">
        <f t="shared" si="1"/>
        <v>BAJO</v>
      </c>
      <c r="S66" s="77">
        <v>25</v>
      </c>
      <c r="T66" s="77">
        <f t="shared" si="51"/>
        <v>50</v>
      </c>
      <c r="U66" s="131" t="str">
        <f>IF(T66&lt;=20,"IV",IF(T66&lt;=120,"III",IF(T66&lt;=500,"II",IF(T66&lt;=4000,"I",FALSE))))</f>
        <v>III</v>
      </c>
      <c r="V66" s="133" t="str">
        <f>IF(U66="IV","Aceptable",IF(U66="III","Mejorable",IF(U66="II","aceptable con control especifico",IF(U66="I","No aceptable",FALSE))))</f>
        <v>Mejorable</v>
      </c>
      <c r="W66" s="143" t="s">
        <v>166</v>
      </c>
      <c r="X66" s="77" t="s">
        <v>70</v>
      </c>
      <c r="Y66" s="131" t="s">
        <v>79</v>
      </c>
      <c r="Z66" s="131" t="s">
        <v>79</v>
      </c>
      <c r="AA66" s="131" t="s">
        <v>79</v>
      </c>
      <c r="AB66" s="143" t="s">
        <v>167</v>
      </c>
      <c r="AC66" s="77" t="s">
        <v>79</v>
      </c>
      <c r="AD66" s="144" t="s">
        <v>81</v>
      </c>
      <c r="AE66" s="163" t="s">
        <v>82</v>
      </c>
      <c r="AF66" s="130">
        <v>2</v>
      </c>
      <c r="AG66" s="130">
        <v>1</v>
      </c>
      <c r="AH66" s="131">
        <f>AF66*AG66</f>
        <v>2</v>
      </c>
      <c r="AI66" s="131" t="str">
        <f t="shared" si="18"/>
        <v>BAJO</v>
      </c>
      <c r="AJ66" s="77">
        <v>25</v>
      </c>
      <c r="AK66" s="77">
        <f t="shared" si="54"/>
        <v>50</v>
      </c>
      <c r="AL66" s="131" t="str">
        <f>IF(AK66&lt;=20,"IV",IF(AK66&lt;=120,"III",IF(AK66&lt;=500,"II",IF(AK66&lt;=4000,"I",FALSE))))</f>
        <v>III</v>
      </c>
      <c r="AM66" s="133" t="str">
        <f>IF(AL66="IV","Aceptable",IF(AL66="III","Mejorable",IF(AL66="II","aceptable con control especifico",IF(AL66="I","No aceptable",FALSE))))</f>
        <v>Mejorable</v>
      </c>
      <c r="AN66" s="143" t="s">
        <v>166</v>
      </c>
      <c r="AO66" s="77" t="s">
        <v>70</v>
      </c>
      <c r="AP66" s="131" t="s">
        <v>79</v>
      </c>
      <c r="AQ66" s="131" t="s">
        <v>79</v>
      </c>
      <c r="AR66" s="131" t="s">
        <v>79</v>
      </c>
      <c r="AS66" s="143" t="s">
        <v>167</v>
      </c>
      <c r="AT66" s="77" t="s">
        <v>79</v>
      </c>
      <c r="AU66" s="74" t="str">
        <f t="shared" si="8"/>
        <v>Se mantiene los controles establecidos</v>
      </c>
    </row>
    <row r="67" spans="2:47" s="43" customFormat="1" ht="174.75" customHeight="1" x14ac:dyDescent="0.25">
      <c r="B67" s="128" t="s">
        <v>65</v>
      </c>
      <c r="C67" s="129" t="s">
        <v>66</v>
      </c>
      <c r="D67" s="129" t="s">
        <v>67</v>
      </c>
      <c r="E67" s="143" t="s">
        <v>204</v>
      </c>
      <c r="F67" s="143" t="s">
        <v>205</v>
      </c>
      <c r="G67" s="77" t="s">
        <v>84</v>
      </c>
      <c r="H67" s="74" t="s">
        <v>154</v>
      </c>
      <c r="I67" s="137" t="s">
        <v>155</v>
      </c>
      <c r="J67" s="139" t="s">
        <v>156</v>
      </c>
      <c r="K67" s="55" t="s">
        <v>157</v>
      </c>
      <c r="L67" s="131" t="s">
        <v>75</v>
      </c>
      <c r="M67" s="55" t="s">
        <v>158</v>
      </c>
      <c r="N67" s="55" t="s">
        <v>159</v>
      </c>
      <c r="O67" s="131">
        <v>2</v>
      </c>
      <c r="P67" s="131">
        <v>1</v>
      </c>
      <c r="Q67" s="137">
        <f t="shared" ref="Q67:Q69" si="76">O67*P67</f>
        <v>2</v>
      </c>
      <c r="R67" s="137" t="str">
        <f t="shared" si="1"/>
        <v>BAJO</v>
      </c>
      <c r="S67" s="131">
        <v>100</v>
      </c>
      <c r="T67" s="137">
        <f t="shared" si="51"/>
        <v>200</v>
      </c>
      <c r="U67" s="137" t="str">
        <f t="shared" ref="U67:U112" si="77">IF(T67&lt;=20,"IV",IF(T67&lt;=120,"III",IF(T67&lt;=500,"II",IF(T67&lt;=4000,"I",FALSE))))</f>
        <v>II</v>
      </c>
      <c r="V67" s="140" t="str">
        <f t="shared" ref="V67" si="78">IF(U67="IV","Aceptable",IF(U67="III","Mejorable",IF(U67="II","aceptable con control especifico",IF(U67="I","No aceptable",FALSE))))</f>
        <v>aceptable con control especifico</v>
      </c>
      <c r="W67" s="131" t="s">
        <v>160</v>
      </c>
      <c r="X67" s="131" t="s">
        <v>70</v>
      </c>
      <c r="Y67" s="137" t="s">
        <v>79</v>
      </c>
      <c r="Z67" s="137" t="s">
        <v>79</v>
      </c>
      <c r="AA67" s="137" t="s">
        <v>79</v>
      </c>
      <c r="AB67" s="55" t="s">
        <v>161</v>
      </c>
      <c r="AC67" s="55" t="s">
        <v>79</v>
      </c>
      <c r="AD67" s="144" t="s">
        <v>81</v>
      </c>
      <c r="AE67" s="163" t="s">
        <v>82</v>
      </c>
      <c r="AF67" s="131">
        <v>2</v>
      </c>
      <c r="AG67" s="131">
        <v>1</v>
      </c>
      <c r="AH67" s="137">
        <f t="shared" ref="AH67:AH69" si="79">AF67*AG67</f>
        <v>2</v>
      </c>
      <c r="AI67" s="137" t="str">
        <f t="shared" si="18"/>
        <v>BAJO</v>
      </c>
      <c r="AJ67" s="131">
        <v>100</v>
      </c>
      <c r="AK67" s="137">
        <f t="shared" si="54"/>
        <v>200</v>
      </c>
      <c r="AL67" s="137" t="str">
        <f t="shared" ref="AL67:AL72" si="80">IF(AK67&lt;=20,"IV",IF(AK67&lt;=120,"III",IF(AK67&lt;=500,"II",IF(AK67&lt;=4000,"I",FALSE))))</f>
        <v>II</v>
      </c>
      <c r="AM67" s="140" t="str">
        <f t="shared" ref="AM67" si="81">IF(AL67="IV","Aceptable",IF(AL67="III","Mejorable",IF(AL67="II","aceptable con control especifico",IF(AL67="I","No aceptable",FALSE))))</f>
        <v>aceptable con control especifico</v>
      </c>
      <c r="AN67" s="131" t="s">
        <v>160</v>
      </c>
      <c r="AO67" s="131" t="s">
        <v>70</v>
      </c>
      <c r="AP67" s="137" t="s">
        <v>79</v>
      </c>
      <c r="AQ67" s="137" t="s">
        <v>79</v>
      </c>
      <c r="AR67" s="137" t="s">
        <v>79</v>
      </c>
      <c r="AS67" s="55" t="s">
        <v>161</v>
      </c>
      <c r="AT67" s="55" t="s">
        <v>79</v>
      </c>
      <c r="AU67" s="74" t="str">
        <f t="shared" si="8"/>
        <v>Se mantiene los controles establecidos</v>
      </c>
    </row>
    <row r="68" spans="2:47" s="43" customFormat="1" ht="174.75" customHeight="1" x14ac:dyDescent="0.25">
      <c r="B68" s="128" t="s">
        <v>65</v>
      </c>
      <c r="C68" s="129" t="s">
        <v>66</v>
      </c>
      <c r="D68" s="129" t="s">
        <v>67</v>
      </c>
      <c r="E68" s="143" t="s">
        <v>204</v>
      </c>
      <c r="F68" s="143" t="s">
        <v>205</v>
      </c>
      <c r="G68" s="77" t="s">
        <v>84</v>
      </c>
      <c r="H68" s="74" t="s">
        <v>154</v>
      </c>
      <c r="I68" s="137" t="s">
        <v>168</v>
      </c>
      <c r="J68" s="141" t="s">
        <v>156</v>
      </c>
      <c r="K68" s="55" t="s">
        <v>169</v>
      </c>
      <c r="L68" s="131" t="s">
        <v>75</v>
      </c>
      <c r="M68" s="55" t="s">
        <v>158</v>
      </c>
      <c r="N68" s="55" t="s">
        <v>159</v>
      </c>
      <c r="O68" s="131">
        <v>2</v>
      </c>
      <c r="P68" s="131">
        <v>2</v>
      </c>
      <c r="Q68" s="137">
        <f t="shared" si="76"/>
        <v>4</v>
      </c>
      <c r="R68" s="137" t="str">
        <f t="shared" si="1"/>
        <v>BAJO</v>
      </c>
      <c r="S68" s="131">
        <v>25</v>
      </c>
      <c r="T68" s="137">
        <f t="shared" si="51"/>
        <v>100</v>
      </c>
      <c r="U68" s="137" t="str">
        <f t="shared" si="77"/>
        <v>III</v>
      </c>
      <c r="V68" s="133" t="str">
        <f>IF(U68="IV","Aceptable",IF(U68="III","Mejorable",IF(U68="II","aceptable con control especifico",IF(U68="I","No aceptable",FALSE))))</f>
        <v>Mejorable</v>
      </c>
      <c r="W68" s="131" t="s">
        <v>160</v>
      </c>
      <c r="X68" s="131" t="s">
        <v>70</v>
      </c>
      <c r="Y68" s="137" t="s">
        <v>79</v>
      </c>
      <c r="Z68" s="137" t="s">
        <v>79</v>
      </c>
      <c r="AA68" s="137" t="s">
        <v>79</v>
      </c>
      <c r="AB68" s="55" t="s">
        <v>161</v>
      </c>
      <c r="AC68" s="55" t="s">
        <v>79</v>
      </c>
      <c r="AD68" s="144" t="s">
        <v>81</v>
      </c>
      <c r="AE68" s="163" t="s">
        <v>82</v>
      </c>
      <c r="AF68" s="131">
        <v>2</v>
      </c>
      <c r="AG68" s="131">
        <v>2</v>
      </c>
      <c r="AH68" s="137">
        <f t="shared" si="79"/>
        <v>4</v>
      </c>
      <c r="AI68" s="137" t="str">
        <f t="shared" si="18"/>
        <v>BAJO</v>
      </c>
      <c r="AJ68" s="131">
        <v>25</v>
      </c>
      <c r="AK68" s="137">
        <f t="shared" si="54"/>
        <v>100</v>
      </c>
      <c r="AL68" s="137" t="str">
        <f t="shared" si="80"/>
        <v>III</v>
      </c>
      <c r="AM68" s="133" t="str">
        <f>IF(AL68="IV","Aceptable",IF(AL68="III","Mejorable",IF(AL68="II","aceptable con control especifico",IF(AL68="I","No aceptable",FALSE))))</f>
        <v>Mejorable</v>
      </c>
      <c r="AN68" s="131" t="s">
        <v>160</v>
      </c>
      <c r="AO68" s="131" t="s">
        <v>70</v>
      </c>
      <c r="AP68" s="137" t="s">
        <v>79</v>
      </c>
      <c r="AQ68" s="137" t="s">
        <v>79</v>
      </c>
      <c r="AR68" s="137" t="s">
        <v>79</v>
      </c>
      <c r="AS68" s="55" t="s">
        <v>161</v>
      </c>
      <c r="AT68" s="55" t="s">
        <v>79</v>
      </c>
      <c r="AU68" s="74" t="str">
        <f t="shared" si="8"/>
        <v>Se mantiene los controles establecidos</v>
      </c>
    </row>
    <row r="69" spans="2:47" s="43" customFormat="1" ht="174.75" customHeight="1" x14ac:dyDescent="0.25">
      <c r="B69" s="128" t="s">
        <v>65</v>
      </c>
      <c r="C69" s="129" t="s">
        <v>66</v>
      </c>
      <c r="D69" s="129" t="s">
        <v>67</v>
      </c>
      <c r="E69" s="143" t="s">
        <v>206</v>
      </c>
      <c r="F69" s="143" t="s">
        <v>207</v>
      </c>
      <c r="G69" s="77" t="s">
        <v>84</v>
      </c>
      <c r="H69" s="74" t="s">
        <v>71</v>
      </c>
      <c r="I69" s="131" t="s">
        <v>172</v>
      </c>
      <c r="J69" s="132" t="s">
        <v>73</v>
      </c>
      <c r="K69" s="56" t="s">
        <v>74</v>
      </c>
      <c r="L69" s="131" t="s">
        <v>75</v>
      </c>
      <c r="M69" s="56" t="s">
        <v>76</v>
      </c>
      <c r="N69" s="56" t="s">
        <v>77</v>
      </c>
      <c r="O69" s="131">
        <v>2</v>
      </c>
      <c r="P69" s="131">
        <v>3</v>
      </c>
      <c r="Q69" s="131">
        <f t="shared" si="76"/>
        <v>6</v>
      </c>
      <c r="R69" s="131" t="str">
        <f t="shared" ref="R69:R81" si="82">IF(Q69&lt;=4,"BAJO",IF(Q69&lt;=8,"MEDIO",IF(Q69&lt;=20,"ALTO","MUY ALTO")))</f>
        <v>MEDIO</v>
      </c>
      <c r="S69" s="131">
        <v>10</v>
      </c>
      <c r="T69" s="131">
        <f t="shared" si="51"/>
        <v>60</v>
      </c>
      <c r="U69" s="131" t="str">
        <f t="shared" si="77"/>
        <v>III</v>
      </c>
      <c r="V69" s="133" t="str">
        <f>IF(U69="IV","Aceptable",IF(U69="III","Mejorable",IF(U69="II","aceptable con control especifico",IF(U69="I","No aceptable",FALSE))))</f>
        <v>Mejorable</v>
      </c>
      <c r="W69" s="56" t="s">
        <v>78</v>
      </c>
      <c r="X69" s="134" t="s">
        <v>83</v>
      </c>
      <c r="Y69" s="131" t="s">
        <v>79</v>
      </c>
      <c r="Z69" s="131" t="s">
        <v>79</v>
      </c>
      <c r="AA69" s="131" t="s">
        <v>79</v>
      </c>
      <c r="AB69" s="131" t="s">
        <v>80</v>
      </c>
      <c r="AC69" s="131" t="s">
        <v>79</v>
      </c>
      <c r="AD69" s="144" t="s">
        <v>81</v>
      </c>
      <c r="AE69" s="163" t="s">
        <v>82</v>
      </c>
      <c r="AF69" s="131">
        <v>2</v>
      </c>
      <c r="AG69" s="131">
        <v>3</v>
      </c>
      <c r="AH69" s="131">
        <f t="shared" si="79"/>
        <v>6</v>
      </c>
      <c r="AI69" s="131" t="str">
        <f t="shared" si="18"/>
        <v>MEDIO</v>
      </c>
      <c r="AJ69" s="131">
        <v>10</v>
      </c>
      <c r="AK69" s="131">
        <f t="shared" si="54"/>
        <v>60</v>
      </c>
      <c r="AL69" s="131" t="str">
        <f t="shared" si="80"/>
        <v>III</v>
      </c>
      <c r="AM69" s="133" t="str">
        <f>IF(AL69="IV","Aceptable",IF(AL69="III","Mejorable",IF(AL69="II","aceptable con control especifico",IF(AL69="I","No aceptable",FALSE))))</f>
        <v>Mejorable</v>
      </c>
      <c r="AN69" s="56" t="s">
        <v>78</v>
      </c>
      <c r="AO69" s="134" t="s">
        <v>83</v>
      </c>
      <c r="AP69" s="131" t="s">
        <v>79</v>
      </c>
      <c r="AQ69" s="131" t="s">
        <v>79</v>
      </c>
      <c r="AR69" s="131" t="s">
        <v>79</v>
      </c>
      <c r="AS69" s="131" t="s">
        <v>80</v>
      </c>
      <c r="AT69" s="131" t="s">
        <v>79</v>
      </c>
      <c r="AU69" s="74" t="str">
        <f t="shared" si="8"/>
        <v>Se mantiene los controles establecidos</v>
      </c>
    </row>
    <row r="70" spans="2:47" s="43" customFormat="1" ht="174.75" customHeight="1" x14ac:dyDescent="0.25">
      <c r="B70" s="128" t="s">
        <v>65</v>
      </c>
      <c r="C70" s="129" t="s">
        <v>66</v>
      </c>
      <c r="D70" s="129" t="s">
        <v>67</v>
      </c>
      <c r="E70" s="143" t="s">
        <v>206</v>
      </c>
      <c r="F70" s="143" t="s">
        <v>207</v>
      </c>
      <c r="G70" s="77" t="s">
        <v>84</v>
      </c>
      <c r="H70" s="74" t="s">
        <v>71</v>
      </c>
      <c r="I70" s="131" t="s">
        <v>173</v>
      </c>
      <c r="J70" s="132" t="s">
        <v>73</v>
      </c>
      <c r="K70" s="56" t="s">
        <v>86</v>
      </c>
      <c r="L70" s="131" t="s">
        <v>75</v>
      </c>
      <c r="M70" s="56" t="s">
        <v>87</v>
      </c>
      <c r="N70" s="56" t="s">
        <v>181</v>
      </c>
      <c r="O70" s="131">
        <v>2</v>
      </c>
      <c r="P70" s="131">
        <v>2</v>
      </c>
      <c r="Q70" s="131">
        <v>4</v>
      </c>
      <c r="R70" s="131" t="str">
        <f t="shared" si="82"/>
        <v>BAJO</v>
      </c>
      <c r="S70" s="131">
        <v>10</v>
      </c>
      <c r="T70" s="131">
        <f t="shared" si="51"/>
        <v>40</v>
      </c>
      <c r="U70" s="131" t="str">
        <f t="shared" si="77"/>
        <v>III</v>
      </c>
      <c r="V70" s="133" t="str">
        <f>IF(U70="IV","Aceptable",IF(U70="III","Mejorable",IF(U70="II","aceptable con control especifico",IF(U70="I","No aceptable",FALSE))))</f>
        <v>Mejorable</v>
      </c>
      <c r="W70" s="56" t="s">
        <v>89</v>
      </c>
      <c r="X70" s="134" t="s">
        <v>70</v>
      </c>
      <c r="Y70" s="131" t="s">
        <v>79</v>
      </c>
      <c r="Z70" s="131" t="s">
        <v>79</v>
      </c>
      <c r="AA70" s="131" t="s">
        <v>79</v>
      </c>
      <c r="AB70" s="131" t="s">
        <v>90</v>
      </c>
      <c r="AC70" s="77" t="s">
        <v>79</v>
      </c>
      <c r="AD70" s="144" t="s">
        <v>81</v>
      </c>
      <c r="AE70" s="163" t="s">
        <v>82</v>
      </c>
      <c r="AF70" s="131">
        <v>2</v>
      </c>
      <c r="AG70" s="131">
        <v>2</v>
      </c>
      <c r="AH70" s="131">
        <v>4</v>
      </c>
      <c r="AI70" s="131" t="str">
        <f t="shared" si="18"/>
        <v>BAJO</v>
      </c>
      <c r="AJ70" s="131">
        <v>10</v>
      </c>
      <c r="AK70" s="131">
        <f t="shared" si="54"/>
        <v>40</v>
      </c>
      <c r="AL70" s="131" t="str">
        <f t="shared" si="80"/>
        <v>III</v>
      </c>
      <c r="AM70" s="133" t="str">
        <f>IF(AL70="IV","Aceptable",IF(AL70="III","Mejorable",IF(AL70="II","aceptable con control especifico",IF(AL70="I","No aceptable",FALSE))))</f>
        <v>Mejorable</v>
      </c>
      <c r="AN70" s="56" t="s">
        <v>89</v>
      </c>
      <c r="AO70" s="134" t="s">
        <v>70</v>
      </c>
      <c r="AP70" s="131" t="s">
        <v>79</v>
      </c>
      <c r="AQ70" s="131" t="s">
        <v>79</v>
      </c>
      <c r="AR70" s="131" t="s">
        <v>79</v>
      </c>
      <c r="AS70" s="131" t="s">
        <v>90</v>
      </c>
      <c r="AT70" s="77" t="s">
        <v>79</v>
      </c>
      <c r="AU70" s="74" t="str">
        <f t="shared" si="8"/>
        <v>Se mantiene los controles establecidos</v>
      </c>
    </row>
    <row r="71" spans="2:47" s="43" customFormat="1" ht="174.75" customHeight="1" x14ac:dyDescent="0.25">
      <c r="B71" s="128" t="s">
        <v>65</v>
      </c>
      <c r="C71" s="129" t="s">
        <v>66</v>
      </c>
      <c r="D71" s="129" t="s">
        <v>67</v>
      </c>
      <c r="E71" s="143" t="s">
        <v>206</v>
      </c>
      <c r="F71" s="143" t="s">
        <v>207</v>
      </c>
      <c r="G71" s="77" t="s">
        <v>70</v>
      </c>
      <c r="H71" s="74" t="s">
        <v>71</v>
      </c>
      <c r="I71" s="143" t="s">
        <v>182</v>
      </c>
      <c r="J71" s="164" t="s">
        <v>120</v>
      </c>
      <c r="K71" s="143" t="s">
        <v>121</v>
      </c>
      <c r="L71" s="131" t="s">
        <v>75</v>
      </c>
      <c r="M71" s="143" t="s">
        <v>183</v>
      </c>
      <c r="N71" s="143" t="s">
        <v>184</v>
      </c>
      <c r="O71" s="131">
        <v>2</v>
      </c>
      <c r="P71" s="131">
        <v>2</v>
      </c>
      <c r="Q71" s="131">
        <v>4</v>
      </c>
      <c r="R71" s="131" t="str">
        <f t="shared" si="82"/>
        <v>BAJO</v>
      </c>
      <c r="S71" s="131">
        <v>10</v>
      </c>
      <c r="T71" s="131">
        <v>25</v>
      </c>
      <c r="U71" s="131" t="str">
        <f t="shared" si="77"/>
        <v>III</v>
      </c>
      <c r="V71" s="133" t="str">
        <f>IF(U71="IV","Aceptable",IF(U71="III","Mejorable",IF(U71="II","aceptable con control especifico",IF(U71="I","No aceptable",FALSE))))</f>
        <v>Mejorable</v>
      </c>
      <c r="W71" s="143" t="s">
        <v>185</v>
      </c>
      <c r="X71" s="77" t="s">
        <v>70</v>
      </c>
      <c r="Y71" s="131" t="s">
        <v>79</v>
      </c>
      <c r="Z71" s="131" t="s">
        <v>79</v>
      </c>
      <c r="AA71" s="131" t="s">
        <v>79</v>
      </c>
      <c r="AB71" s="131" t="s">
        <v>186</v>
      </c>
      <c r="AC71" s="77" t="s">
        <v>79</v>
      </c>
      <c r="AD71" s="144" t="s">
        <v>81</v>
      </c>
      <c r="AE71" s="163" t="s">
        <v>82</v>
      </c>
      <c r="AF71" s="131">
        <v>2</v>
      </c>
      <c r="AG71" s="131">
        <v>2</v>
      </c>
      <c r="AH71" s="131">
        <v>4</v>
      </c>
      <c r="AI71" s="131" t="str">
        <f t="shared" si="18"/>
        <v>BAJO</v>
      </c>
      <c r="AJ71" s="131">
        <v>10</v>
      </c>
      <c r="AK71" s="131">
        <v>25</v>
      </c>
      <c r="AL71" s="131" t="str">
        <f t="shared" si="80"/>
        <v>III</v>
      </c>
      <c r="AM71" s="133" t="str">
        <f>IF(AL71="IV","Aceptable",IF(AL71="III","Mejorable",IF(AL71="II","aceptable con control especifico",IF(AL71="I","No aceptable",FALSE))))</f>
        <v>Mejorable</v>
      </c>
      <c r="AN71" s="143" t="s">
        <v>185</v>
      </c>
      <c r="AO71" s="77" t="s">
        <v>70</v>
      </c>
      <c r="AP71" s="131" t="s">
        <v>79</v>
      </c>
      <c r="AQ71" s="131" t="s">
        <v>79</v>
      </c>
      <c r="AR71" s="131" t="s">
        <v>79</v>
      </c>
      <c r="AS71" s="131" t="s">
        <v>186</v>
      </c>
      <c r="AT71" s="77" t="s">
        <v>79</v>
      </c>
      <c r="AU71" s="74" t="str">
        <f t="shared" si="8"/>
        <v>Se mantiene los controles establecidos</v>
      </c>
    </row>
    <row r="72" spans="2:47" s="43" customFormat="1" ht="174.75" customHeight="1" x14ac:dyDescent="0.25">
      <c r="B72" s="128" t="s">
        <v>65</v>
      </c>
      <c r="C72" s="129" t="s">
        <v>66</v>
      </c>
      <c r="D72" s="129" t="s">
        <v>67</v>
      </c>
      <c r="E72" s="143" t="s">
        <v>206</v>
      </c>
      <c r="F72" s="143" t="s">
        <v>207</v>
      </c>
      <c r="G72" s="130" t="s">
        <v>70</v>
      </c>
      <c r="H72" s="74" t="s">
        <v>71</v>
      </c>
      <c r="I72" s="136" t="s">
        <v>129</v>
      </c>
      <c r="J72" s="132" t="s">
        <v>120</v>
      </c>
      <c r="K72" s="56" t="s">
        <v>130</v>
      </c>
      <c r="L72" s="131" t="s">
        <v>75</v>
      </c>
      <c r="M72" s="143" t="s">
        <v>183</v>
      </c>
      <c r="N72" s="136" t="s">
        <v>187</v>
      </c>
      <c r="O72" s="130">
        <v>2</v>
      </c>
      <c r="P72" s="130">
        <v>3</v>
      </c>
      <c r="Q72" s="131">
        <f t="shared" ref="Q72" si="83">O72*P72</f>
        <v>6</v>
      </c>
      <c r="R72" s="131" t="str">
        <f t="shared" si="82"/>
        <v>MEDIO</v>
      </c>
      <c r="S72" s="130">
        <v>25</v>
      </c>
      <c r="T72" s="131">
        <f t="shared" ref="T72:T84" si="84">Q72*S72</f>
        <v>150</v>
      </c>
      <c r="U72" s="131" t="str">
        <f t="shared" si="77"/>
        <v>II</v>
      </c>
      <c r="V72" s="135" t="str">
        <f t="shared" ref="V72" si="85">IF(U72="IV","Aceptable",IF(U72="III","Mejorable",IF(U72="II","aceptable con control especifico",IF(U72="I","No aceptable",FALSE))))</f>
        <v>aceptable con control especifico</v>
      </c>
      <c r="W72" s="56" t="s">
        <v>132</v>
      </c>
      <c r="X72" s="130" t="s">
        <v>70</v>
      </c>
      <c r="Y72" s="131" t="s">
        <v>79</v>
      </c>
      <c r="Z72" s="131" t="s">
        <v>79</v>
      </c>
      <c r="AA72" s="131" t="s">
        <v>79</v>
      </c>
      <c r="AB72" s="130" t="s">
        <v>133</v>
      </c>
      <c r="AC72" s="130" t="s">
        <v>79</v>
      </c>
      <c r="AD72" s="144" t="s">
        <v>81</v>
      </c>
      <c r="AE72" s="163" t="s">
        <v>82</v>
      </c>
      <c r="AF72" s="130">
        <v>2</v>
      </c>
      <c r="AG72" s="130">
        <v>3</v>
      </c>
      <c r="AH72" s="131">
        <f t="shared" ref="AH72" si="86">AF72*AG72</f>
        <v>6</v>
      </c>
      <c r="AI72" s="131" t="str">
        <f t="shared" si="18"/>
        <v>MEDIO</v>
      </c>
      <c r="AJ72" s="130">
        <v>25</v>
      </c>
      <c r="AK72" s="131">
        <f t="shared" ref="AK72:AK77" si="87">AH72*AJ72</f>
        <v>150</v>
      </c>
      <c r="AL72" s="131" t="str">
        <f t="shared" si="80"/>
        <v>II</v>
      </c>
      <c r="AM72" s="135" t="str">
        <f t="shared" ref="AM72" si="88">IF(AL72="IV","Aceptable",IF(AL72="III","Mejorable",IF(AL72="II","aceptable con control especifico",IF(AL72="I","No aceptable",FALSE))))</f>
        <v>aceptable con control especifico</v>
      </c>
      <c r="AN72" s="56" t="s">
        <v>132</v>
      </c>
      <c r="AO72" s="130" t="s">
        <v>70</v>
      </c>
      <c r="AP72" s="131" t="s">
        <v>79</v>
      </c>
      <c r="AQ72" s="131" t="s">
        <v>79</v>
      </c>
      <c r="AR72" s="131" t="s">
        <v>79</v>
      </c>
      <c r="AS72" s="130" t="s">
        <v>133</v>
      </c>
      <c r="AT72" s="130" t="s">
        <v>79</v>
      </c>
      <c r="AU72" s="74" t="str">
        <f t="shared" si="8"/>
        <v>Se mantiene los controles establecidos</v>
      </c>
    </row>
    <row r="73" spans="2:47" s="43" customFormat="1" ht="174.75" customHeight="1" x14ac:dyDescent="0.25">
      <c r="B73" s="128" t="s">
        <v>65</v>
      </c>
      <c r="C73" s="129" t="s">
        <v>66</v>
      </c>
      <c r="D73" s="129" t="s">
        <v>67</v>
      </c>
      <c r="E73" s="143" t="s">
        <v>206</v>
      </c>
      <c r="F73" s="143" t="s">
        <v>207</v>
      </c>
      <c r="G73" s="77" t="s">
        <v>84</v>
      </c>
      <c r="H73" s="74" t="s">
        <v>71</v>
      </c>
      <c r="I73" s="143" t="s">
        <v>162</v>
      </c>
      <c r="J73" s="164" t="s">
        <v>135</v>
      </c>
      <c r="K73" s="143" t="s">
        <v>163</v>
      </c>
      <c r="L73" s="143" t="s">
        <v>75</v>
      </c>
      <c r="M73" s="143" t="s">
        <v>164</v>
      </c>
      <c r="N73" s="143" t="s">
        <v>165</v>
      </c>
      <c r="O73" s="130">
        <v>2</v>
      </c>
      <c r="P73" s="130">
        <v>1</v>
      </c>
      <c r="Q73" s="131">
        <f>O73*P73</f>
        <v>2</v>
      </c>
      <c r="R73" s="131" t="str">
        <f t="shared" si="82"/>
        <v>BAJO</v>
      </c>
      <c r="S73" s="77">
        <v>25</v>
      </c>
      <c r="T73" s="77">
        <f t="shared" si="84"/>
        <v>50</v>
      </c>
      <c r="U73" s="131" t="str">
        <f>IF(T73&lt;=20,"IV",IF(T73&lt;=120,"III",IF(T73&lt;=500,"II",IF(T73&lt;=4000,"I",FALSE))))</f>
        <v>III</v>
      </c>
      <c r="V73" s="133" t="str">
        <f>IF(U73="IV","Aceptable",IF(U73="III","Mejorable",IF(U73="II","aceptable con control especifico",IF(U73="I","No aceptable",FALSE))))</f>
        <v>Mejorable</v>
      </c>
      <c r="W73" s="143" t="s">
        <v>166</v>
      </c>
      <c r="X73" s="77" t="s">
        <v>70</v>
      </c>
      <c r="Y73" s="131" t="s">
        <v>79</v>
      </c>
      <c r="Z73" s="131" t="s">
        <v>79</v>
      </c>
      <c r="AA73" s="131" t="s">
        <v>79</v>
      </c>
      <c r="AB73" s="143" t="s">
        <v>167</v>
      </c>
      <c r="AC73" s="77" t="s">
        <v>79</v>
      </c>
      <c r="AD73" s="144" t="s">
        <v>81</v>
      </c>
      <c r="AE73" s="163" t="s">
        <v>82</v>
      </c>
      <c r="AF73" s="130">
        <v>2</v>
      </c>
      <c r="AG73" s="130">
        <v>1</v>
      </c>
      <c r="AH73" s="131">
        <f>AF73*AG73</f>
        <v>2</v>
      </c>
      <c r="AI73" s="131" t="str">
        <f t="shared" si="18"/>
        <v>BAJO</v>
      </c>
      <c r="AJ73" s="77">
        <v>25</v>
      </c>
      <c r="AK73" s="77">
        <f t="shared" si="87"/>
        <v>50</v>
      </c>
      <c r="AL73" s="131" t="str">
        <f>IF(AK73&lt;=20,"IV",IF(AK73&lt;=120,"III",IF(AK73&lt;=500,"II",IF(AK73&lt;=4000,"I",FALSE))))</f>
        <v>III</v>
      </c>
      <c r="AM73" s="133" t="str">
        <f>IF(AL73="IV","Aceptable",IF(AL73="III","Mejorable",IF(AL73="II","aceptable con control especifico",IF(AL73="I","No aceptable",FALSE))))</f>
        <v>Mejorable</v>
      </c>
      <c r="AN73" s="143" t="s">
        <v>166</v>
      </c>
      <c r="AO73" s="77" t="s">
        <v>70</v>
      </c>
      <c r="AP73" s="131" t="s">
        <v>79</v>
      </c>
      <c r="AQ73" s="131" t="s">
        <v>79</v>
      </c>
      <c r="AR73" s="131" t="s">
        <v>79</v>
      </c>
      <c r="AS73" s="143" t="s">
        <v>167</v>
      </c>
      <c r="AT73" s="77" t="s">
        <v>79</v>
      </c>
      <c r="AU73" s="74" t="str">
        <f t="shared" si="8"/>
        <v>Se mantiene los controles establecidos</v>
      </c>
    </row>
    <row r="74" spans="2:47" s="43" customFormat="1" ht="174.75" customHeight="1" x14ac:dyDescent="0.25">
      <c r="B74" s="128" t="s">
        <v>65</v>
      </c>
      <c r="C74" s="129" t="s">
        <v>66</v>
      </c>
      <c r="D74" s="129" t="s">
        <v>67</v>
      </c>
      <c r="E74" s="143" t="s">
        <v>206</v>
      </c>
      <c r="F74" s="143" t="s">
        <v>207</v>
      </c>
      <c r="G74" s="77" t="s">
        <v>84</v>
      </c>
      <c r="H74" s="74" t="s">
        <v>154</v>
      </c>
      <c r="I74" s="137" t="s">
        <v>155</v>
      </c>
      <c r="J74" s="139" t="s">
        <v>156</v>
      </c>
      <c r="K74" s="55" t="s">
        <v>157</v>
      </c>
      <c r="L74" s="131" t="s">
        <v>75</v>
      </c>
      <c r="M74" s="55" t="s">
        <v>158</v>
      </c>
      <c r="N74" s="55" t="s">
        <v>159</v>
      </c>
      <c r="O74" s="131">
        <v>2</v>
      </c>
      <c r="P74" s="131">
        <v>1</v>
      </c>
      <c r="Q74" s="137">
        <f t="shared" ref="Q74:Q76" si="89">O74*P74</f>
        <v>2</v>
      </c>
      <c r="R74" s="137" t="str">
        <f t="shared" si="82"/>
        <v>BAJO</v>
      </c>
      <c r="S74" s="131">
        <v>100</v>
      </c>
      <c r="T74" s="137">
        <f t="shared" si="84"/>
        <v>200</v>
      </c>
      <c r="U74" s="137" t="str">
        <f t="shared" ref="U74:U79" si="90">IF(T74&lt;=20,"IV",IF(T74&lt;=120,"III",IF(T74&lt;=500,"II",IF(T74&lt;=4000,"I",FALSE))))</f>
        <v>II</v>
      </c>
      <c r="V74" s="140" t="str">
        <f t="shared" ref="V74" si="91">IF(U74="IV","Aceptable",IF(U74="III","Mejorable",IF(U74="II","aceptable con control especifico",IF(U74="I","No aceptable",FALSE))))</f>
        <v>aceptable con control especifico</v>
      </c>
      <c r="W74" s="131" t="s">
        <v>160</v>
      </c>
      <c r="X74" s="131" t="s">
        <v>70</v>
      </c>
      <c r="Y74" s="137" t="s">
        <v>79</v>
      </c>
      <c r="Z74" s="137" t="s">
        <v>79</v>
      </c>
      <c r="AA74" s="137" t="s">
        <v>79</v>
      </c>
      <c r="AB74" s="55" t="s">
        <v>161</v>
      </c>
      <c r="AC74" s="55" t="s">
        <v>79</v>
      </c>
      <c r="AD74" s="144" t="s">
        <v>81</v>
      </c>
      <c r="AE74" s="163" t="s">
        <v>82</v>
      </c>
      <c r="AF74" s="131">
        <v>2</v>
      </c>
      <c r="AG74" s="131">
        <v>1</v>
      </c>
      <c r="AH74" s="137">
        <f t="shared" ref="AH74:AH76" si="92">AF74*AG74</f>
        <v>2</v>
      </c>
      <c r="AI74" s="137" t="str">
        <f t="shared" si="18"/>
        <v>BAJO</v>
      </c>
      <c r="AJ74" s="131">
        <v>100</v>
      </c>
      <c r="AK74" s="137">
        <f t="shared" si="87"/>
        <v>200</v>
      </c>
      <c r="AL74" s="137" t="str">
        <f t="shared" ref="AL74:AL79" si="93">IF(AK74&lt;=20,"IV",IF(AK74&lt;=120,"III",IF(AK74&lt;=500,"II",IF(AK74&lt;=4000,"I",FALSE))))</f>
        <v>II</v>
      </c>
      <c r="AM74" s="140" t="str">
        <f t="shared" ref="AM74" si="94">IF(AL74="IV","Aceptable",IF(AL74="III","Mejorable",IF(AL74="II","aceptable con control especifico",IF(AL74="I","No aceptable",FALSE))))</f>
        <v>aceptable con control especifico</v>
      </c>
      <c r="AN74" s="131" t="s">
        <v>160</v>
      </c>
      <c r="AO74" s="131" t="s">
        <v>70</v>
      </c>
      <c r="AP74" s="137" t="s">
        <v>79</v>
      </c>
      <c r="AQ74" s="137" t="s">
        <v>79</v>
      </c>
      <c r="AR74" s="137" t="s">
        <v>79</v>
      </c>
      <c r="AS74" s="55" t="s">
        <v>161</v>
      </c>
      <c r="AT74" s="55" t="s">
        <v>79</v>
      </c>
      <c r="AU74" s="74" t="str">
        <f t="shared" si="8"/>
        <v>Se mantiene los controles establecidos</v>
      </c>
    </row>
    <row r="75" spans="2:47" s="43" customFormat="1" ht="174.75" customHeight="1" x14ac:dyDescent="0.25">
      <c r="B75" s="128" t="s">
        <v>65</v>
      </c>
      <c r="C75" s="129" t="s">
        <v>66</v>
      </c>
      <c r="D75" s="129" t="s">
        <v>67</v>
      </c>
      <c r="E75" s="143" t="s">
        <v>206</v>
      </c>
      <c r="F75" s="143" t="s">
        <v>207</v>
      </c>
      <c r="G75" s="77" t="s">
        <v>84</v>
      </c>
      <c r="H75" s="74" t="s">
        <v>154</v>
      </c>
      <c r="I75" s="137" t="s">
        <v>168</v>
      </c>
      <c r="J75" s="141" t="s">
        <v>156</v>
      </c>
      <c r="K75" s="55" t="s">
        <v>169</v>
      </c>
      <c r="L75" s="131" t="s">
        <v>75</v>
      </c>
      <c r="M75" s="55" t="s">
        <v>158</v>
      </c>
      <c r="N75" s="55" t="s">
        <v>159</v>
      </c>
      <c r="O75" s="131">
        <v>2</v>
      </c>
      <c r="P75" s="131">
        <v>2</v>
      </c>
      <c r="Q75" s="137">
        <f t="shared" si="89"/>
        <v>4</v>
      </c>
      <c r="R75" s="137" t="str">
        <f t="shared" si="82"/>
        <v>BAJO</v>
      </c>
      <c r="S75" s="131">
        <v>25</v>
      </c>
      <c r="T75" s="137">
        <f t="shared" si="84"/>
        <v>100</v>
      </c>
      <c r="U75" s="137" t="str">
        <f t="shared" si="90"/>
        <v>III</v>
      </c>
      <c r="V75" s="133" t="str">
        <f>IF(U75="IV","Aceptable",IF(U75="III","Mejorable",IF(U75="II","aceptable con control especifico",IF(U75="I","No aceptable",FALSE))))</f>
        <v>Mejorable</v>
      </c>
      <c r="W75" s="131" t="s">
        <v>160</v>
      </c>
      <c r="X75" s="131" t="s">
        <v>70</v>
      </c>
      <c r="Y75" s="137" t="s">
        <v>79</v>
      </c>
      <c r="Z75" s="137" t="s">
        <v>79</v>
      </c>
      <c r="AA75" s="137" t="s">
        <v>79</v>
      </c>
      <c r="AB75" s="55" t="s">
        <v>161</v>
      </c>
      <c r="AC75" s="55" t="s">
        <v>79</v>
      </c>
      <c r="AD75" s="144" t="s">
        <v>81</v>
      </c>
      <c r="AE75" s="163" t="s">
        <v>82</v>
      </c>
      <c r="AF75" s="131">
        <v>2</v>
      </c>
      <c r="AG75" s="131">
        <v>2</v>
      </c>
      <c r="AH75" s="137">
        <f t="shared" si="92"/>
        <v>4</v>
      </c>
      <c r="AI75" s="137" t="str">
        <f t="shared" si="18"/>
        <v>BAJO</v>
      </c>
      <c r="AJ75" s="131">
        <v>25</v>
      </c>
      <c r="AK75" s="137">
        <f t="shared" si="87"/>
        <v>100</v>
      </c>
      <c r="AL75" s="137" t="str">
        <f t="shared" si="93"/>
        <v>III</v>
      </c>
      <c r="AM75" s="133" t="str">
        <f>IF(AL75="IV","Aceptable",IF(AL75="III","Mejorable",IF(AL75="II","aceptable con control especifico",IF(AL75="I","No aceptable",FALSE))))</f>
        <v>Mejorable</v>
      </c>
      <c r="AN75" s="131" t="s">
        <v>160</v>
      </c>
      <c r="AO75" s="131" t="s">
        <v>70</v>
      </c>
      <c r="AP75" s="137" t="s">
        <v>79</v>
      </c>
      <c r="AQ75" s="137" t="s">
        <v>79</v>
      </c>
      <c r="AR75" s="137" t="s">
        <v>79</v>
      </c>
      <c r="AS75" s="55" t="s">
        <v>161</v>
      </c>
      <c r="AT75" s="55" t="s">
        <v>79</v>
      </c>
      <c r="AU75" s="74" t="str">
        <f t="shared" si="8"/>
        <v>Se mantiene los controles establecidos</v>
      </c>
    </row>
    <row r="76" spans="2:47" s="43" customFormat="1" ht="174.75" customHeight="1" x14ac:dyDescent="0.25">
      <c r="B76" s="128" t="s">
        <v>65</v>
      </c>
      <c r="C76" s="129" t="s">
        <v>66</v>
      </c>
      <c r="D76" s="129" t="s">
        <v>67</v>
      </c>
      <c r="E76" s="143" t="s">
        <v>208</v>
      </c>
      <c r="F76" s="143" t="s">
        <v>209</v>
      </c>
      <c r="G76" s="77" t="s">
        <v>84</v>
      </c>
      <c r="H76" s="74" t="s">
        <v>71</v>
      </c>
      <c r="I76" s="131" t="s">
        <v>172</v>
      </c>
      <c r="J76" s="132" t="s">
        <v>73</v>
      </c>
      <c r="K76" s="56" t="s">
        <v>74</v>
      </c>
      <c r="L76" s="131" t="s">
        <v>75</v>
      </c>
      <c r="M76" s="56" t="s">
        <v>76</v>
      </c>
      <c r="N76" s="56" t="s">
        <v>77</v>
      </c>
      <c r="O76" s="131">
        <v>2</v>
      </c>
      <c r="P76" s="131">
        <v>3</v>
      </c>
      <c r="Q76" s="131">
        <f t="shared" si="89"/>
        <v>6</v>
      </c>
      <c r="R76" s="131" t="str">
        <f t="shared" ref="R76" si="95">IF(Q76&lt;=4,"BAJO",IF(Q76&lt;=8,"MEDIO",IF(Q76&lt;=20,"ALTO","MUY ALTO")))</f>
        <v>MEDIO</v>
      </c>
      <c r="S76" s="131">
        <v>10</v>
      </c>
      <c r="T76" s="131">
        <f t="shared" si="84"/>
        <v>60</v>
      </c>
      <c r="U76" s="131" t="str">
        <f t="shared" si="90"/>
        <v>III</v>
      </c>
      <c r="V76" s="133" t="str">
        <f>IF(U76="IV","Aceptable",IF(U76="III","Mejorable",IF(U76="II","aceptable con control especifico",IF(U76="I","No aceptable",FALSE))))</f>
        <v>Mejorable</v>
      </c>
      <c r="W76" s="56" t="s">
        <v>78</v>
      </c>
      <c r="X76" s="134" t="s">
        <v>83</v>
      </c>
      <c r="Y76" s="131" t="s">
        <v>79</v>
      </c>
      <c r="Z76" s="131" t="s">
        <v>79</v>
      </c>
      <c r="AA76" s="131" t="s">
        <v>79</v>
      </c>
      <c r="AB76" s="131" t="s">
        <v>80</v>
      </c>
      <c r="AC76" s="131" t="s">
        <v>79</v>
      </c>
      <c r="AD76" s="144" t="s">
        <v>81</v>
      </c>
      <c r="AE76" s="163" t="s">
        <v>82</v>
      </c>
      <c r="AF76" s="131">
        <v>2</v>
      </c>
      <c r="AG76" s="131">
        <v>3</v>
      </c>
      <c r="AH76" s="131">
        <f t="shared" si="92"/>
        <v>6</v>
      </c>
      <c r="AI76" s="131" t="str">
        <f t="shared" si="18"/>
        <v>MEDIO</v>
      </c>
      <c r="AJ76" s="131">
        <v>10</v>
      </c>
      <c r="AK76" s="131">
        <f t="shared" si="87"/>
        <v>60</v>
      </c>
      <c r="AL76" s="131" t="str">
        <f t="shared" si="93"/>
        <v>III</v>
      </c>
      <c r="AM76" s="133" t="str">
        <f>IF(AL76="IV","Aceptable",IF(AL76="III","Mejorable",IF(AL76="II","aceptable con control especifico",IF(AL76="I","No aceptable",FALSE))))</f>
        <v>Mejorable</v>
      </c>
      <c r="AN76" s="56" t="s">
        <v>78</v>
      </c>
      <c r="AO76" s="134" t="s">
        <v>83</v>
      </c>
      <c r="AP76" s="131" t="s">
        <v>79</v>
      </c>
      <c r="AQ76" s="131" t="s">
        <v>79</v>
      </c>
      <c r="AR76" s="131" t="s">
        <v>79</v>
      </c>
      <c r="AS76" s="131" t="s">
        <v>80</v>
      </c>
      <c r="AT76" s="131" t="s">
        <v>79</v>
      </c>
      <c r="AU76" s="74" t="str">
        <f t="shared" ref="AU76:AU116" si="96">IF(AND(V76="Aceptable",AM76="Aceptable"),"Se mantiene los controles establecidos",
IF(AND(V76="Aceptable",AM76="Mejorable"),"Disminuyó el riesgo",
IF(AND(V76="Aceptable",AM76="Aceptable con control especifico"),"Disminuyó el riesgo",
IF(AND(V76="Mejorable",AM76="Mejorable"),"Se mantiene los controles establecidos",
IF(AND(V76="Mejorable",AM76="Aceptable"),"Disminuyó el riesgo",
IF(AND(V76="Mejorable",AM76="Aceptable con control especifico"),"Disminuyó el riesgo",
IF(AND(V76="Aceptable con control especifico",AM76="Aceptable con control especifico"),"Se mantiene los controles establecidos",
IF(AND(V76="Aceptable con control especifico",AM76="Mejorable"),"Aumentó el riesgo",
IF(AND(V76="Aceptable con control especifico",AM76="Aceptable"),"Aumentó el riesgo",
"Aumentó el riesgo")))))))))</f>
        <v>Se mantiene los controles establecidos</v>
      </c>
    </row>
    <row r="77" spans="2:47" s="43" customFormat="1" ht="174.75" customHeight="1" x14ac:dyDescent="0.25">
      <c r="B77" s="128" t="s">
        <v>65</v>
      </c>
      <c r="C77" s="129" t="s">
        <v>66</v>
      </c>
      <c r="D77" s="129" t="s">
        <v>67</v>
      </c>
      <c r="E77" s="143" t="s">
        <v>208</v>
      </c>
      <c r="F77" s="143" t="s">
        <v>209</v>
      </c>
      <c r="G77" s="77" t="s">
        <v>84</v>
      </c>
      <c r="H77" s="74" t="s">
        <v>71</v>
      </c>
      <c r="I77" s="131" t="s">
        <v>173</v>
      </c>
      <c r="J77" s="132" t="s">
        <v>73</v>
      </c>
      <c r="K77" s="56" t="s">
        <v>86</v>
      </c>
      <c r="L77" s="131" t="s">
        <v>75</v>
      </c>
      <c r="M77" s="56" t="s">
        <v>87</v>
      </c>
      <c r="N77" s="56" t="s">
        <v>181</v>
      </c>
      <c r="O77" s="131">
        <v>2</v>
      </c>
      <c r="P77" s="131">
        <v>2</v>
      </c>
      <c r="Q77" s="131">
        <v>4</v>
      </c>
      <c r="R77" s="131" t="str">
        <f t="shared" si="82"/>
        <v>BAJO</v>
      </c>
      <c r="S77" s="131">
        <v>10</v>
      </c>
      <c r="T77" s="131">
        <f t="shared" si="84"/>
        <v>40</v>
      </c>
      <c r="U77" s="131" t="str">
        <f t="shared" si="90"/>
        <v>III</v>
      </c>
      <c r="V77" s="133" t="str">
        <f>IF(U77="IV","Aceptable",IF(U77="III","Mejorable",IF(U77="II","aceptable con control especifico",IF(U77="I","No aceptable",FALSE))))</f>
        <v>Mejorable</v>
      </c>
      <c r="W77" s="56" t="s">
        <v>89</v>
      </c>
      <c r="X77" s="134" t="s">
        <v>70</v>
      </c>
      <c r="Y77" s="131" t="s">
        <v>79</v>
      </c>
      <c r="Z77" s="131" t="s">
        <v>79</v>
      </c>
      <c r="AA77" s="131" t="s">
        <v>79</v>
      </c>
      <c r="AB77" s="131" t="s">
        <v>90</v>
      </c>
      <c r="AC77" s="77" t="s">
        <v>79</v>
      </c>
      <c r="AD77" s="144" t="s">
        <v>81</v>
      </c>
      <c r="AE77" s="163" t="s">
        <v>82</v>
      </c>
      <c r="AF77" s="131">
        <v>2</v>
      </c>
      <c r="AG77" s="131">
        <v>2</v>
      </c>
      <c r="AH77" s="131">
        <v>4</v>
      </c>
      <c r="AI77" s="131" t="str">
        <f t="shared" si="18"/>
        <v>BAJO</v>
      </c>
      <c r="AJ77" s="131">
        <v>10</v>
      </c>
      <c r="AK77" s="131">
        <f t="shared" si="87"/>
        <v>40</v>
      </c>
      <c r="AL77" s="131" t="str">
        <f t="shared" si="93"/>
        <v>III</v>
      </c>
      <c r="AM77" s="133" t="str">
        <f>IF(AL77="IV","Aceptable",IF(AL77="III","Mejorable",IF(AL77="II","aceptable con control especifico",IF(AL77="I","No aceptable",FALSE))))</f>
        <v>Mejorable</v>
      </c>
      <c r="AN77" s="56" t="s">
        <v>89</v>
      </c>
      <c r="AO77" s="134" t="s">
        <v>70</v>
      </c>
      <c r="AP77" s="131" t="s">
        <v>79</v>
      </c>
      <c r="AQ77" s="131" t="s">
        <v>79</v>
      </c>
      <c r="AR77" s="131" t="s">
        <v>79</v>
      </c>
      <c r="AS77" s="131" t="s">
        <v>90</v>
      </c>
      <c r="AT77" s="77" t="s">
        <v>79</v>
      </c>
      <c r="AU77" s="74" t="str">
        <f t="shared" si="96"/>
        <v>Se mantiene los controles establecidos</v>
      </c>
    </row>
    <row r="78" spans="2:47" s="43" customFormat="1" ht="174.75" customHeight="1" x14ac:dyDescent="0.25">
      <c r="B78" s="128" t="s">
        <v>65</v>
      </c>
      <c r="C78" s="129" t="s">
        <v>66</v>
      </c>
      <c r="D78" s="129" t="s">
        <v>67</v>
      </c>
      <c r="E78" s="143" t="s">
        <v>208</v>
      </c>
      <c r="F78" s="143" t="s">
        <v>209</v>
      </c>
      <c r="G78" s="77" t="s">
        <v>70</v>
      </c>
      <c r="H78" s="74" t="s">
        <v>71</v>
      </c>
      <c r="I78" s="143" t="s">
        <v>182</v>
      </c>
      <c r="J78" s="164" t="s">
        <v>120</v>
      </c>
      <c r="K78" s="143" t="s">
        <v>121</v>
      </c>
      <c r="L78" s="131" t="s">
        <v>75</v>
      </c>
      <c r="M78" s="143" t="s">
        <v>183</v>
      </c>
      <c r="N78" s="143" t="s">
        <v>184</v>
      </c>
      <c r="O78" s="131">
        <v>2</v>
      </c>
      <c r="P78" s="131">
        <v>2</v>
      </c>
      <c r="Q78" s="131">
        <v>4</v>
      </c>
      <c r="R78" s="131" t="str">
        <f t="shared" ref="R78:R79" si="97">IF(Q78&lt;=4,"BAJO",IF(Q78&lt;=8,"MEDIO",IF(Q78&lt;=20,"ALTO","MUY ALTO")))</f>
        <v>BAJO</v>
      </c>
      <c r="S78" s="131">
        <v>10</v>
      </c>
      <c r="T78" s="131">
        <v>25</v>
      </c>
      <c r="U78" s="131" t="str">
        <f t="shared" si="90"/>
        <v>III</v>
      </c>
      <c r="V78" s="133" t="str">
        <f>IF(U78="IV","Aceptable",IF(U78="III","Mejorable",IF(U78="II","aceptable con control especifico",IF(U78="I","No aceptable",FALSE))))</f>
        <v>Mejorable</v>
      </c>
      <c r="W78" s="143" t="s">
        <v>185</v>
      </c>
      <c r="X78" s="77" t="s">
        <v>70</v>
      </c>
      <c r="Y78" s="131" t="s">
        <v>79</v>
      </c>
      <c r="Z78" s="131" t="s">
        <v>79</v>
      </c>
      <c r="AA78" s="131" t="s">
        <v>79</v>
      </c>
      <c r="AB78" s="131" t="s">
        <v>186</v>
      </c>
      <c r="AC78" s="77" t="s">
        <v>79</v>
      </c>
      <c r="AD78" s="144" t="s">
        <v>81</v>
      </c>
      <c r="AE78" s="163" t="s">
        <v>82</v>
      </c>
      <c r="AF78" s="131">
        <v>2</v>
      </c>
      <c r="AG78" s="131">
        <v>2</v>
      </c>
      <c r="AH78" s="131">
        <v>4</v>
      </c>
      <c r="AI78" s="131" t="str">
        <f t="shared" si="18"/>
        <v>BAJO</v>
      </c>
      <c r="AJ78" s="131">
        <v>10</v>
      </c>
      <c r="AK78" s="131">
        <v>25</v>
      </c>
      <c r="AL78" s="131" t="str">
        <f t="shared" si="93"/>
        <v>III</v>
      </c>
      <c r="AM78" s="133" t="str">
        <f>IF(AL78="IV","Aceptable",IF(AL78="III","Mejorable",IF(AL78="II","aceptable con control especifico",IF(AL78="I","No aceptable",FALSE))))</f>
        <v>Mejorable</v>
      </c>
      <c r="AN78" s="143" t="s">
        <v>185</v>
      </c>
      <c r="AO78" s="77" t="s">
        <v>70</v>
      </c>
      <c r="AP78" s="131" t="s">
        <v>79</v>
      </c>
      <c r="AQ78" s="131" t="s">
        <v>79</v>
      </c>
      <c r="AR78" s="131" t="s">
        <v>79</v>
      </c>
      <c r="AS78" s="131" t="s">
        <v>186</v>
      </c>
      <c r="AT78" s="77" t="s">
        <v>79</v>
      </c>
      <c r="AU78" s="74" t="str">
        <f t="shared" si="96"/>
        <v>Se mantiene los controles establecidos</v>
      </c>
    </row>
    <row r="79" spans="2:47" s="43" customFormat="1" ht="174.75" customHeight="1" x14ac:dyDescent="0.25">
      <c r="B79" s="128" t="s">
        <v>65</v>
      </c>
      <c r="C79" s="129" t="s">
        <v>66</v>
      </c>
      <c r="D79" s="129" t="s">
        <v>67</v>
      </c>
      <c r="E79" s="143" t="s">
        <v>208</v>
      </c>
      <c r="F79" s="143" t="s">
        <v>209</v>
      </c>
      <c r="G79" s="130" t="s">
        <v>70</v>
      </c>
      <c r="H79" s="74" t="s">
        <v>71</v>
      </c>
      <c r="I79" s="136" t="s">
        <v>129</v>
      </c>
      <c r="J79" s="132" t="s">
        <v>120</v>
      </c>
      <c r="K79" s="56" t="s">
        <v>130</v>
      </c>
      <c r="L79" s="131" t="s">
        <v>75</v>
      </c>
      <c r="M79" s="143" t="s">
        <v>183</v>
      </c>
      <c r="N79" s="136" t="s">
        <v>187</v>
      </c>
      <c r="O79" s="130">
        <v>2</v>
      </c>
      <c r="P79" s="130">
        <v>3</v>
      </c>
      <c r="Q79" s="131">
        <f t="shared" ref="Q79" si="98">O79*P79</f>
        <v>6</v>
      </c>
      <c r="R79" s="131" t="str">
        <f t="shared" si="97"/>
        <v>MEDIO</v>
      </c>
      <c r="S79" s="130">
        <v>25</v>
      </c>
      <c r="T79" s="131">
        <f t="shared" ref="T79" si="99">Q79*S79</f>
        <v>150</v>
      </c>
      <c r="U79" s="131" t="str">
        <f t="shared" si="90"/>
        <v>II</v>
      </c>
      <c r="V79" s="135" t="str">
        <f t="shared" ref="V79" si="100">IF(U79="IV","Aceptable",IF(U79="III","Mejorable",IF(U79="II","aceptable con control especifico",IF(U79="I","No aceptable",FALSE))))</f>
        <v>aceptable con control especifico</v>
      </c>
      <c r="W79" s="56" t="s">
        <v>132</v>
      </c>
      <c r="X79" s="130" t="s">
        <v>70</v>
      </c>
      <c r="Y79" s="131" t="s">
        <v>79</v>
      </c>
      <c r="Z79" s="131" t="s">
        <v>79</v>
      </c>
      <c r="AA79" s="131" t="s">
        <v>79</v>
      </c>
      <c r="AB79" s="130" t="s">
        <v>133</v>
      </c>
      <c r="AC79" s="130" t="s">
        <v>79</v>
      </c>
      <c r="AD79" s="144" t="s">
        <v>81</v>
      </c>
      <c r="AE79" s="163" t="s">
        <v>82</v>
      </c>
      <c r="AF79" s="130">
        <v>2</v>
      </c>
      <c r="AG79" s="130">
        <v>3</v>
      </c>
      <c r="AH79" s="131">
        <f t="shared" ref="AH79" si="101">AF79*AG79</f>
        <v>6</v>
      </c>
      <c r="AI79" s="131" t="str">
        <f t="shared" si="18"/>
        <v>MEDIO</v>
      </c>
      <c r="AJ79" s="130">
        <v>25</v>
      </c>
      <c r="AK79" s="131">
        <f t="shared" ref="AK79:AK84" si="102">AH79*AJ79</f>
        <v>150</v>
      </c>
      <c r="AL79" s="131" t="str">
        <f t="shared" si="93"/>
        <v>II</v>
      </c>
      <c r="AM79" s="135" t="str">
        <f t="shared" ref="AM79" si="103">IF(AL79="IV","Aceptable",IF(AL79="III","Mejorable",IF(AL79="II","aceptable con control especifico",IF(AL79="I","No aceptable",FALSE))))</f>
        <v>aceptable con control especifico</v>
      </c>
      <c r="AN79" s="56" t="s">
        <v>132</v>
      </c>
      <c r="AO79" s="130" t="s">
        <v>70</v>
      </c>
      <c r="AP79" s="131" t="s">
        <v>79</v>
      </c>
      <c r="AQ79" s="131" t="s">
        <v>79</v>
      </c>
      <c r="AR79" s="131" t="s">
        <v>79</v>
      </c>
      <c r="AS79" s="130" t="s">
        <v>133</v>
      </c>
      <c r="AT79" s="130" t="s">
        <v>79</v>
      </c>
      <c r="AU79" s="74" t="str">
        <f t="shared" si="96"/>
        <v>Se mantiene los controles establecidos</v>
      </c>
    </row>
    <row r="80" spans="2:47" s="43" customFormat="1" ht="174.75" customHeight="1" x14ac:dyDescent="0.25">
      <c r="B80" s="128" t="s">
        <v>65</v>
      </c>
      <c r="C80" s="129" t="s">
        <v>66</v>
      </c>
      <c r="D80" s="129" t="s">
        <v>67</v>
      </c>
      <c r="E80" s="143" t="s">
        <v>208</v>
      </c>
      <c r="F80" s="143" t="s">
        <v>209</v>
      </c>
      <c r="G80" s="77" t="s">
        <v>84</v>
      </c>
      <c r="H80" s="74" t="s">
        <v>71</v>
      </c>
      <c r="I80" s="143" t="s">
        <v>162</v>
      </c>
      <c r="J80" s="164" t="s">
        <v>135</v>
      </c>
      <c r="K80" s="143" t="s">
        <v>163</v>
      </c>
      <c r="L80" s="143" t="s">
        <v>75</v>
      </c>
      <c r="M80" s="143" t="s">
        <v>164</v>
      </c>
      <c r="N80" s="143" t="s">
        <v>165</v>
      </c>
      <c r="O80" s="130">
        <v>2</v>
      </c>
      <c r="P80" s="130">
        <v>1</v>
      </c>
      <c r="Q80" s="131">
        <f>O80*P80</f>
        <v>2</v>
      </c>
      <c r="R80" s="131" t="str">
        <f t="shared" si="82"/>
        <v>BAJO</v>
      </c>
      <c r="S80" s="77">
        <v>25</v>
      </c>
      <c r="T80" s="77">
        <f t="shared" si="84"/>
        <v>50</v>
      </c>
      <c r="U80" s="131" t="str">
        <f>IF(T80&lt;=20,"IV",IF(T80&lt;=120,"III",IF(T80&lt;=500,"II",IF(T80&lt;=4000,"I",FALSE))))</f>
        <v>III</v>
      </c>
      <c r="V80" s="133" t="str">
        <f>IF(U80="IV","Aceptable",IF(U80="III","Mejorable",IF(U80="II","aceptable con control especifico",IF(U80="I","No aceptable",FALSE))))</f>
        <v>Mejorable</v>
      </c>
      <c r="W80" s="143" t="s">
        <v>166</v>
      </c>
      <c r="X80" s="77" t="s">
        <v>70</v>
      </c>
      <c r="Y80" s="131" t="s">
        <v>79</v>
      </c>
      <c r="Z80" s="131" t="s">
        <v>79</v>
      </c>
      <c r="AA80" s="131" t="s">
        <v>79</v>
      </c>
      <c r="AB80" s="143" t="s">
        <v>167</v>
      </c>
      <c r="AC80" s="77" t="s">
        <v>79</v>
      </c>
      <c r="AD80" s="144" t="s">
        <v>81</v>
      </c>
      <c r="AE80" s="163" t="s">
        <v>82</v>
      </c>
      <c r="AF80" s="130">
        <v>2</v>
      </c>
      <c r="AG80" s="130">
        <v>1</v>
      </c>
      <c r="AH80" s="131">
        <f>AF80*AG80</f>
        <v>2</v>
      </c>
      <c r="AI80" s="131" t="str">
        <f t="shared" si="18"/>
        <v>BAJO</v>
      </c>
      <c r="AJ80" s="77">
        <v>25</v>
      </c>
      <c r="AK80" s="77">
        <f t="shared" si="102"/>
        <v>50</v>
      </c>
      <c r="AL80" s="131" t="str">
        <f>IF(AK80&lt;=20,"IV",IF(AK80&lt;=120,"III",IF(AK80&lt;=500,"II",IF(AK80&lt;=4000,"I",FALSE))))</f>
        <v>III</v>
      </c>
      <c r="AM80" s="133" t="str">
        <f>IF(AL80="IV","Aceptable",IF(AL80="III","Mejorable",IF(AL80="II","aceptable con control especifico",IF(AL80="I","No aceptable",FALSE))))</f>
        <v>Mejorable</v>
      </c>
      <c r="AN80" s="143" t="s">
        <v>166</v>
      </c>
      <c r="AO80" s="77" t="s">
        <v>70</v>
      </c>
      <c r="AP80" s="131" t="s">
        <v>79</v>
      </c>
      <c r="AQ80" s="131" t="s">
        <v>79</v>
      </c>
      <c r="AR80" s="131" t="s">
        <v>79</v>
      </c>
      <c r="AS80" s="143" t="s">
        <v>167</v>
      </c>
      <c r="AT80" s="77" t="s">
        <v>79</v>
      </c>
      <c r="AU80" s="74" t="str">
        <f t="shared" si="96"/>
        <v>Se mantiene los controles establecidos</v>
      </c>
    </row>
    <row r="81" spans="2:47" s="43" customFormat="1" ht="174.75" customHeight="1" x14ac:dyDescent="0.25">
      <c r="B81" s="128" t="s">
        <v>65</v>
      </c>
      <c r="C81" s="129" t="s">
        <v>66</v>
      </c>
      <c r="D81" s="129" t="s">
        <v>67</v>
      </c>
      <c r="E81" s="143" t="s">
        <v>208</v>
      </c>
      <c r="F81" s="143" t="s">
        <v>209</v>
      </c>
      <c r="G81" s="77" t="s">
        <v>84</v>
      </c>
      <c r="H81" s="74" t="s">
        <v>154</v>
      </c>
      <c r="I81" s="137" t="s">
        <v>155</v>
      </c>
      <c r="J81" s="139" t="s">
        <v>156</v>
      </c>
      <c r="K81" s="55" t="s">
        <v>157</v>
      </c>
      <c r="L81" s="131" t="s">
        <v>75</v>
      </c>
      <c r="M81" s="55" t="s">
        <v>158</v>
      </c>
      <c r="N81" s="55" t="s">
        <v>159</v>
      </c>
      <c r="O81" s="131">
        <v>2</v>
      </c>
      <c r="P81" s="131">
        <v>1</v>
      </c>
      <c r="Q81" s="137">
        <f t="shared" ref="Q81:Q83" si="104">O81*P81</f>
        <v>2</v>
      </c>
      <c r="R81" s="137" t="str">
        <f t="shared" si="82"/>
        <v>BAJO</v>
      </c>
      <c r="S81" s="131">
        <v>100</v>
      </c>
      <c r="T81" s="137">
        <f t="shared" si="84"/>
        <v>200</v>
      </c>
      <c r="U81" s="137" t="str">
        <f t="shared" ref="U81:U86" si="105">IF(T81&lt;=20,"IV",IF(T81&lt;=120,"III",IF(T81&lt;=500,"II",IF(T81&lt;=4000,"I",FALSE))))</f>
        <v>II</v>
      </c>
      <c r="V81" s="140" t="str">
        <f t="shared" ref="V81" si="106">IF(U81="IV","Aceptable",IF(U81="III","Mejorable",IF(U81="II","aceptable con control especifico",IF(U81="I","No aceptable",FALSE))))</f>
        <v>aceptable con control especifico</v>
      </c>
      <c r="W81" s="131" t="s">
        <v>160</v>
      </c>
      <c r="X81" s="131" t="s">
        <v>70</v>
      </c>
      <c r="Y81" s="137" t="s">
        <v>79</v>
      </c>
      <c r="Z81" s="137" t="s">
        <v>79</v>
      </c>
      <c r="AA81" s="137" t="s">
        <v>79</v>
      </c>
      <c r="AB81" s="55" t="s">
        <v>161</v>
      </c>
      <c r="AC81" s="55" t="s">
        <v>79</v>
      </c>
      <c r="AD81" s="144" t="s">
        <v>81</v>
      </c>
      <c r="AE81" s="163" t="s">
        <v>82</v>
      </c>
      <c r="AF81" s="131">
        <v>2</v>
      </c>
      <c r="AG81" s="131">
        <v>1</v>
      </c>
      <c r="AH81" s="137">
        <f t="shared" ref="AH81:AH83" si="107">AF81*AG81</f>
        <v>2</v>
      </c>
      <c r="AI81" s="137" t="str">
        <f t="shared" si="18"/>
        <v>BAJO</v>
      </c>
      <c r="AJ81" s="131">
        <v>100</v>
      </c>
      <c r="AK81" s="137">
        <f t="shared" si="102"/>
        <v>200</v>
      </c>
      <c r="AL81" s="137" t="str">
        <f t="shared" ref="AL81:AL86" si="108">IF(AK81&lt;=20,"IV",IF(AK81&lt;=120,"III",IF(AK81&lt;=500,"II",IF(AK81&lt;=4000,"I",FALSE))))</f>
        <v>II</v>
      </c>
      <c r="AM81" s="140" t="str">
        <f t="shared" ref="AM81" si="109">IF(AL81="IV","Aceptable",IF(AL81="III","Mejorable",IF(AL81="II","aceptable con control especifico",IF(AL81="I","No aceptable",FALSE))))</f>
        <v>aceptable con control especifico</v>
      </c>
      <c r="AN81" s="131" t="s">
        <v>160</v>
      </c>
      <c r="AO81" s="131" t="s">
        <v>70</v>
      </c>
      <c r="AP81" s="137" t="s">
        <v>79</v>
      </c>
      <c r="AQ81" s="137" t="s">
        <v>79</v>
      </c>
      <c r="AR81" s="137" t="s">
        <v>79</v>
      </c>
      <c r="AS81" s="55" t="s">
        <v>161</v>
      </c>
      <c r="AT81" s="55" t="s">
        <v>79</v>
      </c>
      <c r="AU81" s="74" t="str">
        <f t="shared" si="96"/>
        <v>Se mantiene los controles establecidos</v>
      </c>
    </row>
    <row r="82" spans="2:47" s="43" customFormat="1" ht="174.75" customHeight="1" x14ac:dyDescent="0.25">
      <c r="B82" s="128" t="s">
        <v>65</v>
      </c>
      <c r="C82" s="129" t="s">
        <v>66</v>
      </c>
      <c r="D82" s="129" t="s">
        <v>67</v>
      </c>
      <c r="E82" s="143" t="s">
        <v>208</v>
      </c>
      <c r="F82" s="143" t="s">
        <v>209</v>
      </c>
      <c r="G82" s="77" t="s">
        <v>84</v>
      </c>
      <c r="H82" s="74" t="s">
        <v>154</v>
      </c>
      <c r="I82" s="137" t="s">
        <v>168</v>
      </c>
      <c r="J82" s="141" t="s">
        <v>156</v>
      </c>
      <c r="K82" s="55" t="s">
        <v>169</v>
      </c>
      <c r="L82" s="131" t="s">
        <v>75</v>
      </c>
      <c r="M82" s="55" t="s">
        <v>158</v>
      </c>
      <c r="N82" s="55" t="s">
        <v>159</v>
      </c>
      <c r="O82" s="131">
        <v>2</v>
      </c>
      <c r="P82" s="131">
        <v>2</v>
      </c>
      <c r="Q82" s="137">
        <f t="shared" ref="Q82" si="110">O82*P82</f>
        <v>4</v>
      </c>
      <c r="R82" s="137" t="str">
        <f t="shared" ref="R82" si="111">IF(Q82&lt;=4,"BAJO",IF(Q82&lt;=8,"MEDIO",IF(Q82&lt;=20,"ALTO","MUY ALTO")))</f>
        <v>BAJO</v>
      </c>
      <c r="S82" s="131">
        <v>25</v>
      </c>
      <c r="T82" s="137">
        <f t="shared" ref="T82" si="112">Q82*S82</f>
        <v>100</v>
      </c>
      <c r="U82" s="137" t="str">
        <f t="shared" ref="U82" si="113">IF(T82&lt;=20,"IV",IF(T82&lt;=120,"III",IF(T82&lt;=500,"II",IF(T82&lt;=4000,"I",FALSE))))</f>
        <v>III</v>
      </c>
      <c r="V82" s="133" t="str">
        <f>IF(U82="IV","Aceptable",IF(U82="III","Mejorable",IF(U82="II","aceptable con control especifico",IF(U82="I","No aceptable",FALSE))))</f>
        <v>Mejorable</v>
      </c>
      <c r="W82" s="131" t="s">
        <v>160</v>
      </c>
      <c r="X82" s="131" t="s">
        <v>70</v>
      </c>
      <c r="Y82" s="137" t="s">
        <v>79</v>
      </c>
      <c r="Z82" s="137" t="s">
        <v>79</v>
      </c>
      <c r="AA82" s="137" t="s">
        <v>79</v>
      </c>
      <c r="AB82" s="55" t="s">
        <v>161</v>
      </c>
      <c r="AC82" s="55" t="s">
        <v>79</v>
      </c>
      <c r="AD82" s="144" t="s">
        <v>81</v>
      </c>
      <c r="AE82" s="163" t="s">
        <v>82</v>
      </c>
      <c r="AF82" s="131">
        <v>2</v>
      </c>
      <c r="AG82" s="131">
        <v>2</v>
      </c>
      <c r="AH82" s="137">
        <f t="shared" si="107"/>
        <v>4</v>
      </c>
      <c r="AI82" s="137" t="str">
        <f t="shared" si="18"/>
        <v>BAJO</v>
      </c>
      <c r="AJ82" s="131">
        <v>25</v>
      </c>
      <c r="AK82" s="137">
        <f t="shared" si="102"/>
        <v>100</v>
      </c>
      <c r="AL82" s="137" t="str">
        <f t="shared" si="108"/>
        <v>III</v>
      </c>
      <c r="AM82" s="133" t="str">
        <f>IF(AL82="IV","Aceptable",IF(AL82="III","Mejorable",IF(AL82="II","aceptable con control especifico",IF(AL82="I","No aceptable",FALSE))))</f>
        <v>Mejorable</v>
      </c>
      <c r="AN82" s="131" t="s">
        <v>160</v>
      </c>
      <c r="AO82" s="131" t="s">
        <v>70</v>
      </c>
      <c r="AP82" s="137" t="s">
        <v>79</v>
      </c>
      <c r="AQ82" s="137" t="s">
        <v>79</v>
      </c>
      <c r="AR82" s="137" t="s">
        <v>79</v>
      </c>
      <c r="AS82" s="55" t="s">
        <v>161</v>
      </c>
      <c r="AT82" s="55" t="s">
        <v>79</v>
      </c>
      <c r="AU82" s="74" t="str">
        <f t="shared" si="96"/>
        <v>Se mantiene los controles establecidos</v>
      </c>
    </row>
    <row r="83" spans="2:47" s="43" customFormat="1" ht="174.75" customHeight="1" x14ac:dyDescent="0.25">
      <c r="B83" s="128" t="s">
        <v>65</v>
      </c>
      <c r="C83" s="129" t="s">
        <v>66</v>
      </c>
      <c r="D83" s="129" t="s">
        <v>67</v>
      </c>
      <c r="E83" s="143" t="s">
        <v>210</v>
      </c>
      <c r="F83" s="143" t="s">
        <v>211</v>
      </c>
      <c r="G83" s="77" t="s">
        <v>84</v>
      </c>
      <c r="H83" s="74" t="s">
        <v>71</v>
      </c>
      <c r="I83" s="131" t="s">
        <v>172</v>
      </c>
      <c r="J83" s="132" t="s">
        <v>73</v>
      </c>
      <c r="K83" s="56" t="s">
        <v>74</v>
      </c>
      <c r="L83" s="131" t="s">
        <v>75</v>
      </c>
      <c r="M83" s="56" t="s">
        <v>76</v>
      </c>
      <c r="N83" s="56" t="s">
        <v>77</v>
      </c>
      <c r="O83" s="131">
        <v>2</v>
      </c>
      <c r="P83" s="131">
        <v>3</v>
      </c>
      <c r="Q83" s="131">
        <f t="shared" si="104"/>
        <v>6</v>
      </c>
      <c r="R83" s="131" t="str">
        <f t="shared" ref="R83:R98" si="114">IF(Q83&lt;=4,"BAJO",IF(Q83&lt;=8,"MEDIO",IF(Q83&lt;=20,"ALTO","MUY ALTO")))</f>
        <v>MEDIO</v>
      </c>
      <c r="S83" s="131">
        <v>10</v>
      </c>
      <c r="T83" s="131">
        <f t="shared" si="84"/>
        <v>60</v>
      </c>
      <c r="U83" s="131" t="str">
        <f t="shared" si="105"/>
        <v>III</v>
      </c>
      <c r="V83" s="133" t="str">
        <f>IF(U83="IV","Aceptable",IF(U83="III","Mejorable",IF(U83="II","aceptable con control especifico",IF(U83="I","No aceptable",FALSE))))</f>
        <v>Mejorable</v>
      </c>
      <c r="W83" s="56" t="s">
        <v>78</v>
      </c>
      <c r="X83" s="134" t="s">
        <v>83</v>
      </c>
      <c r="Y83" s="131" t="s">
        <v>79</v>
      </c>
      <c r="Z83" s="131" t="s">
        <v>79</v>
      </c>
      <c r="AA83" s="131" t="s">
        <v>79</v>
      </c>
      <c r="AB83" s="131" t="s">
        <v>80</v>
      </c>
      <c r="AC83" s="131" t="s">
        <v>79</v>
      </c>
      <c r="AD83" s="144" t="s">
        <v>81</v>
      </c>
      <c r="AE83" s="163" t="s">
        <v>82</v>
      </c>
      <c r="AF83" s="131">
        <v>2</v>
      </c>
      <c r="AG83" s="131">
        <v>3</v>
      </c>
      <c r="AH83" s="131">
        <f t="shared" si="107"/>
        <v>6</v>
      </c>
      <c r="AI83" s="131" t="str">
        <f t="shared" si="18"/>
        <v>MEDIO</v>
      </c>
      <c r="AJ83" s="131">
        <v>10</v>
      </c>
      <c r="AK83" s="131">
        <f t="shared" si="102"/>
        <v>60</v>
      </c>
      <c r="AL83" s="131" t="str">
        <f t="shared" si="108"/>
        <v>III</v>
      </c>
      <c r="AM83" s="133" t="str">
        <f>IF(AL83="IV","Aceptable",IF(AL83="III","Mejorable",IF(AL83="II","aceptable con control especifico",IF(AL83="I","No aceptable",FALSE))))</f>
        <v>Mejorable</v>
      </c>
      <c r="AN83" s="56" t="s">
        <v>78</v>
      </c>
      <c r="AO83" s="134" t="s">
        <v>83</v>
      </c>
      <c r="AP83" s="131" t="s">
        <v>79</v>
      </c>
      <c r="AQ83" s="131" t="s">
        <v>79</v>
      </c>
      <c r="AR83" s="131" t="s">
        <v>79</v>
      </c>
      <c r="AS83" s="131" t="s">
        <v>80</v>
      </c>
      <c r="AT83" s="131" t="s">
        <v>79</v>
      </c>
      <c r="AU83" s="74" t="str">
        <f t="shared" si="96"/>
        <v>Se mantiene los controles establecidos</v>
      </c>
    </row>
    <row r="84" spans="2:47" s="43" customFormat="1" ht="174.75" customHeight="1" x14ac:dyDescent="0.25">
      <c r="B84" s="128" t="s">
        <v>65</v>
      </c>
      <c r="C84" s="129" t="s">
        <v>66</v>
      </c>
      <c r="D84" s="129" t="s">
        <v>67</v>
      </c>
      <c r="E84" s="143" t="s">
        <v>210</v>
      </c>
      <c r="F84" s="143" t="s">
        <v>211</v>
      </c>
      <c r="G84" s="77" t="s">
        <v>84</v>
      </c>
      <c r="H84" s="74" t="s">
        <v>71</v>
      </c>
      <c r="I84" s="131" t="s">
        <v>173</v>
      </c>
      <c r="J84" s="132" t="s">
        <v>73</v>
      </c>
      <c r="K84" s="56" t="s">
        <v>86</v>
      </c>
      <c r="L84" s="131" t="s">
        <v>75</v>
      </c>
      <c r="M84" s="56" t="s">
        <v>87</v>
      </c>
      <c r="N84" s="56" t="s">
        <v>181</v>
      </c>
      <c r="O84" s="131">
        <v>2</v>
      </c>
      <c r="P84" s="131">
        <v>2</v>
      </c>
      <c r="Q84" s="131">
        <v>4</v>
      </c>
      <c r="R84" s="131" t="str">
        <f t="shared" si="114"/>
        <v>BAJO</v>
      </c>
      <c r="S84" s="131">
        <v>10</v>
      </c>
      <c r="T84" s="131">
        <f t="shared" si="84"/>
        <v>40</v>
      </c>
      <c r="U84" s="131" t="str">
        <f t="shared" si="105"/>
        <v>III</v>
      </c>
      <c r="V84" s="133" t="str">
        <f>IF(U84="IV","Aceptable",IF(U84="III","Mejorable",IF(U84="II","aceptable con control especifico",IF(U84="I","No aceptable",FALSE))))</f>
        <v>Mejorable</v>
      </c>
      <c r="W84" s="56" t="s">
        <v>89</v>
      </c>
      <c r="X84" s="134" t="s">
        <v>70</v>
      </c>
      <c r="Y84" s="131" t="s">
        <v>79</v>
      </c>
      <c r="Z84" s="131" t="s">
        <v>79</v>
      </c>
      <c r="AA84" s="131" t="s">
        <v>79</v>
      </c>
      <c r="AB84" s="131" t="s">
        <v>90</v>
      </c>
      <c r="AC84" s="77" t="s">
        <v>79</v>
      </c>
      <c r="AD84" s="144" t="s">
        <v>81</v>
      </c>
      <c r="AE84" s="163" t="s">
        <v>82</v>
      </c>
      <c r="AF84" s="131">
        <v>2</v>
      </c>
      <c r="AG84" s="131">
        <v>2</v>
      </c>
      <c r="AH84" s="131">
        <v>4</v>
      </c>
      <c r="AI84" s="131" t="str">
        <f t="shared" si="18"/>
        <v>BAJO</v>
      </c>
      <c r="AJ84" s="131">
        <v>10</v>
      </c>
      <c r="AK84" s="131">
        <f t="shared" si="102"/>
        <v>40</v>
      </c>
      <c r="AL84" s="131" t="str">
        <f t="shared" si="108"/>
        <v>III</v>
      </c>
      <c r="AM84" s="133" t="str">
        <f>IF(AL84="IV","Aceptable",IF(AL84="III","Mejorable",IF(AL84="II","aceptable con control especifico",IF(AL84="I","No aceptable",FALSE))))</f>
        <v>Mejorable</v>
      </c>
      <c r="AN84" s="56" t="s">
        <v>89</v>
      </c>
      <c r="AO84" s="134" t="s">
        <v>70</v>
      </c>
      <c r="AP84" s="131" t="s">
        <v>79</v>
      </c>
      <c r="AQ84" s="131" t="s">
        <v>79</v>
      </c>
      <c r="AR84" s="131" t="s">
        <v>79</v>
      </c>
      <c r="AS84" s="131" t="s">
        <v>90</v>
      </c>
      <c r="AT84" s="77" t="s">
        <v>79</v>
      </c>
      <c r="AU84" s="74" t="str">
        <f t="shared" si="96"/>
        <v>Se mantiene los controles establecidos</v>
      </c>
    </row>
    <row r="85" spans="2:47" s="43" customFormat="1" ht="174.75" customHeight="1" x14ac:dyDescent="0.25">
      <c r="B85" s="128" t="s">
        <v>65</v>
      </c>
      <c r="C85" s="129" t="s">
        <v>66</v>
      </c>
      <c r="D85" s="129" t="s">
        <v>67</v>
      </c>
      <c r="E85" s="143" t="s">
        <v>210</v>
      </c>
      <c r="F85" s="143" t="s">
        <v>211</v>
      </c>
      <c r="G85" s="77" t="s">
        <v>70</v>
      </c>
      <c r="H85" s="74" t="s">
        <v>71</v>
      </c>
      <c r="I85" s="143" t="s">
        <v>182</v>
      </c>
      <c r="J85" s="164" t="s">
        <v>120</v>
      </c>
      <c r="K85" s="143" t="s">
        <v>121</v>
      </c>
      <c r="L85" s="131" t="s">
        <v>75</v>
      </c>
      <c r="M85" s="143" t="s">
        <v>183</v>
      </c>
      <c r="N85" s="143" t="s">
        <v>184</v>
      </c>
      <c r="O85" s="131">
        <v>2</v>
      </c>
      <c r="P85" s="131">
        <v>2</v>
      </c>
      <c r="Q85" s="131">
        <v>4</v>
      </c>
      <c r="R85" s="131" t="str">
        <f t="shared" si="114"/>
        <v>BAJO</v>
      </c>
      <c r="S85" s="131">
        <v>10</v>
      </c>
      <c r="T85" s="131">
        <v>25</v>
      </c>
      <c r="U85" s="131" t="str">
        <f t="shared" si="105"/>
        <v>III</v>
      </c>
      <c r="V85" s="133" t="str">
        <f>IF(U85="IV","Aceptable",IF(U85="III","Mejorable",IF(U85="II","aceptable con control especifico",IF(U85="I","No aceptable",FALSE))))</f>
        <v>Mejorable</v>
      </c>
      <c r="W85" s="143" t="s">
        <v>185</v>
      </c>
      <c r="X85" s="77" t="s">
        <v>70</v>
      </c>
      <c r="Y85" s="131" t="s">
        <v>79</v>
      </c>
      <c r="Z85" s="131" t="s">
        <v>79</v>
      </c>
      <c r="AA85" s="131" t="s">
        <v>79</v>
      </c>
      <c r="AB85" s="131" t="s">
        <v>186</v>
      </c>
      <c r="AC85" s="77" t="s">
        <v>79</v>
      </c>
      <c r="AD85" s="144" t="s">
        <v>81</v>
      </c>
      <c r="AE85" s="163" t="s">
        <v>82</v>
      </c>
      <c r="AF85" s="131">
        <v>2</v>
      </c>
      <c r="AG85" s="131">
        <v>2</v>
      </c>
      <c r="AH85" s="131">
        <v>4</v>
      </c>
      <c r="AI85" s="131" t="str">
        <f t="shared" si="18"/>
        <v>BAJO</v>
      </c>
      <c r="AJ85" s="131">
        <v>10</v>
      </c>
      <c r="AK85" s="131">
        <v>25</v>
      </c>
      <c r="AL85" s="131" t="str">
        <f t="shared" si="108"/>
        <v>III</v>
      </c>
      <c r="AM85" s="133" t="str">
        <f>IF(AL85="IV","Aceptable",IF(AL85="III","Mejorable",IF(AL85="II","aceptable con control especifico",IF(AL85="I","No aceptable",FALSE))))</f>
        <v>Mejorable</v>
      </c>
      <c r="AN85" s="143" t="s">
        <v>185</v>
      </c>
      <c r="AO85" s="77" t="s">
        <v>70</v>
      </c>
      <c r="AP85" s="131" t="s">
        <v>79</v>
      </c>
      <c r="AQ85" s="131" t="s">
        <v>79</v>
      </c>
      <c r="AR85" s="131" t="s">
        <v>79</v>
      </c>
      <c r="AS85" s="131" t="s">
        <v>186</v>
      </c>
      <c r="AT85" s="77" t="s">
        <v>79</v>
      </c>
      <c r="AU85" s="74" t="str">
        <f t="shared" si="96"/>
        <v>Se mantiene los controles establecidos</v>
      </c>
    </row>
    <row r="86" spans="2:47" s="43" customFormat="1" ht="174.75" customHeight="1" x14ac:dyDescent="0.25">
      <c r="B86" s="128" t="s">
        <v>65</v>
      </c>
      <c r="C86" s="129" t="s">
        <v>66</v>
      </c>
      <c r="D86" s="129" t="s">
        <v>67</v>
      </c>
      <c r="E86" s="143" t="s">
        <v>210</v>
      </c>
      <c r="F86" s="143" t="s">
        <v>211</v>
      </c>
      <c r="G86" s="130" t="s">
        <v>70</v>
      </c>
      <c r="H86" s="74" t="s">
        <v>71</v>
      </c>
      <c r="I86" s="136" t="s">
        <v>129</v>
      </c>
      <c r="J86" s="132" t="s">
        <v>120</v>
      </c>
      <c r="K86" s="56" t="s">
        <v>130</v>
      </c>
      <c r="L86" s="131" t="s">
        <v>75</v>
      </c>
      <c r="M86" s="143" t="s">
        <v>183</v>
      </c>
      <c r="N86" s="136" t="s">
        <v>187</v>
      </c>
      <c r="O86" s="130">
        <v>2</v>
      </c>
      <c r="P86" s="130">
        <v>3</v>
      </c>
      <c r="Q86" s="131">
        <f t="shared" ref="Q86" si="115">O86*P86</f>
        <v>6</v>
      </c>
      <c r="R86" s="131" t="str">
        <f t="shared" si="114"/>
        <v>MEDIO</v>
      </c>
      <c r="S86" s="130">
        <v>25</v>
      </c>
      <c r="T86" s="131">
        <f t="shared" ref="T86:T100" si="116">Q86*S86</f>
        <v>150</v>
      </c>
      <c r="U86" s="131" t="str">
        <f t="shared" si="105"/>
        <v>II</v>
      </c>
      <c r="V86" s="135" t="str">
        <f t="shared" ref="V86" si="117">IF(U86="IV","Aceptable",IF(U86="III","Mejorable",IF(U86="II","aceptable con control especifico",IF(U86="I","No aceptable",FALSE))))</f>
        <v>aceptable con control especifico</v>
      </c>
      <c r="W86" s="56" t="s">
        <v>132</v>
      </c>
      <c r="X86" s="130" t="s">
        <v>70</v>
      </c>
      <c r="Y86" s="131" t="s">
        <v>79</v>
      </c>
      <c r="Z86" s="131" t="s">
        <v>79</v>
      </c>
      <c r="AA86" s="131" t="s">
        <v>79</v>
      </c>
      <c r="AB86" s="130" t="s">
        <v>133</v>
      </c>
      <c r="AC86" s="130" t="s">
        <v>79</v>
      </c>
      <c r="AD86" s="144" t="s">
        <v>81</v>
      </c>
      <c r="AE86" s="163" t="s">
        <v>82</v>
      </c>
      <c r="AF86" s="130">
        <v>2</v>
      </c>
      <c r="AG86" s="130">
        <v>3</v>
      </c>
      <c r="AH86" s="131">
        <f t="shared" ref="AH86" si="118">AF86*AG86</f>
        <v>6</v>
      </c>
      <c r="AI86" s="131" t="str">
        <f t="shared" si="18"/>
        <v>MEDIO</v>
      </c>
      <c r="AJ86" s="130">
        <v>25</v>
      </c>
      <c r="AK86" s="131">
        <f t="shared" ref="AK86:AK100" si="119">AH86*AJ86</f>
        <v>150</v>
      </c>
      <c r="AL86" s="131" t="str">
        <f t="shared" si="108"/>
        <v>II</v>
      </c>
      <c r="AM86" s="135" t="str">
        <f t="shared" ref="AM86" si="120">IF(AL86="IV","Aceptable",IF(AL86="III","Mejorable",IF(AL86="II","aceptable con control especifico",IF(AL86="I","No aceptable",FALSE))))</f>
        <v>aceptable con control especifico</v>
      </c>
      <c r="AN86" s="56" t="s">
        <v>132</v>
      </c>
      <c r="AO86" s="130" t="s">
        <v>70</v>
      </c>
      <c r="AP86" s="131" t="s">
        <v>79</v>
      </c>
      <c r="AQ86" s="131" t="s">
        <v>79</v>
      </c>
      <c r="AR86" s="131" t="s">
        <v>79</v>
      </c>
      <c r="AS86" s="130" t="s">
        <v>133</v>
      </c>
      <c r="AT86" s="130" t="s">
        <v>79</v>
      </c>
      <c r="AU86" s="74" t="str">
        <f t="shared" si="96"/>
        <v>Se mantiene los controles establecidos</v>
      </c>
    </row>
    <row r="87" spans="2:47" s="43" customFormat="1" ht="174.75" customHeight="1" x14ac:dyDescent="0.25">
      <c r="B87" s="128" t="s">
        <v>65</v>
      </c>
      <c r="C87" s="129" t="s">
        <v>66</v>
      </c>
      <c r="D87" s="129" t="s">
        <v>67</v>
      </c>
      <c r="E87" s="143" t="s">
        <v>210</v>
      </c>
      <c r="F87" s="143" t="s">
        <v>211</v>
      </c>
      <c r="G87" s="77" t="s">
        <v>84</v>
      </c>
      <c r="H87" s="74" t="s">
        <v>71</v>
      </c>
      <c r="I87" s="143" t="s">
        <v>162</v>
      </c>
      <c r="J87" s="164" t="s">
        <v>135</v>
      </c>
      <c r="K87" s="143" t="s">
        <v>163</v>
      </c>
      <c r="L87" s="143" t="s">
        <v>75</v>
      </c>
      <c r="M87" s="143" t="s">
        <v>164</v>
      </c>
      <c r="N87" s="143" t="s">
        <v>165</v>
      </c>
      <c r="O87" s="130">
        <v>2</v>
      </c>
      <c r="P87" s="130">
        <v>1</v>
      </c>
      <c r="Q87" s="131">
        <f>O87*P87</f>
        <v>2</v>
      </c>
      <c r="R87" s="131" t="str">
        <f t="shared" si="114"/>
        <v>BAJO</v>
      </c>
      <c r="S87" s="77">
        <v>25</v>
      </c>
      <c r="T87" s="77">
        <f t="shared" si="116"/>
        <v>50</v>
      </c>
      <c r="U87" s="131" t="str">
        <f>IF(T87&lt;=20,"IV",IF(T87&lt;=120,"III",IF(T87&lt;=500,"II",IF(T87&lt;=4000,"I",FALSE))))</f>
        <v>III</v>
      </c>
      <c r="V87" s="133" t="str">
        <f>IF(U87="IV","Aceptable",IF(U87="III","Mejorable",IF(U87="II","aceptable con control especifico",IF(U87="I","No aceptable",FALSE))))</f>
        <v>Mejorable</v>
      </c>
      <c r="W87" s="143" t="s">
        <v>166</v>
      </c>
      <c r="X87" s="77" t="s">
        <v>70</v>
      </c>
      <c r="Y87" s="131" t="s">
        <v>79</v>
      </c>
      <c r="Z87" s="131" t="s">
        <v>79</v>
      </c>
      <c r="AA87" s="131" t="s">
        <v>79</v>
      </c>
      <c r="AB87" s="143" t="s">
        <v>167</v>
      </c>
      <c r="AC87" s="77" t="s">
        <v>79</v>
      </c>
      <c r="AD87" s="144" t="s">
        <v>81</v>
      </c>
      <c r="AE87" s="163" t="s">
        <v>82</v>
      </c>
      <c r="AF87" s="130">
        <v>2</v>
      </c>
      <c r="AG87" s="130">
        <v>1</v>
      </c>
      <c r="AH87" s="131">
        <f>AF87*AG87</f>
        <v>2</v>
      </c>
      <c r="AI87" s="131" t="str">
        <f t="shared" si="18"/>
        <v>BAJO</v>
      </c>
      <c r="AJ87" s="77">
        <v>25</v>
      </c>
      <c r="AK87" s="77">
        <f t="shared" si="119"/>
        <v>50</v>
      </c>
      <c r="AL87" s="131" t="str">
        <f>IF(AK87&lt;=20,"IV",IF(AK87&lt;=120,"III",IF(AK87&lt;=500,"II",IF(AK87&lt;=4000,"I",FALSE))))</f>
        <v>III</v>
      </c>
      <c r="AM87" s="133" t="str">
        <f>IF(AL87="IV","Aceptable",IF(AL87="III","Mejorable",IF(AL87="II","aceptable con control especifico",IF(AL87="I","No aceptable",FALSE))))</f>
        <v>Mejorable</v>
      </c>
      <c r="AN87" s="143" t="s">
        <v>166</v>
      </c>
      <c r="AO87" s="77" t="s">
        <v>70</v>
      </c>
      <c r="AP87" s="131" t="s">
        <v>79</v>
      </c>
      <c r="AQ87" s="131" t="s">
        <v>79</v>
      </c>
      <c r="AR87" s="131" t="s">
        <v>79</v>
      </c>
      <c r="AS87" s="143" t="s">
        <v>167</v>
      </c>
      <c r="AT87" s="77" t="s">
        <v>79</v>
      </c>
      <c r="AU87" s="74" t="str">
        <f t="shared" si="96"/>
        <v>Se mantiene los controles establecidos</v>
      </c>
    </row>
    <row r="88" spans="2:47" s="43" customFormat="1" ht="174.75" customHeight="1" x14ac:dyDescent="0.25">
      <c r="B88" s="128" t="s">
        <v>65</v>
      </c>
      <c r="C88" s="129" t="s">
        <v>66</v>
      </c>
      <c r="D88" s="129" t="s">
        <v>67</v>
      </c>
      <c r="E88" s="143" t="s">
        <v>210</v>
      </c>
      <c r="F88" s="143" t="s">
        <v>211</v>
      </c>
      <c r="G88" s="77" t="s">
        <v>84</v>
      </c>
      <c r="H88" s="74" t="s">
        <v>154</v>
      </c>
      <c r="I88" s="137" t="s">
        <v>155</v>
      </c>
      <c r="J88" s="139" t="s">
        <v>156</v>
      </c>
      <c r="K88" s="55" t="s">
        <v>157</v>
      </c>
      <c r="L88" s="131" t="s">
        <v>75</v>
      </c>
      <c r="M88" s="55" t="s">
        <v>158</v>
      </c>
      <c r="N88" s="55" t="s">
        <v>159</v>
      </c>
      <c r="O88" s="131">
        <v>2</v>
      </c>
      <c r="P88" s="131">
        <v>1</v>
      </c>
      <c r="Q88" s="137">
        <f t="shared" ref="Q88:Q90" si="121">O88*P88</f>
        <v>2</v>
      </c>
      <c r="R88" s="137" t="str">
        <f t="shared" si="114"/>
        <v>BAJO</v>
      </c>
      <c r="S88" s="131">
        <v>100</v>
      </c>
      <c r="T88" s="137">
        <f t="shared" si="116"/>
        <v>200</v>
      </c>
      <c r="U88" s="137" t="str">
        <f t="shared" ref="U88:U95" si="122">IF(T88&lt;=20,"IV",IF(T88&lt;=120,"III",IF(T88&lt;=500,"II",IF(T88&lt;=4000,"I",FALSE))))</f>
        <v>II</v>
      </c>
      <c r="V88" s="140" t="str">
        <f t="shared" ref="V88" si="123">IF(U88="IV","Aceptable",IF(U88="III","Mejorable",IF(U88="II","aceptable con control especifico",IF(U88="I","No aceptable",FALSE))))</f>
        <v>aceptable con control especifico</v>
      </c>
      <c r="W88" s="131" t="s">
        <v>160</v>
      </c>
      <c r="X88" s="131" t="s">
        <v>70</v>
      </c>
      <c r="Y88" s="137" t="s">
        <v>79</v>
      </c>
      <c r="Z88" s="137" t="s">
        <v>79</v>
      </c>
      <c r="AA88" s="137" t="s">
        <v>79</v>
      </c>
      <c r="AB88" s="55" t="s">
        <v>161</v>
      </c>
      <c r="AC88" s="55" t="s">
        <v>79</v>
      </c>
      <c r="AD88" s="144" t="s">
        <v>81</v>
      </c>
      <c r="AE88" s="163" t="s">
        <v>82</v>
      </c>
      <c r="AF88" s="131">
        <v>2</v>
      </c>
      <c r="AG88" s="131">
        <v>1</v>
      </c>
      <c r="AH88" s="137">
        <f t="shared" ref="AH88:AH90" si="124">AF88*AG88</f>
        <v>2</v>
      </c>
      <c r="AI88" s="137" t="str">
        <f t="shared" si="18"/>
        <v>BAJO</v>
      </c>
      <c r="AJ88" s="131">
        <v>100</v>
      </c>
      <c r="AK88" s="137">
        <f t="shared" si="119"/>
        <v>200</v>
      </c>
      <c r="AL88" s="137" t="str">
        <f t="shared" ref="AL88:AL95" si="125">IF(AK88&lt;=20,"IV",IF(AK88&lt;=120,"III",IF(AK88&lt;=500,"II",IF(AK88&lt;=4000,"I",FALSE))))</f>
        <v>II</v>
      </c>
      <c r="AM88" s="140" t="str">
        <f t="shared" ref="AM88" si="126">IF(AL88="IV","Aceptable",IF(AL88="III","Mejorable",IF(AL88="II","aceptable con control especifico",IF(AL88="I","No aceptable",FALSE))))</f>
        <v>aceptable con control especifico</v>
      </c>
      <c r="AN88" s="131" t="s">
        <v>160</v>
      </c>
      <c r="AO88" s="131" t="s">
        <v>70</v>
      </c>
      <c r="AP88" s="137" t="s">
        <v>79</v>
      </c>
      <c r="AQ88" s="137" t="s">
        <v>79</v>
      </c>
      <c r="AR88" s="137" t="s">
        <v>79</v>
      </c>
      <c r="AS88" s="55" t="s">
        <v>161</v>
      </c>
      <c r="AT88" s="55" t="s">
        <v>79</v>
      </c>
      <c r="AU88" s="74" t="str">
        <f t="shared" si="96"/>
        <v>Se mantiene los controles establecidos</v>
      </c>
    </row>
    <row r="89" spans="2:47" s="43" customFormat="1" ht="174.75" customHeight="1" x14ac:dyDescent="0.25">
      <c r="B89" s="128" t="s">
        <v>65</v>
      </c>
      <c r="C89" s="129" t="s">
        <v>66</v>
      </c>
      <c r="D89" s="129" t="s">
        <v>67</v>
      </c>
      <c r="E89" s="143" t="s">
        <v>210</v>
      </c>
      <c r="F89" s="143" t="s">
        <v>211</v>
      </c>
      <c r="G89" s="77" t="s">
        <v>84</v>
      </c>
      <c r="H89" s="74" t="s">
        <v>154</v>
      </c>
      <c r="I89" s="137" t="s">
        <v>168</v>
      </c>
      <c r="J89" s="141" t="s">
        <v>156</v>
      </c>
      <c r="K89" s="55" t="s">
        <v>169</v>
      </c>
      <c r="L89" s="131" t="s">
        <v>75</v>
      </c>
      <c r="M89" s="55" t="s">
        <v>158</v>
      </c>
      <c r="N89" s="55" t="s">
        <v>159</v>
      </c>
      <c r="O89" s="131">
        <v>2</v>
      </c>
      <c r="P89" s="131">
        <v>2</v>
      </c>
      <c r="Q89" s="137">
        <f t="shared" si="121"/>
        <v>4</v>
      </c>
      <c r="R89" s="137" t="str">
        <f t="shared" si="114"/>
        <v>BAJO</v>
      </c>
      <c r="S89" s="131">
        <v>25</v>
      </c>
      <c r="T89" s="137">
        <f t="shared" si="116"/>
        <v>100</v>
      </c>
      <c r="U89" s="137" t="str">
        <f t="shared" si="122"/>
        <v>III</v>
      </c>
      <c r="V89" s="133" t="str">
        <f>IF(U89="IV","Aceptable",IF(U89="III","Mejorable",IF(U89="II","aceptable con control especifico",IF(U89="I","No aceptable",FALSE))))</f>
        <v>Mejorable</v>
      </c>
      <c r="W89" s="131" t="s">
        <v>160</v>
      </c>
      <c r="X89" s="131" t="s">
        <v>70</v>
      </c>
      <c r="Y89" s="137" t="s">
        <v>79</v>
      </c>
      <c r="Z89" s="137" t="s">
        <v>79</v>
      </c>
      <c r="AA89" s="137" t="s">
        <v>79</v>
      </c>
      <c r="AB89" s="55" t="s">
        <v>161</v>
      </c>
      <c r="AC89" s="55" t="s">
        <v>79</v>
      </c>
      <c r="AD89" s="144" t="s">
        <v>81</v>
      </c>
      <c r="AE89" s="163" t="s">
        <v>82</v>
      </c>
      <c r="AF89" s="131">
        <v>2</v>
      </c>
      <c r="AG89" s="131">
        <v>2</v>
      </c>
      <c r="AH89" s="137">
        <f t="shared" si="124"/>
        <v>4</v>
      </c>
      <c r="AI89" s="137" t="str">
        <f t="shared" si="18"/>
        <v>BAJO</v>
      </c>
      <c r="AJ89" s="131">
        <v>25</v>
      </c>
      <c r="AK89" s="137">
        <f t="shared" si="119"/>
        <v>100</v>
      </c>
      <c r="AL89" s="137" t="str">
        <f t="shared" si="125"/>
        <v>III</v>
      </c>
      <c r="AM89" s="133" t="str">
        <f>IF(AL89="IV","Aceptable",IF(AL89="III","Mejorable",IF(AL89="II","aceptable con control especifico",IF(AL89="I","No aceptable",FALSE))))</f>
        <v>Mejorable</v>
      </c>
      <c r="AN89" s="131" t="s">
        <v>160</v>
      </c>
      <c r="AO89" s="131" t="s">
        <v>70</v>
      </c>
      <c r="AP89" s="137" t="s">
        <v>79</v>
      </c>
      <c r="AQ89" s="137" t="s">
        <v>79</v>
      </c>
      <c r="AR89" s="137" t="s">
        <v>79</v>
      </c>
      <c r="AS89" s="55" t="s">
        <v>161</v>
      </c>
      <c r="AT89" s="55" t="s">
        <v>79</v>
      </c>
      <c r="AU89" s="74" t="str">
        <f t="shared" si="96"/>
        <v>Se mantiene los controles establecidos</v>
      </c>
    </row>
    <row r="90" spans="2:47" s="43" customFormat="1" ht="174.75" customHeight="1" x14ac:dyDescent="0.25">
      <c r="B90" s="128" t="s">
        <v>65</v>
      </c>
      <c r="C90" s="129" t="s">
        <v>66</v>
      </c>
      <c r="D90" s="129" t="s">
        <v>67</v>
      </c>
      <c r="E90" s="143" t="s">
        <v>212</v>
      </c>
      <c r="F90" s="143" t="s">
        <v>213</v>
      </c>
      <c r="G90" s="77" t="s">
        <v>84</v>
      </c>
      <c r="H90" s="74" t="s">
        <v>71</v>
      </c>
      <c r="I90" s="131" t="s">
        <v>172</v>
      </c>
      <c r="J90" s="132" t="s">
        <v>73</v>
      </c>
      <c r="K90" s="56" t="s">
        <v>74</v>
      </c>
      <c r="L90" s="131" t="s">
        <v>75</v>
      </c>
      <c r="M90" s="56" t="s">
        <v>76</v>
      </c>
      <c r="N90" s="56" t="s">
        <v>77</v>
      </c>
      <c r="O90" s="131">
        <v>2</v>
      </c>
      <c r="P90" s="131">
        <v>3</v>
      </c>
      <c r="Q90" s="131">
        <f t="shared" si="121"/>
        <v>6</v>
      </c>
      <c r="R90" s="131" t="str">
        <f t="shared" si="114"/>
        <v>MEDIO</v>
      </c>
      <c r="S90" s="131">
        <v>10</v>
      </c>
      <c r="T90" s="131">
        <f t="shared" si="116"/>
        <v>60</v>
      </c>
      <c r="U90" s="131" t="str">
        <f t="shared" si="122"/>
        <v>III</v>
      </c>
      <c r="V90" s="133" t="str">
        <f>IF(U90="IV","Aceptable",IF(U90="III","Mejorable",IF(U90="II","aceptable con control especifico",IF(U90="I","No aceptable",FALSE))))</f>
        <v>Mejorable</v>
      </c>
      <c r="W90" s="56" t="s">
        <v>78</v>
      </c>
      <c r="X90" s="134" t="s">
        <v>83</v>
      </c>
      <c r="Y90" s="131" t="s">
        <v>79</v>
      </c>
      <c r="Z90" s="131" t="s">
        <v>79</v>
      </c>
      <c r="AA90" s="131" t="s">
        <v>79</v>
      </c>
      <c r="AB90" s="131" t="s">
        <v>80</v>
      </c>
      <c r="AC90" s="131" t="s">
        <v>79</v>
      </c>
      <c r="AD90" s="144" t="s">
        <v>81</v>
      </c>
      <c r="AE90" s="163" t="s">
        <v>82</v>
      </c>
      <c r="AF90" s="131">
        <v>2</v>
      </c>
      <c r="AG90" s="131">
        <v>3</v>
      </c>
      <c r="AH90" s="131">
        <f t="shared" si="124"/>
        <v>6</v>
      </c>
      <c r="AI90" s="131" t="str">
        <f t="shared" si="18"/>
        <v>MEDIO</v>
      </c>
      <c r="AJ90" s="131">
        <v>10</v>
      </c>
      <c r="AK90" s="131">
        <f t="shared" si="119"/>
        <v>60</v>
      </c>
      <c r="AL90" s="131" t="str">
        <f t="shared" si="125"/>
        <v>III</v>
      </c>
      <c r="AM90" s="133" t="str">
        <f>IF(AL90="IV","Aceptable",IF(AL90="III","Mejorable",IF(AL90="II","aceptable con control especifico",IF(AL90="I","No aceptable",FALSE))))</f>
        <v>Mejorable</v>
      </c>
      <c r="AN90" s="56" t="s">
        <v>78</v>
      </c>
      <c r="AO90" s="134" t="s">
        <v>83</v>
      </c>
      <c r="AP90" s="131" t="s">
        <v>79</v>
      </c>
      <c r="AQ90" s="131" t="s">
        <v>79</v>
      </c>
      <c r="AR90" s="131" t="s">
        <v>79</v>
      </c>
      <c r="AS90" s="131" t="s">
        <v>80</v>
      </c>
      <c r="AT90" s="131" t="s">
        <v>79</v>
      </c>
      <c r="AU90" s="74" t="str">
        <f t="shared" si="96"/>
        <v>Se mantiene los controles establecidos</v>
      </c>
    </row>
    <row r="91" spans="2:47" s="43" customFormat="1" ht="174.75" customHeight="1" x14ac:dyDescent="0.25">
      <c r="B91" s="128" t="s">
        <v>65</v>
      </c>
      <c r="C91" s="129" t="s">
        <v>66</v>
      </c>
      <c r="D91" s="129" t="s">
        <v>67</v>
      </c>
      <c r="E91" s="143" t="s">
        <v>212</v>
      </c>
      <c r="F91" s="143" t="s">
        <v>213</v>
      </c>
      <c r="G91" s="77" t="s">
        <v>84</v>
      </c>
      <c r="H91" s="74" t="s">
        <v>71</v>
      </c>
      <c r="I91" s="131" t="s">
        <v>173</v>
      </c>
      <c r="J91" s="132" t="s">
        <v>73</v>
      </c>
      <c r="K91" s="56" t="s">
        <v>86</v>
      </c>
      <c r="L91" s="131" t="s">
        <v>75</v>
      </c>
      <c r="M91" s="56" t="s">
        <v>87</v>
      </c>
      <c r="N91" s="56" t="s">
        <v>181</v>
      </c>
      <c r="O91" s="131">
        <v>2</v>
      </c>
      <c r="P91" s="131">
        <v>2</v>
      </c>
      <c r="Q91" s="131">
        <v>4</v>
      </c>
      <c r="R91" s="131" t="str">
        <f t="shared" si="114"/>
        <v>BAJO</v>
      </c>
      <c r="S91" s="131">
        <v>10</v>
      </c>
      <c r="T91" s="131">
        <f t="shared" si="116"/>
        <v>40</v>
      </c>
      <c r="U91" s="131" t="str">
        <f t="shared" si="122"/>
        <v>III</v>
      </c>
      <c r="V91" s="133" t="str">
        <f>IF(U91="IV","Aceptable",IF(U91="III","Mejorable",IF(U91="II","aceptable con control especifico",IF(U91="I","No aceptable",FALSE))))</f>
        <v>Mejorable</v>
      </c>
      <c r="W91" s="56" t="s">
        <v>89</v>
      </c>
      <c r="X91" s="134" t="s">
        <v>70</v>
      </c>
      <c r="Y91" s="131" t="s">
        <v>79</v>
      </c>
      <c r="Z91" s="131" t="s">
        <v>79</v>
      </c>
      <c r="AA91" s="131" t="s">
        <v>79</v>
      </c>
      <c r="AB91" s="131" t="s">
        <v>90</v>
      </c>
      <c r="AC91" s="77" t="s">
        <v>79</v>
      </c>
      <c r="AD91" s="144" t="s">
        <v>81</v>
      </c>
      <c r="AE91" s="163" t="s">
        <v>82</v>
      </c>
      <c r="AF91" s="131">
        <v>2</v>
      </c>
      <c r="AG91" s="131">
        <v>2</v>
      </c>
      <c r="AH91" s="131">
        <v>4</v>
      </c>
      <c r="AI91" s="131" t="str">
        <f t="shared" si="18"/>
        <v>BAJO</v>
      </c>
      <c r="AJ91" s="131">
        <v>10</v>
      </c>
      <c r="AK91" s="131">
        <f t="shared" si="119"/>
        <v>40</v>
      </c>
      <c r="AL91" s="131" t="str">
        <f t="shared" si="125"/>
        <v>III</v>
      </c>
      <c r="AM91" s="133" t="str">
        <f>IF(AL91="IV","Aceptable",IF(AL91="III","Mejorable",IF(AL91="II","aceptable con control especifico",IF(AL91="I","No aceptable",FALSE))))</f>
        <v>Mejorable</v>
      </c>
      <c r="AN91" s="56" t="s">
        <v>89</v>
      </c>
      <c r="AO91" s="134" t="s">
        <v>70</v>
      </c>
      <c r="AP91" s="131" t="s">
        <v>79</v>
      </c>
      <c r="AQ91" s="131" t="s">
        <v>79</v>
      </c>
      <c r="AR91" s="131" t="s">
        <v>79</v>
      </c>
      <c r="AS91" s="131" t="s">
        <v>90</v>
      </c>
      <c r="AT91" s="77" t="s">
        <v>79</v>
      </c>
      <c r="AU91" s="74" t="str">
        <f t="shared" si="96"/>
        <v>Se mantiene los controles establecidos</v>
      </c>
    </row>
    <row r="92" spans="2:47" s="43" customFormat="1" ht="174.75" customHeight="1" x14ac:dyDescent="0.25">
      <c r="B92" s="128" t="s">
        <v>65</v>
      </c>
      <c r="C92" s="129" t="s">
        <v>66</v>
      </c>
      <c r="D92" s="129" t="s">
        <v>67</v>
      </c>
      <c r="E92" s="143" t="s">
        <v>212</v>
      </c>
      <c r="F92" s="143" t="s">
        <v>213</v>
      </c>
      <c r="G92" s="130" t="s">
        <v>70</v>
      </c>
      <c r="H92" s="74" t="s">
        <v>71</v>
      </c>
      <c r="I92" s="136" t="s">
        <v>125</v>
      </c>
      <c r="J92" s="132" t="s">
        <v>120</v>
      </c>
      <c r="K92" s="56" t="s">
        <v>126</v>
      </c>
      <c r="L92" s="131" t="s">
        <v>75</v>
      </c>
      <c r="M92" s="56" t="s">
        <v>75</v>
      </c>
      <c r="N92" s="136" t="s">
        <v>127</v>
      </c>
      <c r="O92" s="131">
        <v>2</v>
      </c>
      <c r="P92" s="131">
        <v>3</v>
      </c>
      <c r="Q92" s="131">
        <f t="shared" ref="Q92:Q95" si="127">O92*P92</f>
        <v>6</v>
      </c>
      <c r="R92" s="131" t="str">
        <f t="shared" si="114"/>
        <v>MEDIO</v>
      </c>
      <c r="S92" s="131">
        <v>60</v>
      </c>
      <c r="T92" s="131">
        <f t="shared" si="116"/>
        <v>360</v>
      </c>
      <c r="U92" s="131" t="str">
        <f t="shared" si="122"/>
        <v>II</v>
      </c>
      <c r="V92" s="135" t="str">
        <f t="shared" ref="V92" si="128">IF(U92="IV","Aceptable",IF(U92="III","Mejorable",IF(U92="II","aceptable con control especifico",IF(U92="I","No aceptable",FALSE))))</f>
        <v>aceptable con control especifico</v>
      </c>
      <c r="W92" s="56" t="s">
        <v>123</v>
      </c>
      <c r="X92" s="134" t="s">
        <v>70</v>
      </c>
      <c r="Y92" s="131" t="s">
        <v>79</v>
      </c>
      <c r="Z92" s="131" t="s">
        <v>79</v>
      </c>
      <c r="AA92" s="131" t="s">
        <v>79</v>
      </c>
      <c r="AB92" s="130" t="s">
        <v>128</v>
      </c>
      <c r="AC92" s="131" t="s">
        <v>79</v>
      </c>
      <c r="AD92" s="144" t="s">
        <v>81</v>
      </c>
      <c r="AE92" s="163" t="s">
        <v>82</v>
      </c>
      <c r="AF92" s="131">
        <v>2</v>
      </c>
      <c r="AG92" s="131">
        <v>3</v>
      </c>
      <c r="AH92" s="131">
        <f t="shared" ref="AH92:AH95" si="129">AF92*AG92</f>
        <v>6</v>
      </c>
      <c r="AI92" s="131" t="str">
        <f t="shared" si="18"/>
        <v>MEDIO</v>
      </c>
      <c r="AJ92" s="131">
        <v>60</v>
      </c>
      <c r="AK92" s="131">
        <f t="shared" si="119"/>
        <v>360</v>
      </c>
      <c r="AL92" s="131" t="str">
        <f t="shared" si="125"/>
        <v>II</v>
      </c>
      <c r="AM92" s="135" t="str">
        <f t="shared" ref="AM92" si="130">IF(AL92="IV","Aceptable",IF(AL92="III","Mejorable",IF(AL92="II","aceptable con control especifico",IF(AL92="I","No aceptable",FALSE))))</f>
        <v>aceptable con control especifico</v>
      </c>
      <c r="AN92" s="56" t="s">
        <v>123</v>
      </c>
      <c r="AO92" s="134" t="s">
        <v>70</v>
      </c>
      <c r="AP92" s="131" t="s">
        <v>79</v>
      </c>
      <c r="AQ92" s="131" t="s">
        <v>79</v>
      </c>
      <c r="AR92" s="131" t="s">
        <v>79</v>
      </c>
      <c r="AS92" s="130" t="s">
        <v>128</v>
      </c>
      <c r="AT92" s="131" t="s">
        <v>79</v>
      </c>
      <c r="AU92" s="74" t="str">
        <f t="shared" si="96"/>
        <v>Se mantiene los controles establecidos</v>
      </c>
    </row>
    <row r="93" spans="2:47" s="43" customFormat="1" ht="174.75" customHeight="1" x14ac:dyDescent="0.25">
      <c r="B93" s="128" t="s">
        <v>65</v>
      </c>
      <c r="C93" s="129" t="s">
        <v>66</v>
      </c>
      <c r="D93" s="129" t="s">
        <v>67</v>
      </c>
      <c r="E93" s="143" t="s">
        <v>212</v>
      </c>
      <c r="F93" s="143" t="s">
        <v>213</v>
      </c>
      <c r="G93" s="77" t="s">
        <v>84</v>
      </c>
      <c r="H93" s="74" t="s">
        <v>71</v>
      </c>
      <c r="I93" s="131" t="s">
        <v>107</v>
      </c>
      <c r="J93" s="132" t="s">
        <v>92</v>
      </c>
      <c r="K93" s="56" t="s">
        <v>108</v>
      </c>
      <c r="L93" s="131" t="s">
        <v>75</v>
      </c>
      <c r="M93" s="56" t="s">
        <v>109</v>
      </c>
      <c r="N93" s="56" t="s">
        <v>75</v>
      </c>
      <c r="O93" s="131">
        <v>2</v>
      </c>
      <c r="P93" s="131">
        <v>2</v>
      </c>
      <c r="Q93" s="131">
        <f t="shared" si="127"/>
        <v>4</v>
      </c>
      <c r="R93" s="131" t="str">
        <f t="shared" si="114"/>
        <v>BAJO</v>
      </c>
      <c r="S93" s="131">
        <v>25</v>
      </c>
      <c r="T93" s="131">
        <f t="shared" si="116"/>
        <v>100</v>
      </c>
      <c r="U93" s="131" t="str">
        <f t="shared" si="122"/>
        <v>III</v>
      </c>
      <c r="V93" s="133" t="str">
        <f>IF(U93="IV","Aceptable",IF(U93="III","Mejorable",IF(U93="II","aceptable con control especifico",IF(U93="I","No aceptable",FALSE))))</f>
        <v>Mejorable</v>
      </c>
      <c r="W93" s="56" t="s">
        <v>111</v>
      </c>
      <c r="X93" s="134" t="s">
        <v>70</v>
      </c>
      <c r="Y93" s="131" t="s">
        <v>79</v>
      </c>
      <c r="Z93" s="131" t="s">
        <v>79</v>
      </c>
      <c r="AA93" s="131" t="s">
        <v>79</v>
      </c>
      <c r="AB93" s="131" t="s">
        <v>112</v>
      </c>
      <c r="AC93" s="131" t="s">
        <v>199</v>
      </c>
      <c r="AD93" s="144" t="s">
        <v>81</v>
      </c>
      <c r="AE93" s="163" t="s">
        <v>82</v>
      </c>
      <c r="AF93" s="131">
        <v>2</v>
      </c>
      <c r="AG93" s="131">
        <v>2</v>
      </c>
      <c r="AH93" s="131">
        <f t="shared" si="129"/>
        <v>4</v>
      </c>
      <c r="AI93" s="131" t="str">
        <f t="shared" si="18"/>
        <v>BAJO</v>
      </c>
      <c r="AJ93" s="131">
        <v>25</v>
      </c>
      <c r="AK93" s="131">
        <f t="shared" si="119"/>
        <v>100</v>
      </c>
      <c r="AL93" s="131" t="str">
        <f t="shared" si="125"/>
        <v>III</v>
      </c>
      <c r="AM93" s="133" t="str">
        <f>IF(AL93="IV","Aceptable",IF(AL93="III","Mejorable",IF(AL93="II","aceptable con control especifico",IF(AL93="I","No aceptable",FALSE))))</f>
        <v>Mejorable</v>
      </c>
      <c r="AN93" s="56" t="s">
        <v>111</v>
      </c>
      <c r="AO93" s="134" t="s">
        <v>70</v>
      </c>
      <c r="AP93" s="131" t="s">
        <v>79</v>
      </c>
      <c r="AQ93" s="131" t="s">
        <v>79</v>
      </c>
      <c r="AR93" s="131" t="s">
        <v>79</v>
      </c>
      <c r="AS93" s="131" t="s">
        <v>112</v>
      </c>
      <c r="AT93" s="131" t="s">
        <v>199</v>
      </c>
      <c r="AU93" s="74" t="str">
        <f t="shared" si="96"/>
        <v>Se mantiene los controles establecidos</v>
      </c>
    </row>
    <row r="94" spans="2:47" s="43" customFormat="1" ht="174.75" customHeight="1" x14ac:dyDescent="0.25">
      <c r="B94" s="128" t="s">
        <v>65</v>
      </c>
      <c r="C94" s="129" t="s">
        <v>66</v>
      </c>
      <c r="D94" s="129" t="s">
        <v>67</v>
      </c>
      <c r="E94" s="143" t="s">
        <v>212</v>
      </c>
      <c r="F94" s="143" t="s">
        <v>213</v>
      </c>
      <c r="G94" s="130" t="s">
        <v>70</v>
      </c>
      <c r="H94" s="74" t="s">
        <v>71</v>
      </c>
      <c r="I94" s="136" t="s">
        <v>119</v>
      </c>
      <c r="J94" s="132" t="s">
        <v>120</v>
      </c>
      <c r="K94" s="56" t="s">
        <v>121</v>
      </c>
      <c r="L94" s="131" t="s">
        <v>75</v>
      </c>
      <c r="M94" s="56" t="s">
        <v>75</v>
      </c>
      <c r="N94" s="136" t="s">
        <v>200</v>
      </c>
      <c r="O94" s="131">
        <v>2</v>
      </c>
      <c r="P94" s="131">
        <v>3</v>
      </c>
      <c r="Q94" s="131">
        <f t="shared" si="127"/>
        <v>6</v>
      </c>
      <c r="R94" s="131" t="str">
        <f t="shared" si="114"/>
        <v>MEDIO</v>
      </c>
      <c r="S94" s="131">
        <v>25</v>
      </c>
      <c r="T94" s="131">
        <f t="shared" si="116"/>
        <v>150</v>
      </c>
      <c r="U94" s="131" t="str">
        <f t="shared" si="122"/>
        <v>II</v>
      </c>
      <c r="V94" s="135" t="str">
        <f t="shared" ref="V94:V95" si="131">IF(U94="IV","Aceptable",IF(U94="III","Mejorable",IF(U94="II","aceptable con control especifico",IF(U94="I","No aceptable",FALSE))))</f>
        <v>aceptable con control especifico</v>
      </c>
      <c r="W94" s="56" t="s">
        <v>123</v>
      </c>
      <c r="X94" s="134" t="s">
        <v>70</v>
      </c>
      <c r="Y94" s="131" t="s">
        <v>79</v>
      </c>
      <c r="Z94" s="131" t="s">
        <v>79</v>
      </c>
      <c r="AA94" s="131" t="s">
        <v>79</v>
      </c>
      <c r="AB94" s="130" t="s">
        <v>124</v>
      </c>
      <c r="AC94" s="131" t="s">
        <v>79</v>
      </c>
      <c r="AD94" s="144" t="s">
        <v>81</v>
      </c>
      <c r="AE94" s="163" t="s">
        <v>82</v>
      </c>
      <c r="AF94" s="131">
        <v>2</v>
      </c>
      <c r="AG94" s="131">
        <v>3</v>
      </c>
      <c r="AH94" s="131">
        <f t="shared" si="129"/>
        <v>6</v>
      </c>
      <c r="AI94" s="131" t="str">
        <f t="shared" si="18"/>
        <v>MEDIO</v>
      </c>
      <c r="AJ94" s="131">
        <v>25</v>
      </c>
      <c r="AK94" s="131">
        <f t="shared" si="119"/>
        <v>150</v>
      </c>
      <c r="AL94" s="131" t="str">
        <f t="shared" si="125"/>
        <v>II</v>
      </c>
      <c r="AM94" s="135" t="str">
        <f t="shared" ref="AM94:AM95" si="132">IF(AL94="IV","Aceptable",IF(AL94="III","Mejorable",IF(AL94="II","aceptable con control especifico",IF(AL94="I","No aceptable",FALSE))))</f>
        <v>aceptable con control especifico</v>
      </c>
      <c r="AN94" s="56" t="s">
        <v>123</v>
      </c>
      <c r="AO94" s="134" t="s">
        <v>70</v>
      </c>
      <c r="AP94" s="131" t="s">
        <v>79</v>
      </c>
      <c r="AQ94" s="131" t="s">
        <v>79</v>
      </c>
      <c r="AR94" s="131" t="s">
        <v>79</v>
      </c>
      <c r="AS94" s="130" t="s">
        <v>124</v>
      </c>
      <c r="AT94" s="131" t="s">
        <v>79</v>
      </c>
      <c r="AU94" s="74" t="str">
        <f t="shared" si="96"/>
        <v>Se mantiene los controles establecidos</v>
      </c>
    </row>
    <row r="95" spans="2:47" s="43" customFormat="1" ht="174.75" customHeight="1" x14ac:dyDescent="0.25">
      <c r="B95" s="128" t="s">
        <v>65</v>
      </c>
      <c r="C95" s="129" t="s">
        <v>66</v>
      </c>
      <c r="D95" s="129" t="s">
        <v>67</v>
      </c>
      <c r="E95" s="143" t="s">
        <v>212</v>
      </c>
      <c r="F95" s="143" t="s">
        <v>213</v>
      </c>
      <c r="G95" s="130" t="s">
        <v>70</v>
      </c>
      <c r="H95" s="74" t="s">
        <v>71</v>
      </c>
      <c r="I95" s="136" t="s">
        <v>129</v>
      </c>
      <c r="J95" s="132" t="s">
        <v>120</v>
      </c>
      <c r="K95" s="56" t="s">
        <v>130</v>
      </c>
      <c r="L95" s="131" t="s">
        <v>75</v>
      </c>
      <c r="M95" s="143" t="s">
        <v>183</v>
      </c>
      <c r="N95" s="136" t="s">
        <v>187</v>
      </c>
      <c r="O95" s="130">
        <v>2</v>
      </c>
      <c r="P95" s="130">
        <v>3</v>
      </c>
      <c r="Q95" s="131">
        <f t="shared" si="127"/>
        <v>6</v>
      </c>
      <c r="R95" s="131" t="str">
        <f t="shared" si="114"/>
        <v>MEDIO</v>
      </c>
      <c r="S95" s="130">
        <v>25</v>
      </c>
      <c r="T95" s="131">
        <f t="shared" si="116"/>
        <v>150</v>
      </c>
      <c r="U95" s="131" t="str">
        <f t="shared" si="122"/>
        <v>II</v>
      </c>
      <c r="V95" s="135" t="str">
        <f t="shared" si="131"/>
        <v>aceptable con control especifico</v>
      </c>
      <c r="W95" s="56" t="s">
        <v>132</v>
      </c>
      <c r="X95" s="130" t="s">
        <v>70</v>
      </c>
      <c r="Y95" s="131" t="s">
        <v>79</v>
      </c>
      <c r="Z95" s="131" t="s">
        <v>79</v>
      </c>
      <c r="AA95" s="131" t="s">
        <v>79</v>
      </c>
      <c r="AB95" s="130" t="s">
        <v>133</v>
      </c>
      <c r="AC95" s="130" t="s">
        <v>79</v>
      </c>
      <c r="AD95" s="144" t="s">
        <v>81</v>
      </c>
      <c r="AE95" s="163" t="s">
        <v>82</v>
      </c>
      <c r="AF95" s="130">
        <v>2</v>
      </c>
      <c r="AG95" s="130">
        <v>3</v>
      </c>
      <c r="AH95" s="131">
        <f t="shared" si="129"/>
        <v>6</v>
      </c>
      <c r="AI95" s="131" t="str">
        <f t="shared" si="18"/>
        <v>MEDIO</v>
      </c>
      <c r="AJ95" s="130">
        <v>25</v>
      </c>
      <c r="AK95" s="131">
        <f t="shared" si="119"/>
        <v>150</v>
      </c>
      <c r="AL95" s="131" t="str">
        <f t="shared" si="125"/>
        <v>II</v>
      </c>
      <c r="AM95" s="135" t="str">
        <f t="shared" si="132"/>
        <v>aceptable con control especifico</v>
      </c>
      <c r="AN95" s="56" t="s">
        <v>132</v>
      </c>
      <c r="AO95" s="130" t="s">
        <v>70</v>
      </c>
      <c r="AP95" s="131" t="s">
        <v>79</v>
      </c>
      <c r="AQ95" s="131" t="s">
        <v>79</v>
      </c>
      <c r="AR95" s="131" t="s">
        <v>79</v>
      </c>
      <c r="AS95" s="130" t="s">
        <v>133</v>
      </c>
      <c r="AT95" s="130" t="s">
        <v>79</v>
      </c>
      <c r="AU95" s="74" t="str">
        <f t="shared" si="96"/>
        <v>Se mantiene los controles establecidos</v>
      </c>
    </row>
    <row r="96" spans="2:47" s="43" customFormat="1" ht="174.75" customHeight="1" x14ac:dyDescent="0.25">
      <c r="B96" s="128" t="s">
        <v>65</v>
      </c>
      <c r="C96" s="129" t="s">
        <v>66</v>
      </c>
      <c r="D96" s="129" t="s">
        <v>67</v>
      </c>
      <c r="E96" s="143" t="s">
        <v>212</v>
      </c>
      <c r="F96" s="143" t="s">
        <v>213</v>
      </c>
      <c r="G96" s="77" t="s">
        <v>84</v>
      </c>
      <c r="H96" s="74" t="s">
        <v>71</v>
      </c>
      <c r="I96" s="143" t="s">
        <v>162</v>
      </c>
      <c r="J96" s="164" t="s">
        <v>135</v>
      </c>
      <c r="K96" s="143" t="s">
        <v>163</v>
      </c>
      <c r="L96" s="143" t="s">
        <v>75</v>
      </c>
      <c r="M96" s="143" t="s">
        <v>164</v>
      </c>
      <c r="N96" s="143" t="s">
        <v>165</v>
      </c>
      <c r="O96" s="130">
        <v>2</v>
      </c>
      <c r="P96" s="130">
        <v>1</v>
      </c>
      <c r="Q96" s="131">
        <f>O96*P96</f>
        <v>2</v>
      </c>
      <c r="R96" s="131" t="str">
        <f t="shared" si="114"/>
        <v>BAJO</v>
      </c>
      <c r="S96" s="77">
        <v>25</v>
      </c>
      <c r="T96" s="77">
        <f t="shared" si="116"/>
        <v>50</v>
      </c>
      <c r="U96" s="131" t="str">
        <f>IF(T96&lt;=20,"IV",IF(T96&lt;=120,"III",IF(T96&lt;=500,"II",IF(T96&lt;=4000,"I",FALSE))))</f>
        <v>III</v>
      </c>
      <c r="V96" s="133" t="str">
        <f>IF(U96="IV","Aceptable",IF(U96="III","Mejorable",IF(U96="II","aceptable con control especifico",IF(U96="I","No aceptable",FALSE))))</f>
        <v>Mejorable</v>
      </c>
      <c r="W96" s="143" t="s">
        <v>166</v>
      </c>
      <c r="X96" s="77" t="s">
        <v>70</v>
      </c>
      <c r="Y96" s="131" t="s">
        <v>79</v>
      </c>
      <c r="Z96" s="131" t="s">
        <v>79</v>
      </c>
      <c r="AA96" s="131" t="s">
        <v>79</v>
      </c>
      <c r="AB96" s="143" t="s">
        <v>167</v>
      </c>
      <c r="AC96" s="77" t="s">
        <v>79</v>
      </c>
      <c r="AD96" s="144" t="s">
        <v>81</v>
      </c>
      <c r="AE96" s="163" t="s">
        <v>82</v>
      </c>
      <c r="AF96" s="130">
        <v>2</v>
      </c>
      <c r="AG96" s="130">
        <v>1</v>
      </c>
      <c r="AH96" s="131">
        <f>AF96*AG96</f>
        <v>2</v>
      </c>
      <c r="AI96" s="131" t="str">
        <f t="shared" si="18"/>
        <v>BAJO</v>
      </c>
      <c r="AJ96" s="77">
        <v>25</v>
      </c>
      <c r="AK96" s="77">
        <f t="shared" si="119"/>
        <v>50</v>
      </c>
      <c r="AL96" s="131" t="str">
        <f>IF(AK96&lt;=20,"IV",IF(AK96&lt;=120,"III",IF(AK96&lt;=500,"II",IF(AK96&lt;=4000,"I",FALSE))))</f>
        <v>III</v>
      </c>
      <c r="AM96" s="133" t="str">
        <f>IF(AL96="IV","Aceptable",IF(AL96="III","Mejorable",IF(AL96="II","aceptable con control especifico",IF(AL96="I","No aceptable",FALSE))))</f>
        <v>Mejorable</v>
      </c>
      <c r="AN96" s="143" t="s">
        <v>166</v>
      </c>
      <c r="AO96" s="77" t="s">
        <v>70</v>
      </c>
      <c r="AP96" s="131" t="s">
        <v>79</v>
      </c>
      <c r="AQ96" s="131" t="s">
        <v>79</v>
      </c>
      <c r="AR96" s="131" t="s">
        <v>79</v>
      </c>
      <c r="AS96" s="143" t="s">
        <v>167</v>
      </c>
      <c r="AT96" s="77" t="s">
        <v>79</v>
      </c>
      <c r="AU96" s="74" t="str">
        <f t="shared" si="96"/>
        <v>Se mantiene los controles establecidos</v>
      </c>
    </row>
    <row r="97" spans="2:47" s="43" customFormat="1" ht="174.75" customHeight="1" x14ac:dyDescent="0.25">
      <c r="B97" s="128" t="s">
        <v>65</v>
      </c>
      <c r="C97" s="129" t="s">
        <v>66</v>
      </c>
      <c r="D97" s="129" t="s">
        <v>67</v>
      </c>
      <c r="E97" s="143" t="s">
        <v>212</v>
      </c>
      <c r="F97" s="143" t="s">
        <v>213</v>
      </c>
      <c r="G97" s="77" t="s">
        <v>84</v>
      </c>
      <c r="H97" s="74" t="s">
        <v>154</v>
      </c>
      <c r="I97" s="137" t="s">
        <v>168</v>
      </c>
      <c r="J97" s="141" t="s">
        <v>156</v>
      </c>
      <c r="K97" s="55" t="s">
        <v>169</v>
      </c>
      <c r="L97" s="131" t="s">
        <v>75</v>
      </c>
      <c r="M97" s="55" t="s">
        <v>158</v>
      </c>
      <c r="N97" s="55" t="s">
        <v>159</v>
      </c>
      <c r="O97" s="131">
        <v>2</v>
      </c>
      <c r="P97" s="131">
        <v>2</v>
      </c>
      <c r="Q97" s="137">
        <f t="shared" ref="Q97:Q99" si="133">O97*P97</f>
        <v>4</v>
      </c>
      <c r="R97" s="137" t="str">
        <f t="shared" si="114"/>
        <v>BAJO</v>
      </c>
      <c r="S97" s="131">
        <v>25</v>
      </c>
      <c r="T97" s="137">
        <f t="shared" si="116"/>
        <v>100</v>
      </c>
      <c r="U97" s="137" t="str">
        <f t="shared" ref="U97:U102" si="134">IF(T97&lt;=20,"IV",IF(T97&lt;=120,"III",IF(T97&lt;=500,"II",IF(T97&lt;=4000,"I",FALSE))))</f>
        <v>III</v>
      </c>
      <c r="V97" s="133" t="str">
        <f>IF(U97="IV","Aceptable",IF(U97="III","Mejorable",IF(U97="II","aceptable con control especifico",IF(U97="I","No aceptable",FALSE))))</f>
        <v>Mejorable</v>
      </c>
      <c r="W97" s="131" t="s">
        <v>160</v>
      </c>
      <c r="X97" s="131" t="s">
        <v>70</v>
      </c>
      <c r="Y97" s="137" t="s">
        <v>79</v>
      </c>
      <c r="Z97" s="137" t="s">
        <v>79</v>
      </c>
      <c r="AA97" s="137" t="s">
        <v>79</v>
      </c>
      <c r="AB97" s="55" t="s">
        <v>161</v>
      </c>
      <c r="AC97" s="55" t="s">
        <v>79</v>
      </c>
      <c r="AD97" s="144" t="s">
        <v>81</v>
      </c>
      <c r="AE97" s="163" t="s">
        <v>82</v>
      </c>
      <c r="AF97" s="131">
        <v>2</v>
      </c>
      <c r="AG97" s="131">
        <v>2</v>
      </c>
      <c r="AH97" s="137">
        <f t="shared" ref="AH97:AH99" si="135">AF97*AG97</f>
        <v>4</v>
      </c>
      <c r="AI97" s="137" t="str">
        <f t="shared" si="18"/>
        <v>BAJO</v>
      </c>
      <c r="AJ97" s="131">
        <v>25</v>
      </c>
      <c r="AK97" s="137">
        <f t="shared" si="119"/>
        <v>100</v>
      </c>
      <c r="AL97" s="137" t="str">
        <f t="shared" ref="AL97:AL102" si="136">IF(AK97&lt;=20,"IV",IF(AK97&lt;=120,"III",IF(AK97&lt;=500,"II",IF(AK97&lt;=4000,"I",FALSE))))</f>
        <v>III</v>
      </c>
      <c r="AM97" s="133" t="str">
        <f>IF(AL97="IV","Aceptable",IF(AL97="III","Mejorable",IF(AL97="II","aceptable con control especifico",IF(AL97="I","No aceptable",FALSE))))</f>
        <v>Mejorable</v>
      </c>
      <c r="AN97" s="131" t="s">
        <v>160</v>
      </c>
      <c r="AO97" s="131" t="s">
        <v>70</v>
      </c>
      <c r="AP97" s="137" t="s">
        <v>79</v>
      </c>
      <c r="AQ97" s="137" t="s">
        <v>79</v>
      </c>
      <c r="AR97" s="137" t="s">
        <v>79</v>
      </c>
      <c r="AS97" s="55" t="s">
        <v>161</v>
      </c>
      <c r="AT97" s="55" t="s">
        <v>79</v>
      </c>
      <c r="AU97" s="74" t="str">
        <f t="shared" si="96"/>
        <v>Se mantiene los controles establecidos</v>
      </c>
    </row>
    <row r="98" spans="2:47" s="43" customFormat="1" ht="174.75" customHeight="1" x14ac:dyDescent="0.25">
      <c r="B98" s="128" t="s">
        <v>65</v>
      </c>
      <c r="C98" s="129" t="s">
        <v>66</v>
      </c>
      <c r="D98" s="129" t="s">
        <v>67</v>
      </c>
      <c r="E98" s="143" t="s">
        <v>212</v>
      </c>
      <c r="F98" s="143" t="s">
        <v>213</v>
      </c>
      <c r="G98" s="77" t="s">
        <v>84</v>
      </c>
      <c r="H98" s="74" t="s">
        <v>154</v>
      </c>
      <c r="I98" s="137" t="s">
        <v>155</v>
      </c>
      <c r="J98" s="139" t="s">
        <v>156</v>
      </c>
      <c r="K98" s="55" t="s">
        <v>157</v>
      </c>
      <c r="L98" s="131" t="s">
        <v>75</v>
      </c>
      <c r="M98" s="55" t="s">
        <v>158</v>
      </c>
      <c r="N98" s="55" t="s">
        <v>159</v>
      </c>
      <c r="O98" s="131">
        <v>2</v>
      </c>
      <c r="P98" s="131">
        <v>1</v>
      </c>
      <c r="Q98" s="137">
        <f t="shared" si="133"/>
        <v>2</v>
      </c>
      <c r="R98" s="137" t="str">
        <f t="shared" si="114"/>
        <v>BAJO</v>
      </c>
      <c r="S98" s="131">
        <v>100</v>
      </c>
      <c r="T98" s="137">
        <f t="shared" si="116"/>
        <v>200</v>
      </c>
      <c r="U98" s="137" t="str">
        <f t="shared" si="134"/>
        <v>II</v>
      </c>
      <c r="V98" s="140" t="str">
        <f t="shared" ref="V98" si="137">IF(U98="IV","Aceptable",IF(U98="III","Mejorable",IF(U98="II","aceptable con control especifico",IF(U98="I","No aceptable",FALSE))))</f>
        <v>aceptable con control especifico</v>
      </c>
      <c r="W98" s="131" t="s">
        <v>160</v>
      </c>
      <c r="X98" s="131" t="s">
        <v>70</v>
      </c>
      <c r="Y98" s="137" t="s">
        <v>79</v>
      </c>
      <c r="Z98" s="137" t="s">
        <v>79</v>
      </c>
      <c r="AA98" s="137" t="s">
        <v>79</v>
      </c>
      <c r="AB98" s="55" t="s">
        <v>161</v>
      </c>
      <c r="AC98" s="55" t="s">
        <v>79</v>
      </c>
      <c r="AD98" s="144" t="s">
        <v>81</v>
      </c>
      <c r="AE98" s="163" t="s">
        <v>82</v>
      </c>
      <c r="AF98" s="131">
        <v>2</v>
      </c>
      <c r="AG98" s="131">
        <v>1</v>
      </c>
      <c r="AH98" s="137">
        <f t="shared" si="135"/>
        <v>2</v>
      </c>
      <c r="AI98" s="137" t="str">
        <f t="shared" si="18"/>
        <v>BAJO</v>
      </c>
      <c r="AJ98" s="131">
        <v>100</v>
      </c>
      <c r="AK98" s="137">
        <f t="shared" si="119"/>
        <v>200</v>
      </c>
      <c r="AL98" s="137" t="str">
        <f t="shared" si="136"/>
        <v>II</v>
      </c>
      <c r="AM98" s="140" t="str">
        <f t="shared" ref="AM98" si="138">IF(AL98="IV","Aceptable",IF(AL98="III","Mejorable",IF(AL98="II","aceptable con control especifico",IF(AL98="I","No aceptable",FALSE))))</f>
        <v>aceptable con control especifico</v>
      </c>
      <c r="AN98" s="131" t="s">
        <v>160</v>
      </c>
      <c r="AO98" s="131" t="s">
        <v>70</v>
      </c>
      <c r="AP98" s="137" t="s">
        <v>79</v>
      </c>
      <c r="AQ98" s="137" t="s">
        <v>79</v>
      </c>
      <c r="AR98" s="137" t="s">
        <v>79</v>
      </c>
      <c r="AS98" s="55" t="s">
        <v>161</v>
      </c>
      <c r="AT98" s="55" t="s">
        <v>79</v>
      </c>
      <c r="AU98" s="74" t="str">
        <f t="shared" si="96"/>
        <v>Se mantiene los controles establecidos</v>
      </c>
    </row>
    <row r="99" spans="2:47" s="43" customFormat="1" ht="174.75" customHeight="1" x14ac:dyDescent="0.25">
      <c r="B99" s="128" t="s">
        <v>65</v>
      </c>
      <c r="C99" s="129" t="s">
        <v>66</v>
      </c>
      <c r="D99" s="129" t="s">
        <v>67</v>
      </c>
      <c r="E99" s="143" t="s">
        <v>210</v>
      </c>
      <c r="F99" s="143" t="s">
        <v>214</v>
      </c>
      <c r="G99" s="77" t="s">
        <v>84</v>
      </c>
      <c r="H99" s="74" t="s">
        <v>71</v>
      </c>
      <c r="I99" s="131" t="s">
        <v>172</v>
      </c>
      <c r="J99" s="132" t="s">
        <v>73</v>
      </c>
      <c r="K99" s="56" t="s">
        <v>74</v>
      </c>
      <c r="L99" s="131" t="s">
        <v>75</v>
      </c>
      <c r="M99" s="56" t="s">
        <v>76</v>
      </c>
      <c r="N99" s="56" t="s">
        <v>77</v>
      </c>
      <c r="O99" s="131">
        <v>2</v>
      </c>
      <c r="P99" s="131">
        <v>3</v>
      </c>
      <c r="Q99" s="131">
        <f t="shared" si="133"/>
        <v>6</v>
      </c>
      <c r="R99" s="131" t="str">
        <f t="shared" ref="R99:R105" si="139">IF(Q99&lt;=4,"BAJO",IF(Q99&lt;=8,"MEDIO",IF(Q99&lt;=20,"ALTO","MUY ALTO")))</f>
        <v>MEDIO</v>
      </c>
      <c r="S99" s="131">
        <v>10</v>
      </c>
      <c r="T99" s="131">
        <f t="shared" si="116"/>
        <v>60</v>
      </c>
      <c r="U99" s="131" t="str">
        <f t="shared" si="134"/>
        <v>III</v>
      </c>
      <c r="V99" s="133" t="str">
        <f>IF(U99="IV","Aceptable",IF(U99="III","Mejorable",IF(U99="II","aceptable con control especifico",IF(U99="I","No aceptable",FALSE))))</f>
        <v>Mejorable</v>
      </c>
      <c r="W99" s="56" t="s">
        <v>78</v>
      </c>
      <c r="X99" s="134" t="s">
        <v>83</v>
      </c>
      <c r="Y99" s="131" t="s">
        <v>79</v>
      </c>
      <c r="Z99" s="131" t="s">
        <v>79</v>
      </c>
      <c r="AA99" s="131" t="s">
        <v>79</v>
      </c>
      <c r="AB99" s="131" t="s">
        <v>80</v>
      </c>
      <c r="AC99" s="131" t="s">
        <v>79</v>
      </c>
      <c r="AD99" s="144" t="s">
        <v>81</v>
      </c>
      <c r="AE99" s="163" t="s">
        <v>82</v>
      </c>
      <c r="AF99" s="131">
        <v>2</v>
      </c>
      <c r="AG99" s="131">
        <v>3</v>
      </c>
      <c r="AH99" s="131">
        <f t="shared" si="135"/>
        <v>6</v>
      </c>
      <c r="AI99" s="131" t="str">
        <f t="shared" si="18"/>
        <v>MEDIO</v>
      </c>
      <c r="AJ99" s="131">
        <v>10</v>
      </c>
      <c r="AK99" s="131">
        <f t="shared" si="119"/>
        <v>60</v>
      </c>
      <c r="AL99" s="131" t="str">
        <f t="shared" si="136"/>
        <v>III</v>
      </c>
      <c r="AM99" s="133" t="str">
        <f>IF(AL99="IV","Aceptable",IF(AL99="III","Mejorable",IF(AL99="II","aceptable con control especifico",IF(AL99="I","No aceptable",FALSE))))</f>
        <v>Mejorable</v>
      </c>
      <c r="AN99" s="56" t="s">
        <v>78</v>
      </c>
      <c r="AO99" s="134" t="s">
        <v>83</v>
      </c>
      <c r="AP99" s="131" t="s">
        <v>79</v>
      </c>
      <c r="AQ99" s="131" t="s">
        <v>79</v>
      </c>
      <c r="AR99" s="131" t="s">
        <v>79</v>
      </c>
      <c r="AS99" s="131" t="s">
        <v>80</v>
      </c>
      <c r="AT99" s="131" t="s">
        <v>79</v>
      </c>
      <c r="AU99" s="74" t="str">
        <f t="shared" si="96"/>
        <v>Se mantiene los controles establecidos</v>
      </c>
    </row>
    <row r="100" spans="2:47" s="43" customFormat="1" ht="174.75" customHeight="1" x14ac:dyDescent="0.25">
      <c r="B100" s="128" t="s">
        <v>65</v>
      </c>
      <c r="C100" s="129" t="s">
        <v>66</v>
      </c>
      <c r="D100" s="129" t="s">
        <v>67</v>
      </c>
      <c r="E100" s="143" t="s">
        <v>210</v>
      </c>
      <c r="F100" s="143" t="s">
        <v>214</v>
      </c>
      <c r="G100" s="77" t="s">
        <v>84</v>
      </c>
      <c r="H100" s="74" t="s">
        <v>71</v>
      </c>
      <c r="I100" s="131" t="s">
        <v>173</v>
      </c>
      <c r="J100" s="132" t="s">
        <v>73</v>
      </c>
      <c r="K100" s="56" t="s">
        <v>86</v>
      </c>
      <c r="L100" s="131" t="s">
        <v>75</v>
      </c>
      <c r="M100" s="56" t="s">
        <v>87</v>
      </c>
      <c r="N100" s="56" t="s">
        <v>181</v>
      </c>
      <c r="O100" s="131">
        <v>2</v>
      </c>
      <c r="P100" s="131">
        <v>2</v>
      </c>
      <c r="Q100" s="131">
        <v>4</v>
      </c>
      <c r="R100" s="131" t="str">
        <f t="shared" si="139"/>
        <v>BAJO</v>
      </c>
      <c r="S100" s="131">
        <v>10</v>
      </c>
      <c r="T100" s="131">
        <f t="shared" si="116"/>
        <v>40</v>
      </c>
      <c r="U100" s="131" t="str">
        <f t="shared" si="134"/>
        <v>III</v>
      </c>
      <c r="V100" s="133" t="str">
        <f>IF(U100="IV","Aceptable",IF(U100="III","Mejorable",IF(U100="II","aceptable con control especifico",IF(U100="I","No aceptable",FALSE))))</f>
        <v>Mejorable</v>
      </c>
      <c r="W100" s="56" t="s">
        <v>89</v>
      </c>
      <c r="X100" s="134" t="s">
        <v>70</v>
      </c>
      <c r="Y100" s="131" t="s">
        <v>79</v>
      </c>
      <c r="Z100" s="131" t="s">
        <v>79</v>
      </c>
      <c r="AA100" s="131" t="s">
        <v>79</v>
      </c>
      <c r="AB100" s="131" t="s">
        <v>90</v>
      </c>
      <c r="AC100" s="77" t="s">
        <v>79</v>
      </c>
      <c r="AD100" s="144" t="s">
        <v>81</v>
      </c>
      <c r="AE100" s="163" t="s">
        <v>82</v>
      </c>
      <c r="AF100" s="131">
        <v>2</v>
      </c>
      <c r="AG100" s="131">
        <v>2</v>
      </c>
      <c r="AH100" s="131">
        <v>4</v>
      </c>
      <c r="AI100" s="131" t="str">
        <f t="shared" si="18"/>
        <v>BAJO</v>
      </c>
      <c r="AJ100" s="131">
        <v>10</v>
      </c>
      <c r="AK100" s="131">
        <f t="shared" si="119"/>
        <v>40</v>
      </c>
      <c r="AL100" s="131" t="str">
        <f t="shared" si="136"/>
        <v>III</v>
      </c>
      <c r="AM100" s="133" t="str">
        <f>IF(AL100="IV","Aceptable",IF(AL100="III","Mejorable",IF(AL100="II","aceptable con control especifico",IF(AL100="I","No aceptable",FALSE))))</f>
        <v>Mejorable</v>
      </c>
      <c r="AN100" s="56" t="s">
        <v>89</v>
      </c>
      <c r="AO100" s="134" t="s">
        <v>70</v>
      </c>
      <c r="AP100" s="131" t="s">
        <v>79</v>
      </c>
      <c r="AQ100" s="131" t="s">
        <v>79</v>
      </c>
      <c r="AR100" s="131" t="s">
        <v>79</v>
      </c>
      <c r="AS100" s="131" t="s">
        <v>90</v>
      </c>
      <c r="AT100" s="77" t="s">
        <v>79</v>
      </c>
      <c r="AU100" s="74" t="str">
        <f t="shared" si="96"/>
        <v>Se mantiene los controles establecidos</v>
      </c>
    </row>
    <row r="101" spans="2:47" s="43" customFormat="1" ht="174.75" customHeight="1" x14ac:dyDescent="0.25">
      <c r="B101" s="128" t="s">
        <v>65</v>
      </c>
      <c r="C101" s="129" t="s">
        <v>66</v>
      </c>
      <c r="D101" s="129" t="s">
        <v>67</v>
      </c>
      <c r="E101" s="143" t="s">
        <v>210</v>
      </c>
      <c r="F101" s="143" t="s">
        <v>214</v>
      </c>
      <c r="G101" s="77" t="s">
        <v>70</v>
      </c>
      <c r="H101" s="74" t="s">
        <v>71</v>
      </c>
      <c r="I101" s="143" t="s">
        <v>182</v>
      </c>
      <c r="J101" s="164" t="s">
        <v>120</v>
      </c>
      <c r="K101" s="143" t="s">
        <v>121</v>
      </c>
      <c r="L101" s="131" t="s">
        <v>75</v>
      </c>
      <c r="M101" s="143" t="s">
        <v>183</v>
      </c>
      <c r="N101" s="143" t="s">
        <v>184</v>
      </c>
      <c r="O101" s="131">
        <v>2</v>
      </c>
      <c r="P101" s="131">
        <v>2</v>
      </c>
      <c r="Q101" s="131">
        <v>4</v>
      </c>
      <c r="R101" s="131" t="str">
        <f t="shared" si="139"/>
        <v>BAJO</v>
      </c>
      <c r="S101" s="131">
        <v>10</v>
      </c>
      <c r="T101" s="131">
        <v>25</v>
      </c>
      <c r="U101" s="131" t="str">
        <f t="shared" si="134"/>
        <v>III</v>
      </c>
      <c r="V101" s="133" t="str">
        <f>IF(U101="IV","Aceptable",IF(U101="III","Mejorable",IF(U101="II","aceptable con control especifico",IF(U101="I","No aceptable",FALSE))))</f>
        <v>Mejorable</v>
      </c>
      <c r="W101" s="143" t="s">
        <v>185</v>
      </c>
      <c r="X101" s="77" t="s">
        <v>70</v>
      </c>
      <c r="Y101" s="131" t="s">
        <v>79</v>
      </c>
      <c r="Z101" s="131" t="s">
        <v>79</v>
      </c>
      <c r="AA101" s="131" t="s">
        <v>79</v>
      </c>
      <c r="AB101" s="131" t="s">
        <v>186</v>
      </c>
      <c r="AC101" s="77" t="s">
        <v>79</v>
      </c>
      <c r="AD101" s="144" t="s">
        <v>81</v>
      </c>
      <c r="AE101" s="163" t="s">
        <v>82</v>
      </c>
      <c r="AF101" s="131">
        <v>2</v>
      </c>
      <c r="AG101" s="131">
        <v>2</v>
      </c>
      <c r="AH101" s="131">
        <v>4</v>
      </c>
      <c r="AI101" s="131" t="str">
        <f t="shared" si="18"/>
        <v>BAJO</v>
      </c>
      <c r="AJ101" s="131">
        <v>10</v>
      </c>
      <c r="AK101" s="131">
        <v>25</v>
      </c>
      <c r="AL101" s="131" t="str">
        <f t="shared" si="136"/>
        <v>III</v>
      </c>
      <c r="AM101" s="133" t="str">
        <f>IF(AL101="IV","Aceptable",IF(AL101="III","Mejorable",IF(AL101="II","aceptable con control especifico",IF(AL101="I","No aceptable",FALSE))))</f>
        <v>Mejorable</v>
      </c>
      <c r="AN101" s="143" t="s">
        <v>185</v>
      </c>
      <c r="AO101" s="77" t="s">
        <v>70</v>
      </c>
      <c r="AP101" s="131" t="s">
        <v>79</v>
      </c>
      <c r="AQ101" s="131" t="s">
        <v>79</v>
      </c>
      <c r="AR101" s="131" t="s">
        <v>79</v>
      </c>
      <c r="AS101" s="131" t="s">
        <v>186</v>
      </c>
      <c r="AT101" s="77" t="s">
        <v>79</v>
      </c>
      <c r="AU101" s="74" t="str">
        <f t="shared" si="96"/>
        <v>Se mantiene los controles establecidos</v>
      </c>
    </row>
    <row r="102" spans="2:47" s="43" customFormat="1" ht="174.75" customHeight="1" x14ac:dyDescent="0.25">
      <c r="B102" s="128" t="s">
        <v>65</v>
      </c>
      <c r="C102" s="129" t="s">
        <v>66</v>
      </c>
      <c r="D102" s="129" t="s">
        <v>67</v>
      </c>
      <c r="E102" s="143" t="s">
        <v>210</v>
      </c>
      <c r="F102" s="143" t="s">
        <v>214</v>
      </c>
      <c r="G102" s="130" t="s">
        <v>70</v>
      </c>
      <c r="H102" s="74" t="s">
        <v>71</v>
      </c>
      <c r="I102" s="136" t="s">
        <v>129</v>
      </c>
      <c r="J102" s="132" t="s">
        <v>120</v>
      </c>
      <c r="K102" s="56" t="s">
        <v>130</v>
      </c>
      <c r="L102" s="131" t="s">
        <v>75</v>
      </c>
      <c r="M102" s="143" t="s">
        <v>183</v>
      </c>
      <c r="N102" s="136" t="s">
        <v>187</v>
      </c>
      <c r="O102" s="130">
        <v>2</v>
      </c>
      <c r="P102" s="130">
        <v>3</v>
      </c>
      <c r="Q102" s="131">
        <f t="shared" ref="Q102" si="140">O102*P102</f>
        <v>6</v>
      </c>
      <c r="R102" s="131" t="str">
        <f t="shared" si="139"/>
        <v>MEDIO</v>
      </c>
      <c r="S102" s="130">
        <v>25</v>
      </c>
      <c r="T102" s="131">
        <f t="shared" ref="T102:T105" si="141">Q102*S102</f>
        <v>150</v>
      </c>
      <c r="U102" s="131" t="str">
        <f t="shared" si="134"/>
        <v>II</v>
      </c>
      <c r="V102" s="135" t="str">
        <f t="shared" ref="V102" si="142">IF(U102="IV","Aceptable",IF(U102="III","Mejorable",IF(U102="II","aceptable con control especifico",IF(U102="I","No aceptable",FALSE))))</f>
        <v>aceptable con control especifico</v>
      </c>
      <c r="W102" s="56" t="s">
        <v>132</v>
      </c>
      <c r="X102" s="130" t="s">
        <v>70</v>
      </c>
      <c r="Y102" s="131" t="s">
        <v>79</v>
      </c>
      <c r="Z102" s="131" t="s">
        <v>79</v>
      </c>
      <c r="AA102" s="131" t="s">
        <v>79</v>
      </c>
      <c r="AB102" s="130" t="s">
        <v>133</v>
      </c>
      <c r="AC102" s="130" t="s">
        <v>79</v>
      </c>
      <c r="AD102" s="144" t="s">
        <v>81</v>
      </c>
      <c r="AE102" s="163" t="s">
        <v>82</v>
      </c>
      <c r="AF102" s="130">
        <v>2</v>
      </c>
      <c r="AG102" s="130">
        <v>3</v>
      </c>
      <c r="AH102" s="131">
        <f t="shared" ref="AH102" si="143">AF102*AG102</f>
        <v>6</v>
      </c>
      <c r="AI102" s="131" t="str">
        <f t="shared" si="18"/>
        <v>MEDIO</v>
      </c>
      <c r="AJ102" s="130">
        <v>25</v>
      </c>
      <c r="AK102" s="131">
        <f t="shared" ref="AK102:AK105" si="144">AH102*AJ102</f>
        <v>150</v>
      </c>
      <c r="AL102" s="131" t="str">
        <f t="shared" si="136"/>
        <v>II</v>
      </c>
      <c r="AM102" s="135" t="str">
        <f t="shared" ref="AM102" si="145">IF(AL102="IV","Aceptable",IF(AL102="III","Mejorable",IF(AL102="II","aceptable con control especifico",IF(AL102="I","No aceptable",FALSE))))</f>
        <v>aceptable con control especifico</v>
      </c>
      <c r="AN102" s="56" t="s">
        <v>132</v>
      </c>
      <c r="AO102" s="130" t="s">
        <v>70</v>
      </c>
      <c r="AP102" s="131" t="s">
        <v>79</v>
      </c>
      <c r="AQ102" s="131" t="s">
        <v>79</v>
      </c>
      <c r="AR102" s="131" t="s">
        <v>79</v>
      </c>
      <c r="AS102" s="130" t="s">
        <v>133</v>
      </c>
      <c r="AT102" s="130" t="s">
        <v>79</v>
      </c>
      <c r="AU102" s="74" t="str">
        <f t="shared" si="96"/>
        <v>Se mantiene los controles establecidos</v>
      </c>
    </row>
    <row r="103" spans="2:47" s="43" customFormat="1" ht="174.75" customHeight="1" x14ac:dyDescent="0.25">
      <c r="B103" s="128" t="s">
        <v>65</v>
      </c>
      <c r="C103" s="129" t="s">
        <v>66</v>
      </c>
      <c r="D103" s="129" t="s">
        <v>67</v>
      </c>
      <c r="E103" s="143" t="s">
        <v>210</v>
      </c>
      <c r="F103" s="143" t="s">
        <v>214</v>
      </c>
      <c r="G103" s="77" t="s">
        <v>84</v>
      </c>
      <c r="H103" s="74" t="s">
        <v>71</v>
      </c>
      <c r="I103" s="143" t="s">
        <v>162</v>
      </c>
      <c r="J103" s="164" t="s">
        <v>135</v>
      </c>
      <c r="K103" s="143" t="s">
        <v>163</v>
      </c>
      <c r="L103" s="143" t="s">
        <v>75</v>
      </c>
      <c r="M103" s="143" t="s">
        <v>164</v>
      </c>
      <c r="N103" s="143" t="s">
        <v>165</v>
      </c>
      <c r="O103" s="130">
        <v>2</v>
      </c>
      <c r="P103" s="130">
        <v>1</v>
      </c>
      <c r="Q103" s="131">
        <f>O103*P103</f>
        <v>2</v>
      </c>
      <c r="R103" s="131" t="str">
        <f t="shared" si="139"/>
        <v>BAJO</v>
      </c>
      <c r="S103" s="77">
        <v>25</v>
      </c>
      <c r="T103" s="77">
        <f t="shared" si="141"/>
        <v>50</v>
      </c>
      <c r="U103" s="131" t="str">
        <f>IF(T103&lt;=20,"IV",IF(T103&lt;=120,"III",IF(T103&lt;=500,"II",IF(T103&lt;=4000,"I",FALSE))))</f>
        <v>III</v>
      </c>
      <c r="V103" s="133" t="str">
        <f>IF(U103="IV","Aceptable",IF(U103="III","Mejorable",IF(U103="II","aceptable con control especifico",IF(U103="I","No aceptable",FALSE))))</f>
        <v>Mejorable</v>
      </c>
      <c r="W103" s="143" t="s">
        <v>166</v>
      </c>
      <c r="X103" s="77" t="s">
        <v>70</v>
      </c>
      <c r="Y103" s="131" t="s">
        <v>79</v>
      </c>
      <c r="Z103" s="131" t="s">
        <v>79</v>
      </c>
      <c r="AA103" s="131" t="s">
        <v>79</v>
      </c>
      <c r="AB103" s="143" t="s">
        <v>167</v>
      </c>
      <c r="AC103" s="77" t="s">
        <v>79</v>
      </c>
      <c r="AD103" s="144" t="s">
        <v>81</v>
      </c>
      <c r="AE103" s="163" t="s">
        <v>82</v>
      </c>
      <c r="AF103" s="130">
        <v>2</v>
      </c>
      <c r="AG103" s="130">
        <v>1</v>
      </c>
      <c r="AH103" s="131">
        <f>AF103*AG103</f>
        <v>2</v>
      </c>
      <c r="AI103" s="131" t="str">
        <f t="shared" si="18"/>
        <v>BAJO</v>
      </c>
      <c r="AJ103" s="77">
        <v>25</v>
      </c>
      <c r="AK103" s="77">
        <f t="shared" si="144"/>
        <v>50</v>
      </c>
      <c r="AL103" s="131" t="str">
        <f>IF(AK103&lt;=20,"IV",IF(AK103&lt;=120,"III",IF(AK103&lt;=500,"II",IF(AK103&lt;=4000,"I",FALSE))))</f>
        <v>III</v>
      </c>
      <c r="AM103" s="133" t="str">
        <f>IF(AL103="IV","Aceptable",IF(AL103="III","Mejorable",IF(AL103="II","aceptable con control especifico",IF(AL103="I","No aceptable",FALSE))))</f>
        <v>Mejorable</v>
      </c>
      <c r="AN103" s="143" t="s">
        <v>166</v>
      </c>
      <c r="AO103" s="77" t="s">
        <v>70</v>
      </c>
      <c r="AP103" s="131" t="s">
        <v>79</v>
      </c>
      <c r="AQ103" s="131" t="s">
        <v>79</v>
      </c>
      <c r="AR103" s="131" t="s">
        <v>79</v>
      </c>
      <c r="AS103" s="143" t="s">
        <v>167</v>
      </c>
      <c r="AT103" s="77" t="s">
        <v>79</v>
      </c>
      <c r="AU103" s="74" t="str">
        <f t="shared" si="96"/>
        <v>Se mantiene los controles establecidos</v>
      </c>
    </row>
    <row r="104" spans="2:47" s="43" customFormat="1" ht="174.75" customHeight="1" x14ac:dyDescent="0.25">
      <c r="B104" s="128" t="s">
        <v>65</v>
      </c>
      <c r="C104" s="129" t="s">
        <v>66</v>
      </c>
      <c r="D104" s="129" t="s">
        <v>67</v>
      </c>
      <c r="E104" s="143" t="s">
        <v>210</v>
      </c>
      <c r="F104" s="143" t="s">
        <v>214</v>
      </c>
      <c r="G104" s="77" t="s">
        <v>84</v>
      </c>
      <c r="H104" s="74" t="s">
        <v>154</v>
      </c>
      <c r="I104" s="137" t="s">
        <v>155</v>
      </c>
      <c r="J104" s="139" t="s">
        <v>156</v>
      </c>
      <c r="K104" s="55" t="s">
        <v>157</v>
      </c>
      <c r="L104" s="131" t="s">
        <v>75</v>
      </c>
      <c r="M104" s="55" t="s">
        <v>158</v>
      </c>
      <c r="N104" s="55" t="s">
        <v>159</v>
      </c>
      <c r="O104" s="131">
        <v>2</v>
      </c>
      <c r="P104" s="131">
        <v>1</v>
      </c>
      <c r="Q104" s="137">
        <f t="shared" ref="Q104:Q105" si="146">O104*P104</f>
        <v>2</v>
      </c>
      <c r="R104" s="137" t="str">
        <f t="shared" si="139"/>
        <v>BAJO</v>
      </c>
      <c r="S104" s="131">
        <v>100</v>
      </c>
      <c r="T104" s="137">
        <f t="shared" si="141"/>
        <v>200</v>
      </c>
      <c r="U104" s="137" t="str">
        <f t="shared" ref="U104:U107" si="147">IF(T104&lt;=20,"IV",IF(T104&lt;=120,"III",IF(T104&lt;=500,"II",IF(T104&lt;=4000,"I",FALSE))))</f>
        <v>II</v>
      </c>
      <c r="V104" s="140" t="str">
        <f t="shared" ref="V104" si="148">IF(U104="IV","Aceptable",IF(U104="III","Mejorable",IF(U104="II","aceptable con control especifico",IF(U104="I","No aceptable",FALSE))))</f>
        <v>aceptable con control especifico</v>
      </c>
      <c r="W104" s="131" t="s">
        <v>160</v>
      </c>
      <c r="X104" s="131" t="s">
        <v>70</v>
      </c>
      <c r="Y104" s="137" t="s">
        <v>79</v>
      </c>
      <c r="Z104" s="137" t="s">
        <v>79</v>
      </c>
      <c r="AA104" s="137" t="s">
        <v>79</v>
      </c>
      <c r="AB104" s="55" t="s">
        <v>161</v>
      </c>
      <c r="AC104" s="55" t="s">
        <v>79</v>
      </c>
      <c r="AD104" s="144" t="s">
        <v>81</v>
      </c>
      <c r="AE104" s="163" t="s">
        <v>82</v>
      </c>
      <c r="AF104" s="131">
        <v>2</v>
      </c>
      <c r="AG104" s="131">
        <v>1</v>
      </c>
      <c r="AH104" s="137">
        <f t="shared" ref="AH104:AH105" si="149">AF104*AG104</f>
        <v>2</v>
      </c>
      <c r="AI104" s="137" t="str">
        <f t="shared" si="18"/>
        <v>BAJO</v>
      </c>
      <c r="AJ104" s="131">
        <v>100</v>
      </c>
      <c r="AK104" s="137">
        <f t="shared" si="144"/>
        <v>200</v>
      </c>
      <c r="AL104" s="137" t="str">
        <f t="shared" ref="AL104:AL112" si="150">IF(AK104&lt;=20,"IV",IF(AK104&lt;=120,"III",IF(AK104&lt;=500,"II",IF(AK104&lt;=4000,"I",FALSE))))</f>
        <v>II</v>
      </c>
      <c r="AM104" s="140" t="str">
        <f t="shared" ref="AM104" si="151">IF(AL104="IV","Aceptable",IF(AL104="III","Mejorable",IF(AL104="II","aceptable con control especifico",IF(AL104="I","No aceptable",FALSE))))</f>
        <v>aceptable con control especifico</v>
      </c>
      <c r="AN104" s="131" t="s">
        <v>160</v>
      </c>
      <c r="AO104" s="131" t="s">
        <v>70</v>
      </c>
      <c r="AP104" s="137" t="s">
        <v>79</v>
      </c>
      <c r="AQ104" s="137" t="s">
        <v>79</v>
      </c>
      <c r="AR104" s="137" t="s">
        <v>79</v>
      </c>
      <c r="AS104" s="55" t="s">
        <v>161</v>
      </c>
      <c r="AT104" s="55" t="s">
        <v>79</v>
      </c>
      <c r="AU104" s="74" t="str">
        <f t="shared" si="96"/>
        <v>Se mantiene los controles establecidos</v>
      </c>
    </row>
    <row r="105" spans="2:47" s="43" customFormat="1" ht="174.75" customHeight="1" x14ac:dyDescent="0.25">
      <c r="B105" s="128" t="s">
        <v>65</v>
      </c>
      <c r="C105" s="129" t="s">
        <v>66</v>
      </c>
      <c r="D105" s="129" t="s">
        <v>67</v>
      </c>
      <c r="E105" s="143" t="s">
        <v>210</v>
      </c>
      <c r="F105" s="143" t="s">
        <v>214</v>
      </c>
      <c r="G105" s="77" t="s">
        <v>84</v>
      </c>
      <c r="H105" s="74" t="s">
        <v>154</v>
      </c>
      <c r="I105" s="137" t="s">
        <v>168</v>
      </c>
      <c r="J105" s="141" t="s">
        <v>156</v>
      </c>
      <c r="K105" s="55" t="s">
        <v>169</v>
      </c>
      <c r="L105" s="131" t="s">
        <v>75</v>
      </c>
      <c r="M105" s="55" t="s">
        <v>158</v>
      </c>
      <c r="N105" s="55" t="s">
        <v>159</v>
      </c>
      <c r="O105" s="131">
        <v>2</v>
      </c>
      <c r="P105" s="131">
        <v>2</v>
      </c>
      <c r="Q105" s="137">
        <f t="shared" si="146"/>
        <v>4</v>
      </c>
      <c r="R105" s="137" t="str">
        <f t="shared" si="139"/>
        <v>BAJO</v>
      </c>
      <c r="S105" s="131">
        <v>25</v>
      </c>
      <c r="T105" s="137">
        <f t="shared" si="141"/>
        <v>100</v>
      </c>
      <c r="U105" s="137" t="str">
        <f t="shared" si="147"/>
        <v>III</v>
      </c>
      <c r="V105" s="133" t="str">
        <f>IF(U105="IV","Aceptable",IF(U105="III","Mejorable",IF(U105="II","aceptable con control especifico",IF(U105="I","No aceptable",FALSE))))</f>
        <v>Mejorable</v>
      </c>
      <c r="W105" s="131" t="s">
        <v>160</v>
      </c>
      <c r="X105" s="131" t="s">
        <v>70</v>
      </c>
      <c r="Y105" s="137" t="s">
        <v>79</v>
      </c>
      <c r="Z105" s="137" t="s">
        <v>79</v>
      </c>
      <c r="AA105" s="137" t="s">
        <v>79</v>
      </c>
      <c r="AB105" s="55" t="s">
        <v>161</v>
      </c>
      <c r="AC105" s="55" t="s">
        <v>79</v>
      </c>
      <c r="AD105" s="144" t="s">
        <v>81</v>
      </c>
      <c r="AE105" s="163" t="s">
        <v>82</v>
      </c>
      <c r="AF105" s="131">
        <v>2</v>
      </c>
      <c r="AG105" s="131">
        <v>2</v>
      </c>
      <c r="AH105" s="137">
        <f t="shared" si="149"/>
        <v>4</v>
      </c>
      <c r="AI105" s="137" t="str">
        <f t="shared" si="18"/>
        <v>BAJO</v>
      </c>
      <c r="AJ105" s="131">
        <v>25</v>
      </c>
      <c r="AK105" s="137">
        <f t="shared" si="144"/>
        <v>100</v>
      </c>
      <c r="AL105" s="137" t="str">
        <f t="shared" si="150"/>
        <v>III</v>
      </c>
      <c r="AM105" s="133" t="str">
        <f>IF(AL105="IV","Aceptable",IF(AL105="III","Mejorable",IF(AL105="II","aceptable con control especifico",IF(AL105="I","No aceptable",FALSE))))</f>
        <v>Mejorable</v>
      </c>
      <c r="AN105" s="131" t="s">
        <v>160</v>
      </c>
      <c r="AO105" s="131" t="s">
        <v>70</v>
      </c>
      <c r="AP105" s="137" t="s">
        <v>79</v>
      </c>
      <c r="AQ105" s="137" t="s">
        <v>79</v>
      </c>
      <c r="AR105" s="137" t="s">
        <v>79</v>
      </c>
      <c r="AS105" s="55" t="s">
        <v>161</v>
      </c>
      <c r="AT105" s="55" t="s">
        <v>79</v>
      </c>
      <c r="AU105" s="74" t="str">
        <f t="shared" si="96"/>
        <v>Se mantiene los controles establecidos</v>
      </c>
    </row>
    <row r="106" spans="2:47" s="43" customFormat="1" ht="189.6" customHeight="1" x14ac:dyDescent="0.25">
      <c r="B106" s="128" t="s">
        <v>65</v>
      </c>
      <c r="C106" s="129" t="s">
        <v>66</v>
      </c>
      <c r="D106" s="129" t="s">
        <v>215</v>
      </c>
      <c r="E106" s="143" t="s">
        <v>216</v>
      </c>
      <c r="F106" s="142" t="s">
        <v>217</v>
      </c>
      <c r="G106" s="77" t="s">
        <v>84</v>
      </c>
      <c r="H106" s="74" t="s">
        <v>71</v>
      </c>
      <c r="I106" s="137" t="s">
        <v>218</v>
      </c>
      <c r="J106" s="137" t="s">
        <v>219</v>
      </c>
      <c r="K106" s="143" t="s">
        <v>220</v>
      </c>
      <c r="L106" s="55" t="s">
        <v>221</v>
      </c>
      <c r="M106" s="55" t="s">
        <v>222</v>
      </c>
      <c r="N106" s="55" t="s">
        <v>223</v>
      </c>
      <c r="O106" s="137">
        <v>6</v>
      </c>
      <c r="P106" s="137">
        <v>4</v>
      </c>
      <c r="Q106" s="137">
        <v>24</v>
      </c>
      <c r="R106" s="137" t="s">
        <v>224</v>
      </c>
      <c r="S106" s="137">
        <v>10</v>
      </c>
      <c r="T106" s="137">
        <v>240</v>
      </c>
      <c r="U106" s="137" t="str">
        <f t="shared" si="147"/>
        <v>II</v>
      </c>
      <c r="V106" s="131" t="str">
        <f t="shared" ref="V106" si="152">IF(U106="IV","Aceptable",IF(U106="III","Mejorable",IF(U106="II","Aceptable con control especifico", IF(U106="I","No Aceptable",FALSE))))</f>
        <v>Aceptable con control especifico</v>
      </c>
      <c r="W106" s="137" t="s">
        <v>225</v>
      </c>
      <c r="X106" s="137" t="s">
        <v>70</v>
      </c>
      <c r="Y106" s="144" t="s">
        <v>79</v>
      </c>
      <c r="Z106" s="144" t="s">
        <v>79</v>
      </c>
      <c r="AA106" s="144" t="s">
        <v>79</v>
      </c>
      <c r="AB106" s="137" t="s">
        <v>226</v>
      </c>
      <c r="AC106" s="144" t="s">
        <v>79</v>
      </c>
      <c r="AD106" s="144" t="s">
        <v>81</v>
      </c>
      <c r="AE106" s="163" t="s">
        <v>82</v>
      </c>
      <c r="AF106" s="137">
        <v>6</v>
      </c>
      <c r="AG106" s="137">
        <v>4</v>
      </c>
      <c r="AH106" s="137">
        <v>24</v>
      </c>
      <c r="AI106" s="137" t="s">
        <v>224</v>
      </c>
      <c r="AJ106" s="137">
        <v>10</v>
      </c>
      <c r="AK106" s="137">
        <v>240</v>
      </c>
      <c r="AL106" s="137" t="str">
        <f t="shared" si="150"/>
        <v>II</v>
      </c>
      <c r="AM106" s="131" t="str">
        <f t="shared" ref="AM106:AM111" si="153">IF(AL106="IV","Aceptable",IF(AL106="III","Mejorable",IF(AL106="II","Aceptable con control especifico", IF(AL106="I","No Aceptable",FALSE))))</f>
        <v>Aceptable con control especifico</v>
      </c>
      <c r="AN106" s="137" t="s">
        <v>225</v>
      </c>
      <c r="AO106" s="137" t="s">
        <v>70</v>
      </c>
      <c r="AP106" s="144" t="s">
        <v>79</v>
      </c>
      <c r="AQ106" s="144" t="s">
        <v>79</v>
      </c>
      <c r="AR106" s="144" t="s">
        <v>79</v>
      </c>
      <c r="AS106" s="137" t="s">
        <v>226</v>
      </c>
      <c r="AT106" s="144" t="s">
        <v>79</v>
      </c>
      <c r="AU106" s="74" t="str">
        <f t="shared" si="96"/>
        <v>Se mantiene los controles establecidos</v>
      </c>
    </row>
    <row r="107" spans="2:47" s="43" customFormat="1" ht="174.75" customHeight="1" x14ac:dyDescent="0.25">
      <c r="B107" s="128" t="s">
        <v>65</v>
      </c>
      <c r="C107" s="129" t="s">
        <v>66</v>
      </c>
      <c r="D107" s="129" t="s">
        <v>215</v>
      </c>
      <c r="E107" s="143" t="s">
        <v>216</v>
      </c>
      <c r="F107" s="142" t="s">
        <v>227</v>
      </c>
      <c r="G107" s="145" t="s">
        <v>84</v>
      </c>
      <c r="H107" s="74" t="s">
        <v>71</v>
      </c>
      <c r="I107" s="145" t="s">
        <v>228</v>
      </c>
      <c r="J107" s="137" t="s">
        <v>92</v>
      </c>
      <c r="K107" s="59" t="s">
        <v>229</v>
      </c>
      <c r="L107" s="145" t="s">
        <v>79</v>
      </c>
      <c r="M107" s="59" t="s">
        <v>230</v>
      </c>
      <c r="N107" s="59" t="s">
        <v>231</v>
      </c>
      <c r="O107" s="131">
        <v>2</v>
      </c>
      <c r="P107" s="131">
        <v>2</v>
      </c>
      <c r="Q107" s="131">
        <v>4</v>
      </c>
      <c r="R107" s="137" t="s">
        <v>151</v>
      </c>
      <c r="S107" s="131">
        <v>10</v>
      </c>
      <c r="T107" s="131">
        <v>40</v>
      </c>
      <c r="U107" s="137" t="str">
        <f t="shared" si="147"/>
        <v>III</v>
      </c>
      <c r="V107" s="131" t="str">
        <f t="shared" ref="V107" si="154">IF(U107="IV","Aceptable",IF(U107="III","Mejorable",IF(U107="II","Aceptable con control especifico", IF(U107="I","No Aceptable",FALSE))))</f>
        <v>Mejorable</v>
      </c>
      <c r="W107" s="145" t="s">
        <v>232</v>
      </c>
      <c r="X107" s="134" t="s">
        <v>70</v>
      </c>
      <c r="Y107" s="144" t="s">
        <v>79</v>
      </c>
      <c r="Z107" s="144" t="s">
        <v>79</v>
      </c>
      <c r="AA107" s="144" t="s">
        <v>79</v>
      </c>
      <c r="AB107" s="145" t="s">
        <v>233</v>
      </c>
      <c r="AC107" s="144" t="s">
        <v>79</v>
      </c>
      <c r="AD107" s="144" t="s">
        <v>81</v>
      </c>
      <c r="AE107" s="163" t="s">
        <v>82</v>
      </c>
      <c r="AF107" s="131">
        <v>2</v>
      </c>
      <c r="AG107" s="131">
        <v>2</v>
      </c>
      <c r="AH107" s="131">
        <v>4</v>
      </c>
      <c r="AI107" s="137" t="s">
        <v>151</v>
      </c>
      <c r="AJ107" s="131">
        <v>10</v>
      </c>
      <c r="AK107" s="131">
        <v>40</v>
      </c>
      <c r="AL107" s="137" t="str">
        <f t="shared" si="150"/>
        <v>III</v>
      </c>
      <c r="AM107" s="131" t="str">
        <f t="shared" si="153"/>
        <v>Mejorable</v>
      </c>
      <c r="AN107" s="145" t="s">
        <v>232</v>
      </c>
      <c r="AO107" s="134" t="s">
        <v>70</v>
      </c>
      <c r="AP107" s="144" t="s">
        <v>79</v>
      </c>
      <c r="AQ107" s="144" t="s">
        <v>79</v>
      </c>
      <c r="AR107" s="144" t="s">
        <v>79</v>
      </c>
      <c r="AS107" s="145" t="s">
        <v>233</v>
      </c>
      <c r="AT107" s="144" t="s">
        <v>79</v>
      </c>
      <c r="AU107" s="74" t="str">
        <f t="shared" si="96"/>
        <v>Se mantiene los controles establecidos</v>
      </c>
    </row>
    <row r="108" spans="2:47" s="43" customFormat="1" ht="253.15" customHeight="1" x14ac:dyDescent="0.25">
      <c r="B108" s="128" t="s">
        <v>65</v>
      </c>
      <c r="C108" s="129" t="s">
        <v>66</v>
      </c>
      <c r="D108" s="129" t="s">
        <v>215</v>
      </c>
      <c r="E108" s="143" t="s">
        <v>216</v>
      </c>
      <c r="F108" s="142" t="s">
        <v>227</v>
      </c>
      <c r="G108" s="146" t="s">
        <v>70</v>
      </c>
      <c r="H108" s="74" t="s">
        <v>71</v>
      </c>
      <c r="I108" s="137" t="s">
        <v>234</v>
      </c>
      <c r="J108" s="137" t="s">
        <v>135</v>
      </c>
      <c r="K108" s="55" t="s">
        <v>169</v>
      </c>
      <c r="L108" s="137" t="s">
        <v>235</v>
      </c>
      <c r="M108" s="55" t="s">
        <v>236</v>
      </c>
      <c r="N108" s="55" t="s">
        <v>237</v>
      </c>
      <c r="O108" s="131">
        <v>2</v>
      </c>
      <c r="P108" s="131">
        <v>3</v>
      </c>
      <c r="Q108" s="131">
        <v>6</v>
      </c>
      <c r="R108" s="137" t="s">
        <v>46</v>
      </c>
      <c r="S108" s="131">
        <v>60</v>
      </c>
      <c r="T108" s="131">
        <v>360</v>
      </c>
      <c r="U108" s="137" t="str">
        <f t="shared" ref="U108" si="155">IF(T108&lt;=20,"IV",IF(T108&lt;=120,"III",IF(T108&lt;=500,"II",IF(T108&lt;=4000,"I",FALSE))))</f>
        <v>II</v>
      </c>
      <c r="V108" s="131" t="str">
        <f t="shared" ref="V108" si="156">IF(U108="IV","Aceptable",IF(U108="III","Mejorable",IF(U108="II","Aceptable con control especifico", IF(U108="I","No Aceptable",FALSE))))</f>
        <v>Aceptable con control especifico</v>
      </c>
      <c r="W108" s="131" t="s">
        <v>238</v>
      </c>
      <c r="X108" s="131" t="s">
        <v>70</v>
      </c>
      <c r="Y108" s="144" t="s">
        <v>79</v>
      </c>
      <c r="Z108" s="144" t="s">
        <v>79</v>
      </c>
      <c r="AA108" s="144" t="s">
        <v>79</v>
      </c>
      <c r="AB108" s="55" t="s">
        <v>239</v>
      </c>
      <c r="AC108" s="60" t="s">
        <v>79</v>
      </c>
      <c r="AD108" s="144" t="s">
        <v>81</v>
      </c>
      <c r="AE108" s="163" t="s">
        <v>82</v>
      </c>
      <c r="AF108" s="131">
        <v>2</v>
      </c>
      <c r="AG108" s="131">
        <v>3</v>
      </c>
      <c r="AH108" s="131">
        <v>6</v>
      </c>
      <c r="AI108" s="137" t="s">
        <v>46</v>
      </c>
      <c r="AJ108" s="131">
        <v>60</v>
      </c>
      <c r="AK108" s="131">
        <v>360</v>
      </c>
      <c r="AL108" s="137" t="str">
        <f t="shared" si="150"/>
        <v>II</v>
      </c>
      <c r="AM108" s="131" t="str">
        <f t="shared" si="153"/>
        <v>Aceptable con control especifico</v>
      </c>
      <c r="AN108" s="131" t="s">
        <v>238</v>
      </c>
      <c r="AO108" s="131" t="s">
        <v>70</v>
      </c>
      <c r="AP108" s="144" t="s">
        <v>79</v>
      </c>
      <c r="AQ108" s="144" t="s">
        <v>79</v>
      </c>
      <c r="AR108" s="144" t="s">
        <v>79</v>
      </c>
      <c r="AS108" s="55" t="s">
        <v>239</v>
      </c>
      <c r="AT108" s="60" t="s">
        <v>79</v>
      </c>
      <c r="AU108" s="74" t="str">
        <f t="shared" si="96"/>
        <v>Se mantiene los controles establecidos</v>
      </c>
    </row>
    <row r="109" spans="2:47" s="43" customFormat="1" ht="241.15" customHeight="1" x14ac:dyDescent="0.25">
      <c r="B109" s="128" t="s">
        <v>65</v>
      </c>
      <c r="C109" s="129" t="s">
        <v>66</v>
      </c>
      <c r="D109" s="129" t="s">
        <v>215</v>
      </c>
      <c r="E109" s="143" t="s">
        <v>240</v>
      </c>
      <c r="F109" s="142" t="s">
        <v>217</v>
      </c>
      <c r="G109" s="145" t="s">
        <v>70</v>
      </c>
      <c r="H109" s="74" t="s">
        <v>71</v>
      </c>
      <c r="I109" s="145" t="s">
        <v>241</v>
      </c>
      <c r="J109" s="137" t="s">
        <v>114</v>
      </c>
      <c r="K109" s="59" t="s">
        <v>242</v>
      </c>
      <c r="L109" s="145" t="s">
        <v>75</v>
      </c>
      <c r="M109" s="59" t="s">
        <v>243</v>
      </c>
      <c r="N109" s="59" t="s">
        <v>244</v>
      </c>
      <c r="O109" s="131">
        <v>6</v>
      </c>
      <c r="P109" s="131">
        <v>2</v>
      </c>
      <c r="Q109" s="131">
        <v>12</v>
      </c>
      <c r="R109" s="137" t="s">
        <v>245</v>
      </c>
      <c r="S109" s="131">
        <v>25</v>
      </c>
      <c r="T109" s="131">
        <v>300</v>
      </c>
      <c r="U109" s="137" t="str">
        <f t="shared" ref="U109:U111" si="157">IF(T109&lt;=20,"IV",IF(T109&lt;=120,"III",IF(T109&lt;=500,"II",IF(T109&lt;=4000,"I",FALSE))))</f>
        <v>II</v>
      </c>
      <c r="V109" s="131" t="str">
        <f t="shared" ref="V109:V111" si="158">IF(U109="IV","Aceptable",IF(U109="III","Mejorable",IF(U109="II","Aceptable con control especifico", IF(U109="I","No Aceptable",FALSE))))</f>
        <v>Aceptable con control especifico</v>
      </c>
      <c r="W109" s="145" t="s">
        <v>193</v>
      </c>
      <c r="X109" s="134" t="s">
        <v>83</v>
      </c>
      <c r="Y109" s="144" t="s">
        <v>79</v>
      </c>
      <c r="Z109" s="144" t="s">
        <v>79</v>
      </c>
      <c r="AA109" s="144" t="s">
        <v>79</v>
      </c>
      <c r="AB109" s="145" t="s">
        <v>246</v>
      </c>
      <c r="AC109" s="144" t="s">
        <v>79</v>
      </c>
      <c r="AD109" s="144" t="s">
        <v>81</v>
      </c>
      <c r="AE109" s="163" t="s">
        <v>82</v>
      </c>
      <c r="AF109" s="131">
        <v>6</v>
      </c>
      <c r="AG109" s="131">
        <v>2</v>
      </c>
      <c r="AH109" s="131">
        <v>12</v>
      </c>
      <c r="AI109" s="137" t="s">
        <v>245</v>
      </c>
      <c r="AJ109" s="131">
        <v>25</v>
      </c>
      <c r="AK109" s="131">
        <v>300</v>
      </c>
      <c r="AL109" s="137" t="str">
        <f t="shared" si="150"/>
        <v>II</v>
      </c>
      <c r="AM109" s="131" t="str">
        <f t="shared" si="153"/>
        <v>Aceptable con control especifico</v>
      </c>
      <c r="AN109" s="145" t="s">
        <v>193</v>
      </c>
      <c r="AO109" s="134" t="s">
        <v>83</v>
      </c>
      <c r="AP109" s="144" t="s">
        <v>79</v>
      </c>
      <c r="AQ109" s="144" t="s">
        <v>79</v>
      </c>
      <c r="AR109" s="144" t="s">
        <v>79</v>
      </c>
      <c r="AS109" s="145" t="s">
        <v>246</v>
      </c>
      <c r="AT109" s="144" t="s">
        <v>79</v>
      </c>
      <c r="AU109" s="74" t="str">
        <f t="shared" si="96"/>
        <v>Se mantiene los controles establecidos</v>
      </c>
    </row>
    <row r="110" spans="2:47" s="43" customFormat="1" ht="241.15" customHeight="1" x14ac:dyDescent="0.25">
      <c r="B110" s="128" t="s">
        <v>65</v>
      </c>
      <c r="C110" s="129" t="s">
        <v>66</v>
      </c>
      <c r="D110" s="129" t="s">
        <v>215</v>
      </c>
      <c r="E110" s="143" t="s">
        <v>240</v>
      </c>
      <c r="F110" s="142" t="s">
        <v>217</v>
      </c>
      <c r="G110" s="145" t="s">
        <v>70</v>
      </c>
      <c r="H110" s="74" t="s">
        <v>71</v>
      </c>
      <c r="I110" s="145" t="s">
        <v>247</v>
      </c>
      <c r="J110" s="137" t="s">
        <v>219</v>
      </c>
      <c r="K110" s="59" t="s">
        <v>248</v>
      </c>
      <c r="L110" s="145" t="s">
        <v>75</v>
      </c>
      <c r="M110" s="145" t="s">
        <v>75</v>
      </c>
      <c r="N110" s="59" t="s">
        <v>249</v>
      </c>
      <c r="O110" s="131">
        <v>2</v>
      </c>
      <c r="P110" s="131">
        <v>2</v>
      </c>
      <c r="Q110" s="131">
        <v>4</v>
      </c>
      <c r="R110" s="137" t="s">
        <v>151</v>
      </c>
      <c r="S110" s="131">
        <v>25</v>
      </c>
      <c r="T110" s="131">
        <v>100</v>
      </c>
      <c r="U110" s="137" t="str">
        <f t="shared" si="157"/>
        <v>III</v>
      </c>
      <c r="V110" s="131" t="str">
        <f t="shared" si="158"/>
        <v>Mejorable</v>
      </c>
      <c r="W110" s="145" t="s">
        <v>250</v>
      </c>
      <c r="X110" s="134" t="s">
        <v>251</v>
      </c>
      <c r="Y110" s="144" t="s">
        <v>79</v>
      </c>
      <c r="Z110" s="144" t="s">
        <v>79</v>
      </c>
      <c r="AA110" s="144" t="s">
        <v>79</v>
      </c>
      <c r="AB110" s="145" t="s">
        <v>252</v>
      </c>
      <c r="AC110" s="144" t="s">
        <v>79</v>
      </c>
      <c r="AD110" s="144" t="s">
        <v>81</v>
      </c>
      <c r="AE110" s="163" t="s">
        <v>82</v>
      </c>
      <c r="AF110" s="131">
        <v>2</v>
      </c>
      <c r="AG110" s="131">
        <v>2</v>
      </c>
      <c r="AH110" s="131">
        <v>4</v>
      </c>
      <c r="AI110" s="137" t="s">
        <v>151</v>
      </c>
      <c r="AJ110" s="131">
        <v>25</v>
      </c>
      <c r="AK110" s="131">
        <v>100</v>
      </c>
      <c r="AL110" s="137" t="str">
        <f t="shared" si="150"/>
        <v>III</v>
      </c>
      <c r="AM110" s="131" t="str">
        <f t="shared" si="153"/>
        <v>Mejorable</v>
      </c>
      <c r="AN110" s="145" t="s">
        <v>250</v>
      </c>
      <c r="AO110" s="134" t="s">
        <v>251</v>
      </c>
      <c r="AP110" s="144" t="s">
        <v>79</v>
      </c>
      <c r="AQ110" s="144" t="s">
        <v>79</v>
      </c>
      <c r="AR110" s="144" t="s">
        <v>79</v>
      </c>
      <c r="AS110" s="145" t="s">
        <v>252</v>
      </c>
      <c r="AT110" s="144" t="s">
        <v>79</v>
      </c>
      <c r="AU110" s="74" t="str">
        <f t="shared" si="96"/>
        <v>Se mantiene los controles establecidos</v>
      </c>
    </row>
    <row r="111" spans="2:47" s="43" customFormat="1" ht="174.75" customHeight="1" x14ac:dyDescent="0.25">
      <c r="B111" s="128" t="s">
        <v>65</v>
      </c>
      <c r="C111" s="129" t="s">
        <v>66</v>
      </c>
      <c r="D111" s="129" t="s">
        <v>215</v>
      </c>
      <c r="E111" s="143" t="s">
        <v>253</v>
      </c>
      <c r="F111" s="143" t="s">
        <v>254</v>
      </c>
      <c r="G111" s="145" t="s">
        <v>84</v>
      </c>
      <c r="H111" s="74" t="s">
        <v>71</v>
      </c>
      <c r="I111" s="145" t="s">
        <v>228</v>
      </c>
      <c r="J111" s="137" t="s">
        <v>92</v>
      </c>
      <c r="K111" s="59" t="s">
        <v>229</v>
      </c>
      <c r="L111" s="145" t="s">
        <v>79</v>
      </c>
      <c r="M111" s="59" t="s">
        <v>230</v>
      </c>
      <c r="N111" s="59" t="s">
        <v>231</v>
      </c>
      <c r="O111" s="131">
        <v>2</v>
      </c>
      <c r="P111" s="131">
        <v>2</v>
      </c>
      <c r="Q111" s="131">
        <v>4</v>
      </c>
      <c r="R111" s="137" t="s">
        <v>151</v>
      </c>
      <c r="S111" s="131">
        <v>10</v>
      </c>
      <c r="T111" s="131">
        <v>40</v>
      </c>
      <c r="U111" s="137" t="str">
        <f t="shared" si="157"/>
        <v>III</v>
      </c>
      <c r="V111" s="131" t="str">
        <f t="shared" si="158"/>
        <v>Mejorable</v>
      </c>
      <c r="W111" s="145" t="s">
        <v>232</v>
      </c>
      <c r="X111" s="134" t="s">
        <v>70</v>
      </c>
      <c r="Y111" s="144" t="s">
        <v>79</v>
      </c>
      <c r="Z111" s="144" t="s">
        <v>79</v>
      </c>
      <c r="AA111" s="144" t="s">
        <v>79</v>
      </c>
      <c r="AB111" s="145" t="s">
        <v>233</v>
      </c>
      <c r="AC111" s="144" t="s">
        <v>79</v>
      </c>
      <c r="AD111" s="144" t="s">
        <v>81</v>
      </c>
      <c r="AE111" s="163" t="s">
        <v>82</v>
      </c>
      <c r="AF111" s="131">
        <v>2</v>
      </c>
      <c r="AG111" s="131">
        <v>2</v>
      </c>
      <c r="AH111" s="131">
        <v>4</v>
      </c>
      <c r="AI111" s="137" t="s">
        <v>151</v>
      </c>
      <c r="AJ111" s="131">
        <v>10</v>
      </c>
      <c r="AK111" s="131">
        <v>40</v>
      </c>
      <c r="AL111" s="137" t="str">
        <f t="shared" si="150"/>
        <v>III</v>
      </c>
      <c r="AM111" s="131" t="str">
        <f t="shared" si="153"/>
        <v>Mejorable</v>
      </c>
      <c r="AN111" s="145" t="s">
        <v>232</v>
      </c>
      <c r="AO111" s="134" t="s">
        <v>70</v>
      </c>
      <c r="AP111" s="144" t="s">
        <v>79</v>
      </c>
      <c r="AQ111" s="144" t="s">
        <v>79</v>
      </c>
      <c r="AR111" s="144" t="s">
        <v>79</v>
      </c>
      <c r="AS111" s="145" t="s">
        <v>233</v>
      </c>
      <c r="AT111" s="144" t="s">
        <v>79</v>
      </c>
      <c r="AU111" s="74" t="str">
        <f t="shared" si="96"/>
        <v>Se mantiene los controles establecidos</v>
      </c>
    </row>
    <row r="112" spans="2:47" s="43" customFormat="1" ht="174.75" customHeight="1" x14ac:dyDescent="0.25">
      <c r="B112" s="128" t="s">
        <v>65</v>
      </c>
      <c r="C112" s="129" t="s">
        <v>66</v>
      </c>
      <c r="D112" s="129" t="s">
        <v>215</v>
      </c>
      <c r="E112" s="143" t="s">
        <v>253</v>
      </c>
      <c r="F112" s="143" t="s">
        <v>254</v>
      </c>
      <c r="G112" s="77" t="s">
        <v>70</v>
      </c>
      <c r="H112" s="74" t="s">
        <v>71</v>
      </c>
      <c r="I112" s="131" t="s">
        <v>198</v>
      </c>
      <c r="J112" s="132" t="s">
        <v>73</v>
      </c>
      <c r="K112" s="56" t="s">
        <v>86</v>
      </c>
      <c r="L112" s="131" t="s">
        <v>75</v>
      </c>
      <c r="M112" s="56" t="s">
        <v>87</v>
      </c>
      <c r="N112" s="56" t="s">
        <v>79</v>
      </c>
      <c r="O112" s="131">
        <v>2</v>
      </c>
      <c r="P112" s="131">
        <v>2</v>
      </c>
      <c r="Q112" s="131">
        <v>4</v>
      </c>
      <c r="R112" s="131" t="str">
        <f t="shared" si="1"/>
        <v>BAJO</v>
      </c>
      <c r="S112" s="131">
        <v>10</v>
      </c>
      <c r="T112" s="131">
        <f t="shared" si="51"/>
        <v>40</v>
      </c>
      <c r="U112" s="131" t="str">
        <f t="shared" si="77"/>
        <v>III</v>
      </c>
      <c r="V112" s="133" t="str">
        <f>IF(U112="IV","Aceptable",IF(U112="III","Mejorable",IF(U112="II","aceptable con control especifico",IF(U112="I","No aceptable",FALSE))))</f>
        <v>Mejorable</v>
      </c>
      <c r="W112" s="56" t="s">
        <v>89</v>
      </c>
      <c r="X112" s="134" t="s">
        <v>70</v>
      </c>
      <c r="Y112" s="131" t="s">
        <v>79</v>
      </c>
      <c r="Z112" s="131" t="s">
        <v>79</v>
      </c>
      <c r="AA112" s="131" t="s">
        <v>79</v>
      </c>
      <c r="AB112" s="131" t="s">
        <v>255</v>
      </c>
      <c r="AC112" s="77" t="s">
        <v>79</v>
      </c>
      <c r="AD112" s="144" t="s">
        <v>81</v>
      </c>
      <c r="AE112" s="163" t="s">
        <v>82</v>
      </c>
      <c r="AF112" s="131">
        <v>2</v>
      </c>
      <c r="AG112" s="131">
        <v>2</v>
      </c>
      <c r="AH112" s="131">
        <v>4</v>
      </c>
      <c r="AI112" s="131" t="str">
        <f t="shared" ref="AI112:AI115" si="159">IF(AH112&lt;=4,"BAJO",IF(AH112&lt;=8,"MEDIO",IF(AH112&lt;=20,"ALTO","MUY ALTO")))</f>
        <v>BAJO</v>
      </c>
      <c r="AJ112" s="131">
        <v>10</v>
      </c>
      <c r="AK112" s="131">
        <f t="shared" ref="AK112:AK115" si="160">AH112*AJ112</f>
        <v>40</v>
      </c>
      <c r="AL112" s="131" t="str">
        <f t="shared" si="150"/>
        <v>III</v>
      </c>
      <c r="AM112" s="133" t="str">
        <f>IF(AL112="IV","Aceptable",IF(AL112="III","Mejorable",IF(AL112="II","aceptable con control especifico",IF(AL112="I","No aceptable",FALSE))))</f>
        <v>Mejorable</v>
      </c>
      <c r="AN112" s="56" t="s">
        <v>89</v>
      </c>
      <c r="AO112" s="134" t="s">
        <v>70</v>
      </c>
      <c r="AP112" s="131" t="s">
        <v>79</v>
      </c>
      <c r="AQ112" s="131" t="s">
        <v>79</v>
      </c>
      <c r="AR112" s="131" t="s">
        <v>79</v>
      </c>
      <c r="AS112" s="131" t="s">
        <v>255</v>
      </c>
      <c r="AT112" s="77" t="s">
        <v>79</v>
      </c>
      <c r="AU112" s="74" t="str">
        <f t="shared" si="96"/>
        <v>Se mantiene los controles establecidos</v>
      </c>
    </row>
    <row r="113" spans="1:50" s="43" customFormat="1" ht="174.75" customHeight="1" x14ac:dyDescent="0.25">
      <c r="B113" s="128" t="s">
        <v>65</v>
      </c>
      <c r="C113" s="129" t="s">
        <v>66</v>
      </c>
      <c r="D113" s="129" t="s">
        <v>215</v>
      </c>
      <c r="E113" s="143" t="s">
        <v>253</v>
      </c>
      <c r="F113" s="143" t="s">
        <v>254</v>
      </c>
      <c r="G113" s="77" t="s">
        <v>84</v>
      </c>
      <c r="H113" s="74" t="s">
        <v>71</v>
      </c>
      <c r="I113" s="143" t="s">
        <v>162</v>
      </c>
      <c r="J113" s="164" t="s">
        <v>135</v>
      </c>
      <c r="K113" s="143" t="s">
        <v>163</v>
      </c>
      <c r="L113" s="143" t="s">
        <v>75</v>
      </c>
      <c r="M113" s="143" t="s">
        <v>164</v>
      </c>
      <c r="N113" s="143" t="s">
        <v>165</v>
      </c>
      <c r="O113" s="130">
        <v>2</v>
      </c>
      <c r="P113" s="130">
        <v>1</v>
      </c>
      <c r="Q113" s="131">
        <f>O113*P113</f>
        <v>2</v>
      </c>
      <c r="R113" s="131" t="str">
        <f t="shared" si="1"/>
        <v>BAJO</v>
      </c>
      <c r="S113" s="77">
        <v>25</v>
      </c>
      <c r="T113" s="77">
        <f t="shared" si="51"/>
        <v>50</v>
      </c>
      <c r="U113" s="131" t="str">
        <f>IF(T113&lt;=20,"IV",IF(T113&lt;=120,"III",IF(T113&lt;=500,"II",IF(T113&lt;=4000,"I",FALSE))))</f>
        <v>III</v>
      </c>
      <c r="V113" s="133" t="str">
        <f>IF(U113="IV","Aceptable",IF(U113="III","Mejorable",IF(U113="II","aceptable con control especifico",IF(U113="I","No aceptable",FALSE))))</f>
        <v>Mejorable</v>
      </c>
      <c r="W113" s="143" t="s">
        <v>166</v>
      </c>
      <c r="X113" s="77" t="s">
        <v>70</v>
      </c>
      <c r="Y113" s="131" t="s">
        <v>79</v>
      </c>
      <c r="Z113" s="131" t="s">
        <v>79</v>
      </c>
      <c r="AA113" s="131" t="s">
        <v>79</v>
      </c>
      <c r="AB113" s="143" t="s">
        <v>167</v>
      </c>
      <c r="AC113" s="77" t="s">
        <v>79</v>
      </c>
      <c r="AD113" s="144" t="s">
        <v>81</v>
      </c>
      <c r="AE113" s="163" t="s">
        <v>82</v>
      </c>
      <c r="AF113" s="130">
        <v>2</v>
      </c>
      <c r="AG113" s="130">
        <v>1</v>
      </c>
      <c r="AH113" s="131">
        <f>AF113*AG113</f>
        <v>2</v>
      </c>
      <c r="AI113" s="131" t="str">
        <f t="shared" si="159"/>
        <v>BAJO</v>
      </c>
      <c r="AJ113" s="77">
        <v>25</v>
      </c>
      <c r="AK113" s="77">
        <f t="shared" si="160"/>
        <v>50</v>
      </c>
      <c r="AL113" s="131" t="str">
        <f>IF(AK113&lt;=20,"IV",IF(AK113&lt;=120,"III",IF(AK113&lt;=500,"II",IF(AK113&lt;=4000,"I",FALSE))))</f>
        <v>III</v>
      </c>
      <c r="AM113" s="133" t="str">
        <f>IF(AL113="IV","Aceptable",IF(AL113="III","Mejorable",IF(AL113="II","aceptable con control especifico",IF(AL113="I","No aceptable",FALSE))))</f>
        <v>Mejorable</v>
      </c>
      <c r="AN113" s="143" t="s">
        <v>166</v>
      </c>
      <c r="AO113" s="77" t="s">
        <v>70</v>
      </c>
      <c r="AP113" s="131" t="s">
        <v>79</v>
      </c>
      <c r="AQ113" s="131" t="s">
        <v>79</v>
      </c>
      <c r="AR113" s="131" t="s">
        <v>79</v>
      </c>
      <c r="AS113" s="143" t="s">
        <v>167</v>
      </c>
      <c r="AT113" s="77" t="s">
        <v>79</v>
      </c>
      <c r="AU113" s="74" t="str">
        <f t="shared" si="96"/>
        <v>Se mantiene los controles establecidos</v>
      </c>
    </row>
    <row r="114" spans="1:50" s="43" customFormat="1" ht="174.75" customHeight="1" x14ac:dyDescent="0.25">
      <c r="B114" s="128" t="s">
        <v>65</v>
      </c>
      <c r="C114" s="129" t="s">
        <v>66</v>
      </c>
      <c r="D114" s="129" t="s">
        <v>215</v>
      </c>
      <c r="E114" s="143" t="s">
        <v>253</v>
      </c>
      <c r="F114" s="143" t="s">
        <v>254</v>
      </c>
      <c r="G114" s="77" t="s">
        <v>84</v>
      </c>
      <c r="H114" s="74" t="s">
        <v>154</v>
      </c>
      <c r="I114" s="137" t="s">
        <v>155</v>
      </c>
      <c r="J114" s="139" t="s">
        <v>156</v>
      </c>
      <c r="K114" s="55" t="s">
        <v>157</v>
      </c>
      <c r="L114" s="131" t="s">
        <v>75</v>
      </c>
      <c r="M114" s="55" t="s">
        <v>158</v>
      </c>
      <c r="N114" s="55" t="s">
        <v>159</v>
      </c>
      <c r="O114" s="131">
        <v>2</v>
      </c>
      <c r="P114" s="131">
        <v>1</v>
      </c>
      <c r="Q114" s="137">
        <f t="shared" ref="Q114:Q115" si="161">O114*P114</f>
        <v>2</v>
      </c>
      <c r="R114" s="137" t="str">
        <f t="shared" si="1"/>
        <v>BAJO</v>
      </c>
      <c r="S114" s="131">
        <v>100</v>
      </c>
      <c r="T114" s="137">
        <f t="shared" si="51"/>
        <v>200</v>
      </c>
      <c r="U114" s="137" t="str">
        <f t="shared" ref="U114:U115" si="162">IF(T114&lt;=20,"IV",IF(T114&lt;=120,"III",IF(T114&lt;=500,"II",IF(T114&lt;=4000,"I",FALSE))))</f>
        <v>II</v>
      </c>
      <c r="V114" s="140" t="str">
        <f t="shared" ref="V114" si="163">IF(U114="IV","Aceptable",IF(U114="III","Mejorable",IF(U114="II","aceptable con control especifico",IF(U114="I","No aceptable",FALSE))))</f>
        <v>aceptable con control especifico</v>
      </c>
      <c r="W114" s="131" t="s">
        <v>160</v>
      </c>
      <c r="X114" s="131" t="s">
        <v>70</v>
      </c>
      <c r="Y114" s="137" t="s">
        <v>79</v>
      </c>
      <c r="Z114" s="137" t="s">
        <v>79</v>
      </c>
      <c r="AA114" s="137" t="s">
        <v>79</v>
      </c>
      <c r="AB114" s="55" t="s">
        <v>161</v>
      </c>
      <c r="AC114" s="55" t="s">
        <v>79</v>
      </c>
      <c r="AD114" s="144" t="s">
        <v>81</v>
      </c>
      <c r="AE114" s="163" t="s">
        <v>82</v>
      </c>
      <c r="AF114" s="131">
        <v>2</v>
      </c>
      <c r="AG114" s="131">
        <v>1</v>
      </c>
      <c r="AH114" s="137">
        <f t="shared" ref="AH114:AH115" si="164">AF114*AG114</f>
        <v>2</v>
      </c>
      <c r="AI114" s="137" t="str">
        <f t="shared" si="159"/>
        <v>BAJO</v>
      </c>
      <c r="AJ114" s="131">
        <v>100</v>
      </c>
      <c r="AK114" s="137">
        <f t="shared" si="160"/>
        <v>200</v>
      </c>
      <c r="AL114" s="137" t="str">
        <f t="shared" ref="AL114:AL116" si="165">IF(AK114&lt;=20,"IV",IF(AK114&lt;=120,"III",IF(AK114&lt;=500,"II",IF(AK114&lt;=4000,"I",FALSE))))</f>
        <v>II</v>
      </c>
      <c r="AM114" s="140" t="str">
        <f t="shared" ref="AM114" si="166">IF(AL114="IV","Aceptable",IF(AL114="III","Mejorable",IF(AL114="II","aceptable con control especifico",IF(AL114="I","No aceptable",FALSE))))</f>
        <v>aceptable con control especifico</v>
      </c>
      <c r="AN114" s="131" t="s">
        <v>160</v>
      </c>
      <c r="AO114" s="131" t="s">
        <v>70</v>
      </c>
      <c r="AP114" s="137" t="s">
        <v>79</v>
      </c>
      <c r="AQ114" s="137" t="s">
        <v>79</v>
      </c>
      <c r="AR114" s="137" t="s">
        <v>79</v>
      </c>
      <c r="AS114" s="55" t="s">
        <v>161</v>
      </c>
      <c r="AT114" s="55" t="s">
        <v>79</v>
      </c>
      <c r="AU114" s="74" t="str">
        <f t="shared" si="96"/>
        <v>Se mantiene los controles establecidos</v>
      </c>
    </row>
    <row r="115" spans="1:50" s="43" customFormat="1" ht="174.75" customHeight="1" x14ac:dyDescent="0.25">
      <c r="B115" s="128" t="s">
        <v>65</v>
      </c>
      <c r="C115" s="129" t="s">
        <v>66</v>
      </c>
      <c r="D115" s="129" t="s">
        <v>215</v>
      </c>
      <c r="E115" s="143" t="s">
        <v>253</v>
      </c>
      <c r="F115" s="143" t="s">
        <v>254</v>
      </c>
      <c r="G115" s="77" t="s">
        <v>84</v>
      </c>
      <c r="H115" s="74" t="s">
        <v>154</v>
      </c>
      <c r="I115" s="137" t="s">
        <v>168</v>
      </c>
      <c r="J115" s="141" t="s">
        <v>156</v>
      </c>
      <c r="K115" s="55" t="s">
        <v>169</v>
      </c>
      <c r="L115" s="131" t="s">
        <v>75</v>
      </c>
      <c r="M115" s="55" t="s">
        <v>158</v>
      </c>
      <c r="N115" s="55" t="s">
        <v>159</v>
      </c>
      <c r="O115" s="131">
        <v>2</v>
      </c>
      <c r="P115" s="131">
        <v>2</v>
      </c>
      <c r="Q115" s="137">
        <f t="shared" si="161"/>
        <v>4</v>
      </c>
      <c r="R115" s="137" t="str">
        <f t="shared" ref="R115" si="167">IF(Q115&lt;=4,"BAJO",IF(Q115&lt;=8,"MEDIO",IF(Q115&lt;=20,"ALTO","MUY ALTO")))</f>
        <v>BAJO</v>
      </c>
      <c r="S115" s="131">
        <v>25</v>
      </c>
      <c r="T115" s="137">
        <f t="shared" si="51"/>
        <v>100</v>
      </c>
      <c r="U115" s="137" t="str">
        <f t="shared" si="162"/>
        <v>III</v>
      </c>
      <c r="V115" s="133" t="str">
        <f>IF(U115="IV","Aceptable",IF(U115="III","Mejorable",IF(U115="II","aceptable con control especifico",IF(U115="I","No aceptable",FALSE))))</f>
        <v>Mejorable</v>
      </c>
      <c r="W115" s="131" t="s">
        <v>160</v>
      </c>
      <c r="X115" s="131" t="s">
        <v>70</v>
      </c>
      <c r="Y115" s="137" t="s">
        <v>79</v>
      </c>
      <c r="Z115" s="137" t="s">
        <v>79</v>
      </c>
      <c r="AA115" s="137" t="s">
        <v>79</v>
      </c>
      <c r="AB115" s="55" t="s">
        <v>161</v>
      </c>
      <c r="AC115" s="55" t="s">
        <v>79</v>
      </c>
      <c r="AD115" s="144" t="s">
        <v>81</v>
      </c>
      <c r="AE115" s="163" t="s">
        <v>82</v>
      </c>
      <c r="AF115" s="131">
        <v>2</v>
      </c>
      <c r="AG115" s="131">
        <v>2</v>
      </c>
      <c r="AH115" s="137">
        <f t="shared" si="164"/>
        <v>4</v>
      </c>
      <c r="AI115" s="137" t="str">
        <f t="shared" si="159"/>
        <v>BAJO</v>
      </c>
      <c r="AJ115" s="131">
        <v>25</v>
      </c>
      <c r="AK115" s="137">
        <f t="shared" si="160"/>
        <v>100</v>
      </c>
      <c r="AL115" s="137" t="str">
        <f t="shared" si="165"/>
        <v>III</v>
      </c>
      <c r="AM115" s="133" t="str">
        <f>IF(AL115="IV","Aceptable",IF(AL115="III","Mejorable",IF(AL115="II","aceptable con control especifico",IF(AL115="I","No aceptable",FALSE))))</f>
        <v>Mejorable</v>
      </c>
      <c r="AN115" s="131" t="s">
        <v>160</v>
      </c>
      <c r="AO115" s="131" t="s">
        <v>70</v>
      </c>
      <c r="AP115" s="137" t="s">
        <v>79</v>
      </c>
      <c r="AQ115" s="137" t="s">
        <v>79</v>
      </c>
      <c r="AR115" s="137" t="s">
        <v>79</v>
      </c>
      <c r="AS115" s="55" t="s">
        <v>161</v>
      </c>
      <c r="AT115" s="55" t="s">
        <v>79</v>
      </c>
      <c r="AU115" s="74" t="str">
        <f t="shared" si="96"/>
        <v>Se mantiene los controles establecidos</v>
      </c>
    </row>
    <row r="116" spans="1:50" s="43" customFormat="1" ht="174.75" customHeight="1" x14ac:dyDescent="0.25">
      <c r="B116" s="128" t="s">
        <v>65</v>
      </c>
      <c r="C116" s="129" t="s">
        <v>66</v>
      </c>
      <c r="D116" s="129" t="s">
        <v>215</v>
      </c>
      <c r="E116" s="142" t="s">
        <v>256</v>
      </c>
      <c r="F116" s="142" t="s">
        <v>257</v>
      </c>
      <c r="G116" s="146" t="s">
        <v>70</v>
      </c>
      <c r="H116" s="74" t="s">
        <v>71</v>
      </c>
      <c r="I116" s="137" t="s">
        <v>258</v>
      </c>
      <c r="J116" s="137" t="s">
        <v>135</v>
      </c>
      <c r="K116" s="55" t="s">
        <v>259</v>
      </c>
      <c r="L116" s="137" t="s">
        <v>260</v>
      </c>
      <c r="M116" s="55" t="s">
        <v>261</v>
      </c>
      <c r="N116" s="55" t="s">
        <v>262</v>
      </c>
      <c r="O116" s="131">
        <v>2</v>
      </c>
      <c r="P116" s="131">
        <v>3</v>
      </c>
      <c r="Q116" s="131">
        <v>6</v>
      </c>
      <c r="R116" s="137" t="s">
        <v>46</v>
      </c>
      <c r="S116" s="131">
        <v>60</v>
      </c>
      <c r="T116" s="131">
        <v>360</v>
      </c>
      <c r="U116" s="137" t="str">
        <f t="shared" ref="U116:U118" si="168">IF(T116&lt;=20,"IV",IF(T116&lt;=120,"III",IF(T116&lt;=500,"II",IF(T116&lt;=4000,"I",FALSE))))</f>
        <v>II</v>
      </c>
      <c r="V116" s="131" t="str">
        <f t="shared" ref="V116:V118" si="169">IF(U116="IV","Aceptable",IF(U116="III","Mejorable",IF(U116="II","Aceptable con control especifico", IF(U116="I","No Aceptable",FALSE))))</f>
        <v>Aceptable con control especifico</v>
      </c>
      <c r="W116" s="131" t="s">
        <v>111</v>
      </c>
      <c r="X116" s="130" t="s">
        <v>70</v>
      </c>
      <c r="Y116" s="144" t="s">
        <v>79</v>
      </c>
      <c r="Z116" s="144" t="s">
        <v>79</v>
      </c>
      <c r="AA116" s="144" t="s">
        <v>79</v>
      </c>
      <c r="AB116" s="55" t="s">
        <v>263</v>
      </c>
      <c r="AC116" s="60" t="s">
        <v>79</v>
      </c>
      <c r="AD116" s="144" t="s">
        <v>81</v>
      </c>
      <c r="AE116" s="163" t="s">
        <v>82</v>
      </c>
      <c r="AF116" s="131">
        <v>2</v>
      </c>
      <c r="AG116" s="131">
        <v>3</v>
      </c>
      <c r="AH116" s="131">
        <v>6</v>
      </c>
      <c r="AI116" s="137" t="s">
        <v>46</v>
      </c>
      <c r="AJ116" s="131">
        <v>60</v>
      </c>
      <c r="AK116" s="131">
        <v>360</v>
      </c>
      <c r="AL116" s="137" t="str">
        <f t="shared" si="165"/>
        <v>II</v>
      </c>
      <c r="AM116" s="131" t="str">
        <f t="shared" ref="AM116" si="170">IF(AL116="IV","Aceptable",IF(AL116="III","Mejorable",IF(AL116="II","Aceptable con control especifico", IF(AL116="I","No Aceptable",FALSE))))</f>
        <v>Aceptable con control especifico</v>
      </c>
      <c r="AN116" s="131" t="s">
        <v>111</v>
      </c>
      <c r="AO116" s="130" t="s">
        <v>70</v>
      </c>
      <c r="AP116" s="144" t="s">
        <v>79</v>
      </c>
      <c r="AQ116" s="144" t="s">
        <v>79</v>
      </c>
      <c r="AR116" s="144" t="s">
        <v>79</v>
      </c>
      <c r="AS116" s="55" t="s">
        <v>263</v>
      </c>
      <c r="AT116" s="60" t="s">
        <v>79</v>
      </c>
      <c r="AU116" s="74" t="str">
        <f t="shared" si="96"/>
        <v>Se mantiene los controles establecidos</v>
      </c>
    </row>
    <row r="117" spans="1:50" s="43" customFormat="1" ht="174.75" customHeight="1" x14ac:dyDescent="0.25">
      <c r="B117" s="128" t="s">
        <v>65</v>
      </c>
      <c r="C117" s="129" t="s">
        <v>66</v>
      </c>
      <c r="D117" s="129" t="s">
        <v>215</v>
      </c>
      <c r="E117" s="168" t="s">
        <v>264</v>
      </c>
      <c r="F117" s="168" t="s">
        <v>265</v>
      </c>
      <c r="G117" s="145" t="s">
        <v>84</v>
      </c>
      <c r="H117" s="137" t="s">
        <v>154</v>
      </c>
      <c r="I117" s="137" t="s">
        <v>266</v>
      </c>
      <c r="J117" s="137" t="s">
        <v>267</v>
      </c>
      <c r="K117" s="55" t="s">
        <v>268</v>
      </c>
      <c r="L117" s="137" t="s">
        <v>79</v>
      </c>
      <c r="M117" s="55" t="s">
        <v>269</v>
      </c>
      <c r="N117" s="55" t="s">
        <v>270</v>
      </c>
      <c r="O117" s="131">
        <v>2</v>
      </c>
      <c r="P117" s="131">
        <v>3</v>
      </c>
      <c r="Q117" s="131">
        <v>6</v>
      </c>
      <c r="R117" s="137" t="s">
        <v>46</v>
      </c>
      <c r="S117" s="131">
        <v>25</v>
      </c>
      <c r="T117" s="131">
        <v>150</v>
      </c>
      <c r="U117" s="137" t="str">
        <f t="shared" si="168"/>
        <v>II</v>
      </c>
      <c r="V117" s="131" t="str">
        <f t="shared" si="169"/>
        <v>Aceptable con control especifico</v>
      </c>
      <c r="W117" s="131" t="s">
        <v>144</v>
      </c>
      <c r="X117" s="130" t="s">
        <v>70</v>
      </c>
      <c r="Y117" s="144" t="s">
        <v>79</v>
      </c>
      <c r="Z117" s="144" t="s">
        <v>79</v>
      </c>
      <c r="AA117" s="144" t="s">
        <v>79</v>
      </c>
      <c r="AB117" s="55" t="s">
        <v>271</v>
      </c>
      <c r="AC117" s="60" t="s">
        <v>79</v>
      </c>
      <c r="AD117" s="144"/>
      <c r="AE117" s="163"/>
      <c r="AF117" s="131"/>
      <c r="AG117" s="131"/>
      <c r="AH117" s="131"/>
      <c r="AI117" s="137"/>
      <c r="AJ117" s="131"/>
      <c r="AK117" s="131"/>
      <c r="AL117" s="137"/>
      <c r="AM117" s="131"/>
      <c r="AN117" s="131"/>
      <c r="AO117" s="130"/>
      <c r="AP117" s="144"/>
      <c r="AQ117" s="144"/>
      <c r="AR117" s="144"/>
      <c r="AS117" s="55"/>
      <c r="AT117" s="60"/>
      <c r="AU117" s="74"/>
    </row>
    <row r="118" spans="1:50" s="43" customFormat="1" ht="121.15" customHeight="1" x14ac:dyDescent="0.25">
      <c r="A118" s="44"/>
      <c r="B118" s="128" t="s">
        <v>65</v>
      </c>
      <c r="C118" s="129" t="s">
        <v>66</v>
      </c>
      <c r="D118" s="129" t="s">
        <v>215</v>
      </c>
      <c r="E118" s="35" t="s">
        <v>272</v>
      </c>
      <c r="F118" s="35" t="s">
        <v>273</v>
      </c>
      <c r="G118" s="35" t="s">
        <v>70</v>
      </c>
      <c r="H118" s="74" t="s">
        <v>154</v>
      </c>
      <c r="I118" s="35" t="s">
        <v>274</v>
      </c>
      <c r="J118" s="38" t="s">
        <v>275</v>
      </c>
      <c r="K118" s="36" t="s">
        <v>276</v>
      </c>
      <c r="L118" s="35" t="s">
        <v>79</v>
      </c>
      <c r="M118" s="36" t="s">
        <v>277</v>
      </c>
      <c r="N118" s="36" t="s">
        <v>79</v>
      </c>
      <c r="O118" s="131">
        <v>6</v>
      </c>
      <c r="P118" s="131">
        <v>3</v>
      </c>
      <c r="Q118" s="131">
        <v>18</v>
      </c>
      <c r="R118" s="137" t="s">
        <v>46</v>
      </c>
      <c r="S118" s="131">
        <v>25</v>
      </c>
      <c r="T118" s="131">
        <v>450</v>
      </c>
      <c r="U118" s="137" t="str">
        <f t="shared" si="168"/>
        <v>II</v>
      </c>
      <c r="V118" s="131" t="str">
        <f t="shared" si="169"/>
        <v>Aceptable con control especifico</v>
      </c>
      <c r="W118" s="35" t="s">
        <v>111</v>
      </c>
      <c r="X118" s="37" t="s">
        <v>70</v>
      </c>
      <c r="Y118" s="35" t="s">
        <v>79</v>
      </c>
      <c r="Z118" s="35" t="s">
        <v>79</v>
      </c>
      <c r="AA118" s="35" t="s">
        <v>79</v>
      </c>
      <c r="AB118" s="35" t="s">
        <v>278</v>
      </c>
      <c r="AC118" s="35" t="s">
        <v>79</v>
      </c>
      <c r="AD118" s="79"/>
      <c r="AE118" s="79"/>
      <c r="AF118" s="79"/>
      <c r="AG118" s="79"/>
      <c r="AH118" s="79"/>
      <c r="AI118" s="79"/>
      <c r="AJ118" s="79"/>
      <c r="AK118" s="79"/>
      <c r="AL118" s="79"/>
      <c r="AM118" s="131"/>
      <c r="AN118" s="79"/>
      <c r="AO118" s="79"/>
      <c r="AP118" s="79"/>
      <c r="AQ118" s="79"/>
      <c r="AR118" s="79"/>
      <c r="AS118" s="79"/>
      <c r="AT118" s="79"/>
      <c r="AU118" s="74"/>
      <c r="AV118" s="42"/>
      <c r="AW118" s="42"/>
      <c r="AX118" s="42"/>
    </row>
    <row r="119" spans="1:50" s="43" customFormat="1" ht="21.75" customHeight="1" x14ac:dyDescent="0.25">
      <c r="A119" s="42"/>
      <c r="B119" s="154"/>
      <c r="C119" s="155"/>
      <c r="D119" s="155"/>
      <c r="E119" s="156"/>
      <c r="F119" s="156"/>
      <c r="G119" s="156"/>
      <c r="H119" s="156"/>
      <c r="I119" s="156"/>
      <c r="J119" s="157"/>
      <c r="K119" s="51"/>
      <c r="L119" s="156"/>
      <c r="M119" s="51"/>
      <c r="N119" s="51"/>
      <c r="O119" s="158"/>
      <c r="P119" s="158"/>
      <c r="Q119" s="156"/>
      <c r="R119" s="159"/>
      <c r="S119" s="156"/>
      <c r="T119" s="156"/>
      <c r="U119" s="159"/>
      <c r="V119" s="156"/>
      <c r="W119" s="156"/>
      <c r="X119" s="158"/>
      <c r="Y119" s="156"/>
      <c r="Z119" s="156"/>
      <c r="AA119" s="156"/>
      <c r="AB119" s="156"/>
      <c r="AC119" s="156"/>
      <c r="AD119" s="42"/>
      <c r="AE119" s="42"/>
      <c r="AF119" s="158"/>
      <c r="AG119" s="158"/>
      <c r="AH119" s="156"/>
      <c r="AI119" s="156"/>
      <c r="AJ119" s="158"/>
      <c r="AK119" s="156"/>
      <c r="AL119" s="156"/>
      <c r="AM119" s="156"/>
      <c r="AN119" s="156"/>
      <c r="AO119" s="158"/>
      <c r="AP119" s="156"/>
      <c r="AQ119" s="156"/>
      <c r="AR119" s="156"/>
      <c r="AS119" s="156"/>
      <c r="AT119" s="156"/>
      <c r="AU119" s="156"/>
    </row>
    <row r="120" spans="1:50" s="43" customFormat="1" ht="21.75" customHeight="1" x14ac:dyDescent="0.25">
      <c r="A120" s="42"/>
      <c r="B120" s="154"/>
      <c r="C120" s="155"/>
      <c r="D120" s="155"/>
      <c r="E120" s="156"/>
      <c r="F120" s="156"/>
      <c r="G120" s="156"/>
      <c r="H120" s="156"/>
      <c r="I120" s="156"/>
      <c r="J120" s="157"/>
      <c r="K120" s="51"/>
      <c r="L120" s="156"/>
      <c r="M120" s="51"/>
      <c r="N120" s="51"/>
      <c r="O120" s="158"/>
      <c r="P120" s="158"/>
      <c r="Q120" s="156"/>
      <c r="R120" s="159"/>
      <c r="S120" s="156"/>
      <c r="T120" s="156"/>
      <c r="U120" s="159"/>
      <c r="V120" s="156"/>
      <c r="W120" s="156"/>
      <c r="X120" s="158"/>
      <c r="Y120" s="156"/>
      <c r="Z120" s="156"/>
      <c r="AA120" s="156"/>
      <c r="AB120" s="156"/>
      <c r="AC120" s="156"/>
      <c r="AD120" s="42"/>
      <c r="AE120" s="42"/>
      <c r="AF120" s="158"/>
      <c r="AG120" s="158"/>
      <c r="AH120" s="156"/>
      <c r="AI120" s="156"/>
      <c r="AJ120" s="158"/>
      <c r="AK120" s="156"/>
      <c r="AL120" s="156"/>
      <c r="AM120" s="156"/>
      <c r="AN120" s="156"/>
      <c r="AO120" s="158"/>
      <c r="AP120" s="156"/>
      <c r="AQ120" s="156"/>
      <c r="AR120" s="156"/>
      <c r="AS120" s="156"/>
      <c r="AT120" s="156"/>
      <c r="AU120" s="156"/>
    </row>
    <row r="121" spans="1:50" s="43" customFormat="1" ht="21.75" customHeight="1" x14ac:dyDescent="0.25">
      <c r="A121" s="42"/>
      <c r="B121" s="47"/>
      <c r="C121" s="48"/>
      <c r="D121" s="48"/>
      <c r="E121" s="49"/>
      <c r="F121" s="49"/>
      <c r="G121" s="49"/>
      <c r="H121" s="50"/>
      <c r="I121" s="51"/>
      <c r="J121" s="49"/>
      <c r="K121" s="51"/>
      <c r="L121" s="51"/>
      <c r="M121" s="52"/>
      <c r="N121" s="52"/>
      <c r="O121" s="49"/>
      <c r="P121" s="49"/>
      <c r="Q121" s="52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2"/>
      <c r="AC121" s="42"/>
      <c r="AD121" s="42"/>
    </row>
    <row r="122" spans="1:50" s="43" customFormat="1" ht="35.65" customHeight="1" x14ac:dyDescent="0.25">
      <c r="A122" s="42"/>
      <c r="B122" s="257" t="s">
        <v>279</v>
      </c>
      <c r="C122" s="257"/>
      <c r="D122" s="257"/>
      <c r="E122" s="257"/>
      <c r="F122" s="257"/>
      <c r="G122" s="49"/>
      <c r="H122" s="50"/>
      <c r="I122" s="51"/>
      <c r="J122" s="49"/>
      <c r="K122" s="51"/>
      <c r="L122" s="51"/>
      <c r="M122" s="52"/>
      <c r="N122" s="52"/>
      <c r="O122" s="49"/>
      <c r="P122" s="49"/>
      <c r="Q122" s="52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2"/>
      <c r="AC122" s="42"/>
      <c r="AD122" s="42"/>
    </row>
    <row r="123" spans="1:50" customFormat="1" ht="52.5" customHeight="1" x14ac:dyDescent="0.25">
      <c r="B123" s="258" t="s">
        <v>11</v>
      </c>
      <c r="C123" s="258"/>
      <c r="D123" s="258"/>
      <c r="E123" s="258"/>
      <c r="F123" s="258"/>
      <c r="G123" s="258"/>
      <c r="H123" s="258"/>
      <c r="I123" s="258"/>
      <c r="J123" s="258"/>
      <c r="K123" s="258"/>
      <c r="L123" s="258"/>
      <c r="M123" s="258"/>
      <c r="N123" s="258"/>
      <c r="O123" s="258"/>
      <c r="P123" s="258"/>
      <c r="Q123" s="258"/>
      <c r="R123" s="258"/>
      <c r="S123" s="258"/>
      <c r="T123" s="258"/>
      <c r="U123" s="258"/>
      <c r="V123" s="258"/>
      <c r="W123" s="258"/>
      <c r="X123" s="258"/>
      <c r="Y123" s="258"/>
      <c r="Z123" s="258"/>
      <c r="AA123" s="258"/>
      <c r="AB123" s="258"/>
      <c r="AC123" s="258"/>
      <c r="AD123" s="258"/>
      <c r="AE123" s="258"/>
      <c r="AF123" s="258"/>
      <c r="AG123" s="258"/>
      <c r="AH123" s="258"/>
      <c r="AI123" s="258"/>
      <c r="AJ123" s="258"/>
      <c r="AK123" s="258"/>
      <c r="AL123" s="258"/>
      <c r="AM123" s="258"/>
      <c r="AN123" s="258"/>
      <c r="AO123" s="258"/>
      <c r="AP123" s="258"/>
      <c r="AQ123" s="258"/>
      <c r="AR123" s="258"/>
      <c r="AS123" s="258"/>
      <c r="AT123" s="258"/>
      <c r="AU123" s="258"/>
    </row>
    <row r="124" spans="1:50" x14ac:dyDescent="0.25">
      <c r="A124" s="1"/>
      <c r="B124" s="259"/>
      <c r="C124" s="259"/>
      <c r="D124" s="259"/>
      <c r="E124" s="259"/>
      <c r="F124" s="259"/>
      <c r="G124" s="259"/>
      <c r="H124" s="259"/>
      <c r="I124" s="259"/>
      <c r="J124" s="259"/>
      <c r="K124" s="259"/>
      <c r="L124" s="259"/>
      <c r="M124" s="161"/>
      <c r="N124" s="161"/>
      <c r="O124" s="161"/>
      <c r="P124" s="161"/>
      <c r="Q124" s="161"/>
      <c r="R124" s="161"/>
      <c r="S124" s="161"/>
      <c r="T124" s="161"/>
      <c r="U124" s="161"/>
      <c r="V124" s="43"/>
      <c r="W124" s="43"/>
      <c r="X124" s="43"/>
      <c r="Y124" s="43"/>
      <c r="Z124" s="43"/>
      <c r="AA124" s="43"/>
      <c r="AB124" s="43"/>
      <c r="AC124" s="43"/>
      <c r="AV124" s="1"/>
      <c r="AW124" s="1"/>
    </row>
    <row r="125" spans="1:50" customFormat="1" ht="31.5" customHeight="1" x14ac:dyDescent="0.25">
      <c r="B125" s="260" t="s">
        <v>12</v>
      </c>
      <c r="C125" s="260"/>
      <c r="D125" s="260"/>
      <c r="E125" s="260"/>
      <c r="F125" s="260"/>
      <c r="G125" s="260"/>
      <c r="H125" s="260"/>
      <c r="I125" s="260"/>
      <c r="J125" s="260"/>
      <c r="K125" s="260"/>
      <c r="L125" s="260"/>
      <c r="M125" s="260"/>
      <c r="N125" s="260"/>
      <c r="O125" s="260"/>
      <c r="P125" s="260"/>
      <c r="Q125" s="260"/>
      <c r="R125" s="260"/>
      <c r="S125" s="260"/>
      <c r="T125" s="260"/>
      <c r="U125" s="260"/>
      <c r="V125" s="260"/>
      <c r="W125" s="260"/>
      <c r="X125" s="260"/>
      <c r="Y125" s="260"/>
      <c r="Z125" s="260"/>
      <c r="AA125" s="260"/>
      <c r="AB125" s="260"/>
      <c r="AC125" s="260"/>
      <c r="AD125" s="260"/>
      <c r="AE125" s="260"/>
      <c r="AF125" s="260"/>
      <c r="AG125" s="260"/>
      <c r="AH125" s="260"/>
      <c r="AI125" s="260"/>
      <c r="AJ125" s="260"/>
      <c r="AK125" s="260"/>
      <c r="AL125" s="260"/>
      <c r="AM125" s="260"/>
      <c r="AN125" s="260"/>
      <c r="AO125" s="260"/>
      <c r="AP125" s="260"/>
      <c r="AQ125" s="260"/>
      <c r="AR125" s="260"/>
      <c r="AS125" s="260"/>
      <c r="AT125" s="260"/>
      <c r="AU125" s="260"/>
    </row>
    <row r="230" spans="9:9" x14ac:dyDescent="0.25">
      <c r="I230" s="42" t="s">
        <v>280</v>
      </c>
    </row>
    <row r="234" spans="9:9" x14ac:dyDescent="0.25">
      <c r="I234" s="42" t="s">
        <v>281</v>
      </c>
    </row>
    <row r="235" spans="9:9" x14ac:dyDescent="0.25">
      <c r="I235" s="42" t="s">
        <v>281</v>
      </c>
    </row>
    <row r="300" spans="9:9" x14ac:dyDescent="0.25">
      <c r="I300" s="42" t="s">
        <v>282</v>
      </c>
    </row>
  </sheetData>
  <sheetProtection algorithmName="SHA-512" hashValue="JzUbgZm9jADbDlSfjiaYthxQlCQyiwnvoMHjg0LGDgfLqnGMv6SLSLt+DsYMuJdajdxWyJ1xUMtMZJ1AnKsHiw==" saltValue="QGodv9wrU1yxi0mWgOqHlg==" spinCount="100000" sheet="1" formatCells="0" formatColumns="0"/>
  <protectedRanges>
    <protectedRange sqref="M11 M26 M69 M83 M90 M76 M99" name="Rango1_1_6"/>
    <protectedRange sqref="K11 K26 K69 K76 K83 K90 K99" name="Rango1_8_1_5"/>
    <protectedRange sqref="M12 M27 M38 M44 M48 M54 M62 M112 M70 M77 M84 M91 M100" name="Rango1_1_6_2"/>
    <protectedRange sqref="K12 K27 K38 K44 K48 K54 K62 K112 K70 K77 K84 K91 K100" name="Rango1_8_1_5_2"/>
  </protectedRanges>
  <autoFilter ref="B9:AC118" xr:uid="{00000000-0009-0000-0000-000003000000}">
    <filterColumn colId="7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21" showButton="0"/>
    <filterColumn colId="23" showButton="0"/>
    <filterColumn colId="24" showButton="0"/>
    <filterColumn colId="25" showButton="0"/>
    <filterColumn colId="26" showButton="0"/>
  </autoFilter>
  <mergeCells count="25">
    <mergeCell ref="B122:F122"/>
    <mergeCell ref="B123:AU123"/>
    <mergeCell ref="B124:L124"/>
    <mergeCell ref="B125:AU125"/>
    <mergeCell ref="AD9:AL9"/>
    <mergeCell ref="AN9:AO9"/>
    <mergeCell ref="AP9:AT9"/>
    <mergeCell ref="AU9:AU10"/>
    <mergeCell ref="W9:X9"/>
    <mergeCell ref="Y9:AC9"/>
    <mergeCell ref="F9:F10"/>
    <mergeCell ref="O9:U9"/>
    <mergeCell ref="I9:J9"/>
    <mergeCell ref="K9:K10"/>
    <mergeCell ref="L9:N9"/>
    <mergeCell ref="G9:G10"/>
    <mergeCell ref="H9:H10"/>
    <mergeCell ref="B2:B5"/>
    <mergeCell ref="B9:B10"/>
    <mergeCell ref="C9:C10"/>
    <mergeCell ref="D9:D10"/>
    <mergeCell ref="E9:E10"/>
    <mergeCell ref="C2:AT2"/>
    <mergeCell ref="C3:AT3"/>
    <mergeCell ref="C4:AT5"/>
  </mergeCells>
  <conditionalFormatting sqref="T121:T122">
    <cfRule type="expression" priority="16" stopIfTrue="1">
      <formula>#REF!="IV"</formula>
    </cfRule>
    <cfRule type="expression" dxfId="41" priority="17" stopIfTrue="1">
      <formula>#REF!="III"</formula>
    </cfRule>
    <cfRule type="expression" dxfId="40" priority="18" stopIfTrue="1">
      <formula>#REF!="II"</formula>
    </cfRule>
    <cfRule type="expression" dxfId="39" priority="19" stopIfTrue="1">
      <formula>#REF!="I"</formula>
    </cfRule>
  </conditionalFormatting>
  <conditionalFormatting sqref="V11:V21 V23:V105 V112:V115">
    <cfRule type="expression" dxfId="38" priority="98" stopIfTrue="1">
      <formula>#REF!="I"</formula>
    </cfRule>
    <cfRule type="expression" priority="95" stopIfTrue="1">
      <formula>#REF!="IV"</formula>
    </cfRule>
    <cfRule type="expression" dxfId="37" priority="96" stopIfTrue="1">
      <formula>#REF!="III"</formula>
    </cfRule>
    <cfRule type="expression" dxfId="36" priority="97" stopIfTrue="1">
      <formula>#REF!="II"</formula>
    </cfRule>
  </conditionalFormatting>
  <conditionalFormatting sqref="V22">
    <cfRule type="expression" dxfId="35" priority="61" stopIfTrue="1">
      <formula>U22="II"</formula>
    </cfRule>
    <cfRule type="expression" dxfId="34" priority="59" stopIfTrue="1">
      <formula>U22="IV"</formula>
    </cfRule>
    <cfRule type="expression" dxfId="33" priority="60" stopIfTrue="1">
      <formula>U22="III"</formula>
    </cfRule>
    <cfRule type="expression" dxfId="32" priority="62" stopIfTrue="1">
      <formula>U22="I"</formula>
    </cfRule>
  </conditionalFormatting>
  <conditionalFormatting sqref="V106:V111">
    <cfRule type="expression" dxfId="31" priority="49" stopIfTrue="1">
      <formula>U106="II"</formula>
    </cfRule>
    <cfRule type="expression" dxfId="30" priority="47" stopIfTrue="1">
      <formula>U106="IV"</formula>
    </cfRule>
    <cfRule type="expression" dxfId="29" priority="50" stopIfTrue="1">
      <formula>U106="I"</formula>
    </cfRule>
    <cfRule type="expression" dxfId="28" priority="48" stopIfTrue="1">
      <formula>U106="III"</formula>
    </cfRule>
  </conditionalFormatting>
  <conditionalFormatting sqref="V116:V120">
    <cfRule type="expression" dxfId="27" priority="1" stopIfTrue="1">
      <formula>U116="IV"</formula>
    </cfRule>
    <cfRule type="expression" dxfId="26" priority="2" stopIfTrue="1">
      <formula>U116="III"</formula>
    </cfRule>
    <cfRule type="expression" dxfId="25" priority="3" stopIfTrue="1">
      <formula>U116="II"</formula>
    </cfRule>
    <cfRule type="expression" dxfId="24" priority="4" stopIfTrue="1">
      <formula>U116="I"</formula>
    </cfRule>
  </conditionalFormatting>
  <conditionalFormatting sqref="AM11:AM21 AM23:AM105 AM112:AM115">
    <cfRule type="expression" dxfId="23" priority="35" stopIfTrue="1">
      <formula>#REF!="I"</formula>
    </cfRule>
    <cfRule type="expression" dxfId="22" priority="34" stopIfTrue="1">
      <formula>#REF!="II"</formula>
    </cfRule>
    <cfRule type="expression" priority="32" stopIfTrue="1">
      <formula>#REF!="IV"</formula>
    </cfRule>
    <cfRule type="expression" dxfId="21" priority="33" stopIfTrue="1">
      <formula>#REF!="III"</formula>
    </cfRule>
  </conditionalFormatting>
  <conditionalFormatting sqref="AM22">
    <cfRule type="expression" dxfId="20" priority="25" stopIfTrue="1">
      <formula>AL22="III"</formula>
    </cfRule>
    <cfRule type="expression" dxfId="19" priority="26" stopIfTrue="1">
      <formula>AL22="II"</formula>
    </cfRule>
    <cfRule type="expression" dxfId="18" priority="27" stopIfTrue="1">
      <formula>AL22="I"</formula>
    </cfRule>
    <cfRule type="expression" dxfId="17" priority="24" stopIfTrue="1">
      <formula>AL22="IV"</formula>
    </cfRule>
  </conditionalFormatting>
  <conditionalFormatting sqref="AM106:AM111">
    <cfRule type="expression" dxfId="16" priority="20" stopIfTrue="1">
      <formula>AL106="IV"</formula>
    </cfRule>
    <cfRule type="expression" dxfId="15" priority="21" stopIfTrue="1">
      <formula>AL106="III"</formula>
    </cfRule>
    <cfRule type="expression" dxfId="14" priority="22" stopIfTrue="1">
      <formula>AL106="II"</formula>
    </cfRule>
    <cfRule type="expression" dxfId="13" priority="23" stopIfTrue="1">
      <formula>AL106="I"</formula>
    </cfRule>
  </conditionalFormatting>
  <conditionalFormatting sqref="AM116:AM118">
    <cfRule type="expression" dxfId="12" priority="29" stopIfTrue="1">
      <formula>AL116="III"</formula>
    </cfRule>
    <cfRule type="expression" dxfId="11" priority="30" stopIfTrue="1">
      <formula>AL116="II"</formula>
    </cfRule>
    <cfRule type="expression" dxfId="10" priority="31" stopIfTrue="1">
      <formula>AL116="I"</formula>
    </cfRule>
    <cfRule type="expression" dxfId="9" priority="28" stopIfTrue="1">
      <formula>AL116="IV"</formula>
    </cfRule>
  </conditionalFormatting>
  <conditionalFormatting sqref="AM119:AM120">
    <cfRule type="expression" priority="12" stopIfTrue="1">
      <formula>#REF!="IV"</formula>
    </cfRule>
    <cfRule type="expression" dxfId="8" priority="15" stopIfTrue="1">
      <formula>#REF!="I"</formula>
    </cfRule>
    <cfRule type="expression" dxfId="7" priority="14" stopIfTrue="1">
      <formula>#REF!="II"</formula>
    </cfRule>
    <cfRule type="expression" dxfId="6" priority="13" stopIfTrue="1">
      <formula>#REF!="III"</formula>
    </cfRule>
  </conditionalFormatting>
  <conditionalFormatting sqref="AU1:AU122 AU124">
    <cfRule type="cellIs" dxfId="5" priority="11" operator="equal">
      <formula>"Se mantiene los controles establecidos"</formula>
    </cfRule>
    <cfRule type="cellIs" dxfId="4" priority="9" operator="equal">
      <formula>"Aumentó el riesgo"</formula>
    </cfRule>
    <cfRule type="cellIs" dxfId="3" priority="10" operator="equal">
      <formula>"Disminuyó el riesgo"</formula>
    </cfRule>
  </conditionalFormatting>
  <conditionalFormatting sqref="AU126:AU1048576">
    <cfRule type="cellIs" dxfId="2" priority="41" operator="equal">
      <formula>"Disminuyó el riesgo"</formula>
    </cfRule>
    <cfRule type="cellIs" dxfId="1" priority="42" operator="equal">
      <formula>"Se mantiene los controles establecidos"</formula>
    </cfRule>
    <cfRule type="cellIs" dxfId="0" priority="40" operator="equal">
      <formula>"Aumentó el riesgo"</formula>
    </cfRule>
  </conditionalFormatting>
  <dataValidations count="1">
    <dataValidation type="list" allowBlank="1" showInputMessage="1" showErrorMessage="1" sqref="H11:H118" xr:uid="{00000000-0002-0000-0300-000000000000}">
      <formula1>"Interna, Externa"</formula1>
    </dataValidation>
  </dataValidations>
  <printOptions horizontalCentered="1"/>
  <pageMargins left="0" right="0" top="0.74803149606299213" bottom="0.74803149606299213" header="0.31496062992125984" footer="0.31496062992125984"/>
  <pageSetup scale="13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482B"/>
  </sheetPr>
  <dimension ref="B1:AE58"/>
  <sheetViews>
    <sheetView showGridLines="0" showRowColHeaders="0" view="pageBreakPreview" zoomScale="85" zoomScaleNormal="73" zoomScaleSheetLayoutView="85" workbookViewId="0">
      <pane xSplit="3" ySplit="15" topLeftCell="D16" activePane="bottomRight" state="frozen"/>
      <selection pane="topRight" activeCell="H35" sqref="H35"/>
      <selection pane="bottomLeft" activeCell="H35" sqref="H35"/>
      <selection pane="bottomRight" sqref="A1:L58"/>
    </sheetView>
  </sheetViews>
  <sheetFormatPr baseColWidth="10" defaultColWidth="11.42578125" defaultRowHeight="15" x14ac:dyDescent="0.25"/>
  <cols>
    <col min="1" max="1" width="10.85546875" customWidth="1"/>
    <col min="2" max="2" width="13.42578125" customWidth="1"/>
    <col min="3" max="3" width="12.5703125" customWidth="1"/>
    <col min="4" max="4" width="67.28515625" customWidth="1"/>
    <col min="5" max="5" width="14" customWidth="1"/>
    <col min="6" max="6" width="14.7109375" customWidth="1"/>
    <col min="7" max="7" width="14.85546875" customWidth="1"/>
    <col min="8" max="11" width="13.28515625" customWidth="1"/>
    <col min="12" max="12" width="4" customWidth="1"/>
  </cols>
  <sheetData>
    <row r="1" spans="2:13" s="1" customForma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3" s="1" customFormat="1" ht="15" customHeight="1" x14ac:dyDescent="0.25">
      <c r="B2" s="196"/>
      <c r="C2" s="197" t="s">
        <v>0</v>
      </c>
      <c r="D2" s="198"/>
      <c r="E2" s="198"/>
      <c r="F2" s="198"/>
      <c r="G2" s="198"/>
      <c r="H2" s="199"/>
      <c r="I2" s="197" t="s">
        <v>1</v>
      </c>
      <c r="J2" s="198"/>
      <c r="K2" s="199"/>
      <c r="L2" s="2"/>
      <c r="M2" s="2"/>
    </row>
    <row r="3" spans="2:13" s="1" customFormat="1" ht="15" customHeight="1" x14ac:dyDescent="0.25">
      <c r="B3" s="196"/>
      <c r="C3" s="197" t="s">
        <v>2</v>
      </c>
      <c r="D3" s="198"/>
      <c r="E3" s="198"/>
      <c r="F3" s="198"/>
      <c r="G3" s="198"/>
      <c r="H3" s="199"/>
      <c r="I3" s="197" t="s">
        <v>3</v>
      </c>
      <c r="J3" s="198"/>
      <c r="K3" s="199"/>
      <c r="L3" s="2"/>
      <c r="M3" s="2"/>
    </row>
    <row r="4" spans="2:13" s="1" customFormat="1" ht="15" customHeight="1" x14ac:dyDescent="0.25">
      <c r="B4" s="196"/>
      <c r="C4" s="200" t="s">
        <v>4</v>
      </c>
      <c r="D4" s="201"/>
      <c r="E4" s="201"/>
      <c r="F4" s="201"/>
      <c r="G4" s="201"/>
      <c r="H4" s="202"/>
      <c r="I4" s="197" t="s">
        <v>283</v>
      </c>
      <c r="J4" s="198"/>
      <c r="K4" s="199"/>
      <c r="L4" s="2"/>
      <c r="M4" s="2"/>
    </row>
    <row r="5" spans="2:13" s="1" customFormat="1" ht="15" customHeight="1" x14ac:dyDescent="0.25">
      <c r="B5" s="196"/>
      <c r="C5" s="203"/>
      <c r="D5" s="204"/>
      <c r="E5" s="204"/>
      <c r="F5" s="204"/>
      <c r="G5" s="204"/>
      <c r="H5" s="205"/>
      <c r="I5" s="197" t="s">
        <v>392</v>
      </c>
      <c r="J5" s="198"/>
      <c r="K5" s="199"/>
      <c r="L5" s="2"/>
      <c r="M5" s="2"/>
    </row>
    <row r="7" spans="2:13" x14ac:dyDescent="0.25">
      <c r="B7" s="85">
        <v>33</v>
      </c>
    </row>
    <row r="9" spans="2:13" ht="15" customHeight="1" x14ac:dyDescent="0.25">
      <c r="B9" s="206" t="s">
        <v>393</v>
      </c>
      <c r="C9" s="206"/>
      <c r="D9" s="206"/>
      <c r="E9" s="206"/>
      <c r="F9" s="206"/>
      <c r="G9" s="206"/>
      <c r="H9" s="206"/>
      <c r="I9" s="206"/>
      <c r="J9" s="206"/>
      <c r="K9" s="206"/>
    </row>
    <row r="10" spans="2:13" x14ac:dyDescent="0.25">
      <c r="B10" s="206"/>
      <c r="C10" s="206"/>
      <c r="D10" s="206"/>
      <c r="E10" s="206"/>
      <c r="F10" s="206"/>
      <c r="G10" s="206"/>
      <c r="H10" s="206"/>
      <c r="I10" s="206"/>
      <c r="J10" s="206"/>
      <c r="K10" s="206"/>
    </row>
    <row r="11" spans="2:13" x14ac:dyDescent="0.25">
      <c r="D11" s="86"/>
      <c r="E11" s="86"/>
      <c r="F11" s="86"/>
      <c r="G11" s="86"/>
      <c r="H11" s="86"/>
      <c r="I11" s="86"/>
      <c r="J11" s="86"/>
    </row>
    <row r="12" spans="2:13" x14ac:dyDescent="0.25">
      <c r="D12" s="86"/>
      <c r="E12" s="86"/>
      <c r="F12" s="86"/>
      <c r="G12" s="86"/>
      <c r="H12" s="86"/>
      <c r="I12" s="86"/>
      <c r="J12" s="86"/>
    </row>
    <row r="15" spans="2:13" ht="25.5" customHeight="1" thickBot="1" x14ac:dyDescent="0.3"/>
    <row r="16" spans="2:13" ht="66.75" customHeight="1" thickBot="1" x14ac:dyDescent="0.3">
      <c r="D16" s="267" t="s">
        <v>364</v>
      </c>
      <c r="E16" s="268"/>
    </row>
    <row r="17" spans="4:11" ht="51.75" customHeight="1" thickBot="1" x14ac:dyDescent="0.3">
      <c r="D17" s="97" t="s">
        <v>320</v>
      </c>
      <c r="E17" s="105" t="s">
        <v>289</v>
      </c>
    </row>
    <row r="18" spans="4:11" ht="69.75" customHeight="1" thickBot="1" x14ac:dyDescent="0.3">
      <c r="D18" s="108" t="s">
        <v>329</v>
      </c>
      <c r="E18" s="22" t="s">
        <v>369</v>
      </c>
    </row>
    <row r="19" spans="4:11" ht="43.5" thickBot="1" x14ac:dyDescent="0.3">
      <c r="D19" s="108" t="s">
        <v>330</v>
      </c>
      <c r="E19" s="23" t="s">
        <v>372</v>
      </c>
    </row>
    <row r="20" spans="4:11" ht="47.25" customHeight="1" thickBot="1" x14ac:dyDescent="0.3">
      <c r="D20" s="108" t="s">
        <v>346</v>
      </c>
      <c r="E20" s="24" t="s">
        <v>375</v>
      </c>
    </row>
    <row r="21" spans="4:11" ht="15.75" thickBot="1" x14ac:dyDescent="0.3">
      <c r="D21" s="109" t="s">
        <v>378</v>
      </c>
      <c r="E21" s="25" t="s">
        <v>379</v>
      </c>
    </row>
    <row r="26" spans="4:11" x14ac:dyDescent="0.25">
      <c r="D26" s="269" t="s">
        <v>394</v>
      </c>
      <c r="E26" s="269"/>
    </row>
    <row r="27" spans="4:11" x14ac:dyDescent="0.25">
      <c r="D27" s="121" t="s">
        <v>395</v>
      </c>
      <c r="E27" s="79">
        <f>COUNTIF(MATRIZ!J$11:$AU697,'Valoracion de eficacia '!D27)</f>
        <v>0</v>
      </c>
    </row>
    <row r="28" spans="4:11" x14ac:dyDescent="0.25">
      <c r="D28" s="122" t="s">
        <v>396</v>
      </c>
      <c r="E28" s="79">
        <f>COUNTIF(MATRIZ!J$11:$AU698,'Valoracion de eficacia '!D28)</f>
        <v>0</v>
      </c>
      <c r="G28" s="270"/>
      <c r="H28" s="270"/>
      <c r="I28" s="270"/>
      <c r="J28" s="270"/>
      <c r="K28" s="270"/>
    </row>
    <row r="29" spans="4:11" x14ac:dyDescent="0.25">
      <c r="D29" s="123" t="s">
        <v>397</v>
      </c>
      <c r="E29" s="79">
        <f>COUNTIF(MATRIZ!J$11:$AU699,'Valoracion de eficacia '!D29)</f>
        <v>106</v>
      </c>
      <c r="G29" s="271"/>
      <c r="H29" s="271"/>
      <c r="I29" s="271"/>
      <c r="J29" s="271"/>
      <c r="K29" s="271"/>
    </row>
    <row r="51" spans="2:31" ht="20.25" customHeight="1" x14ac:dyDescent="0.25">
      <c r="B51" s="246" t="s">
        <v>279</v>
      </c>
      <c r="C51" s="246"/>
      <c r="D51" s="246"/>
      <c r="E51" s="246"/>
    </row>
    <row r="53" spans="2:31" x14ac:dyDescent="0.25"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53"/>
      <c r="N53" s="53"/>
      <c r="O53" s="53"/>
      <c r="P53" s="53"/>
      <c r="Q53" s="53"/>
      <c r="R53" s="53"/>
      <c r="S53" s="53"/>
      <c r="T53" s="53"/>
      <c r="U53" s="53"/>
    </row>
    <row r="54" spans="2:31" x14ac:dyDescent="0.25"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53"/>
      <c r="N54" s="53"/>
      <c r="O54" s="53"/>
      <c r="P54" s="53"/>
      <c r="Q54" s="53"/>
      <c r="R54" s="53"/>
      <c r="S54" s="53"/>
      <c r="T54" s="53"/>
      <c r="U54" s="53"/>
    </row>
    <row r="55" spans="2:31" ht="52.5" customHeight="1" x14ac:dyDescent="0.25">
      <c r="B55" s="248" t="s">
        <v>11</v>
      </c>
      <c r="C55" s="248"/>
      <c r="D55" s="248"/>
      <c r="E55" s="248"/>
      <c r="F55" s="248"/>
      <c r="G55" s="248"/>
      <c r="H55" s="248"/>
      <c r="I55" s="248"/>
      <c r="J55" s="248"/>
      <c r="K55" s="248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</row>
    <row r="56" spans="2:31" x14ac:dyDescent="0.25"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53"/>
      <c r="N56" s="53"/>
      <c r="O56" s="53"/>
      <c r="P56" s="53"/>
      <c r="Q56" s="53"/>
      <c r="R56" s="53"/>
      <c r="S56" s="53"/>
      <c r="T56" s="53"/>
      <c r="U56" s="53"/>
    </row>
    <row r="57" spans="2:31" ht="31.5" customHeight="1" x14ac:dyDescent="0.25">
      <c r="B57" s="249" t="s">
        <v>12</v>
      </c>
      <c r="C57" s="249"/>
      <c r="D57" s="249"/>
      <c r="E57" s="249"/>
      <c r="F57" s="249"/>
      <c r="G57" s="249"/>
      <c r="H57" s="249"/>
      <c r="I57" s="249"/>
      <c r="J57" s="249"/>
      <c r="K57" s="249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</row>
    <row r="58" spans="2:31" x14ac:dyDescent="0.25">
      <c r="B58" s="245"/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53"/>
      <c r="N58" s="53"/>
      <c r="O58" s="53"/>
      <c r="P58" s="53"/>
      <c r="Q58" s="53"/>
      <c r="R58" s="53"/>
      <c r="S58" s="53"/>
      <c r="T58" s="53"/>
      <c r="U58" s="53"/>
    </row>
  </sheetData>
  <sheetProtection algorithmName="SHA-512" hashValue="79wlVcY08Ihik1gHrWaAJOzte5VnS1LUuLW9V2l4ViBjlT42KtpsGomW3lfZFSirAFFOK0R8JxgVFhO/c30grg==" saltValue="nSHsI3F/vlXhgtfiJZyCOw==" spinCount="100000" sheet="1" objects="1" scenarios="1"/>
  <mergeCells count="20">
    <mergeCell ref="B58:L58"/>
    <mergeCell ref="B9:K10"/>
    <mergeCell ref="D16:E16"/>
    <mergeCell ref="D26:E26"/>
    <mergeCell ref="G28:K28"/>
    <mergeCell ref="G29:K29"/>
    <mergeCell ref="B51:E51"/>
    <mergeCell ref="B53:L53"/>
    <mergeCell ref="B54:L54"/>
    <mergeCell ref="B55:K55"/>
    <mergeCell ref="B56:L56"/>
    <mergeCell ref="B57:K57"/>
    <mergeCell ref="B2:B5"/>
    <mergeCell ref="C2:H2"/>
    <mergeCell ref="I2:K2"/>
    <mergeCell ref="C3:H3"/>
    <mergeCell ref="I3:K3"/>
    <mergeCell ref="C4:H5"/>
    <mergeCell ref="I4:K4"/>
    <mergeCell ref="I5:K5"/>
  </mergeCells>
  <printOptions horizontalCentered="1"/>
  <pageMargins left="0.70866141732283472" right="0.70866141732283472" top="0.74803149606299213" bottom="0.74803149606299213" header="0.31496062992125984" footer="0.31496062992125984"/>
  <pageSetup scale="42" orientation="portrait" r:id="rId1"/>
  <colBreaks count="1" manualBreakCount="1">
    <brk id="1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482B"/>
  </sheetPr>
  <dimension ref="B2:L45"/>
  <sheetViews>
    <sheetView showGridLines="0" showRowColHeaders="0" view="pageBreakPreview" zoomScale="70" zoomScaleNormal="100" zoomScaleSheetLayoutView="70" workbookViewId="0">
      <pane xSplit="2" ySplit="14" topLeftCell="C15" activePane="bottomRight" state="frozen"/>
      <selection pane="topRight" activeCell="H35" sqref="H35"/>
      <selection pane="bottomLeft" activeCell="H35" sqref="H35"/>
      <selection pane="bottomRight"/>
    </sheetView>
  </sheetViews>
  <sheetFormatPr baseColWidth="10" defaultColWidth="11.42578125" defaultRowHeight="15" x14ac:dyDescent="0.25"/>
  <cols>
    <col min="1" max="1" width="11.7109375" style="72" customWidth="1"/>
    <col min="2" max="2" width="9.5703125" style="72" customWidth="1"/>
    <col min="3" max="3" width="21.85546875" style="72" customWidth="1"/>
    <col min="4" max="4" width="34.42578125" style="72" customWidth="1"/>
    <col min="5" max="5" width="21.85546875" style="72" customWidth="1"/>
    <col min="6" max="6" width="37.7109375" style="72" customWidth="1"/>
    <col min="7" max="7" width="21.85546875" style="72" customWidth="1"/>
    <col min="8" max="8" width="27.28515625" style="72" customWidth="1"/>
    <col min="9" max="9" width="21.85546875" style="72" customWidth="1"/>
    <col min="10" max="10" width="2.28515625" style="72" customWidth="1"/>
    <col min="11" max="16384" width="11.42578125" style="72"/>
  </cols>
  <sheetData>
    <row r="2" spans="2:11" s="71" customFormat="1" x14ac:dyDescent="0.25">
      <c r="B2" s="272"/>
      <c r="C2" s="273" t="s">
        <v>0</v>
      </c>
      <c r="D2" s="273"/>
      <c r="E2" s="273"/>
      <c r="F2" s="273"/>
      <c r="G2" s="273"/>
      <c r="H2" s="273" t="s">
        <v>1</v>
      </c>
      <c r="I2" s="273"/>
      <c r="J2" s="78"/>
      <c r="K2" s="78"/>
    </row>
    <row r="3" spans="2:11" s="71" customFormat="1" x14ac:dyDescent="0.25">
      <c r="B3" s="272"/>
      <c r="C3" s="273" t="s">
        <v>2</v>
      </c>
      <c r="D3" s="273"/>
      <c r="E3" s="273"/>
      <c r="F3" s="273"/>
      <c r="G3" s="273"/>
      <c r="H3" s="273" t="s">
        <v>3</v>
      </c>
      <c r="I3" s="273"/>
      <c r="J3" s="78"/>
      <c r="K3" s="78"/>
    </row>
    <row r="4" spans="2:11" s="71" customFormat="1" x14ac:dyDescent="0.25">
      <c r="B4" s="272"/>
      <c r="C4" s="273" t="s">
        <v>4</v>
      </c>
      <c r="D4" s="273"/>
      <c r="E4" s="273"/>
      <c r="F4" s="273"/>
      <c r="G4" s="273"/>
      <c r="H4" s="273" t="s">
        <v>283</v>
      </c>
      <c r="I4" s="273"/>
      <c r="J4" s="78"/>
      <c r="K4" s="78"/>
    </row>
    <row r="5" spans="2:11" s="71" customFormat="1" x14ac:dyDescent="0.25">
      <c r="B5" s="272"/>
      <c r="C5" s="273"/>
      <c r="D5" s="273"/>
      <c r="E5" s="273"/>
      <c r="F5" s="273"/>
      <c r="G5" s="273"/>
      <c r="H5" s="273" t="s">
        <v>398</v>
      </c>
      <c r="I5" s="273"/>
      <c r="J5" s="78"/>
      <c r="K5" s="78"/>
    </row>
    <row r="7" spans="2:11" x14ac:dyDescent="0.25">
      <c r="B7" s="111" t="s">
        <v>399</v>
      </c>
    </row>
    <row r="9" spans="2:11" ht="15" customHeight="1" x14ac:dyDescent="0.25">
      <c r="B9" s="206" t="s">
        <v>400</v>
      </c>
      <c r="C9" s="206"/>
      <c r="D9" s="206"/>
      <c r="E9" s="206"/>
      <c r="F9" s="206"/>
      <c r="G9" s="206"/>
      <c r="H9" s="206"/>
      <c r="I9" s="206"/>
    </row>
    <row r="10" spans="2:11" ht="15" customHeight="1" x14ac:dyDescent="0.25">
      <c r="B10" s="206"/>
      <c r="C10" s="206"/>
      <c r="D10" s="206"/>
      <c r="E10" s="206"/>
      <c r="F10" s="206"/>
      <c r="G10" s="206"/>
      <c r="H10" s="206"/>
      <c r="I10" s="206"/>
    </row>
    <row r="11" spans="2:11" ht="15.75" thickBot="1" x14ac:dyDescent="0.3"/>
    <row r="12" spans="2:11" ht="18.75" thickBot="1" x14ac:dyDescent="0.3">
      <c r="B12" s="274" t="s">
        <v>43</v>
      </c>
      <c r="C12" s="277" t="s">
        <v>401</v>
      </c>
      <c r="D12" s="278"/>
      <c r="E12" s="278"/>
      <c r="F12" s="278"/>
      <c r="G12" s="278"/>
      <c r="H12" s="278"/>
      <c r="I12" s="279"/>
    </row>
    <row r="13" spans="2:11" ht="15.75" x14ac:dyDescent="0.25">
      <c r="B13" s="275"/>
      <c r="C13" s="280" t="s">
        <v>402</v>
      </c>
      <c r="D13" s="280" t="s">
        <v>403</v>
      </c>
      <c r="E13" s="280" t="s">
        <v>404</v>
      </c>
      <c r="F13" s="280" t="s">
        <v>405</v>
      </c>
      <c r="G13" s="280" t="s">
        <v>406</v>
      </c>
      <c r="H13" s="282" t="s">
        <v>407</v>
      </c>
      <c r="I13" s="112" t="s">
        <v>408</v>
      </c>
    </row>
    <row r="14" spans="2:11" ht="16.5" thickBot="1" x14ac:dyDescent="0.3">
      <c r="B14" s="275"/>
      <c r="C14" s="281"/>
      <c r="D14" s="281"/>
      <c r="E14" s="281"/>
      <c r="F14" s="281"/>
      <c r="G14" s="281"/>
      <c r="H14" s="283"/>
      <c r="I14" s="113" t="s">
        <v>409</v>
      </c>
    </row>
    <row r="15" spans="2:11" ht="75" x14ac:dyDescent="0.25">
      <c r="B15" s="275"/>
      <c r="C15" s="284" t="s">
        <v>410</v>
      </c>
      <c r="D15" s="114" t="s">
        <v>411</v>
      </c>
      <c r="E15" s="114" t="s">
        <v>412</v>
      </c>
      <c r="F15" s="114" t="s">
        <v>413</v>
      </c>
      <c r="G15" s="114" t="s">
        <v>414</v>
      </c>
      <c r="H15" s="114" t="s">
        <v>415</v>
      </c>
      <c r="I15" s="287" t="s">
        <v>416</v>
      </c>
    </row>
    <row r="16" spans="2:11" ht="60" x14ac:dyDescent="0.25">
      <c r="B16" s="275"/>
      <c r="C16" s="285"/>
      <c r="D16" s="114" t="s">
        <v>417</v>
      </c>
      <c r="E16" s="114" t="s">
        <v>418</v>
      </c>
      <c r="F16" s="114" t="s">
        <v>419</v>
      </c>
      <c r="G16" s="114" t="s">
        <v>420</v>
      </c>
      <c r="H16" s="114" t="s">
        <v>421</v>
      </c>
      <c r="I16" s="288"/>
    </row>
    <row r="17" spans="2:9" ht="16.5" thickBot="1" x14ac:dyDescent="0.3">
      <c r="B17" s="275"/>
      <c r="C17" s="286"/>
      <c r="D17" s="115" t="s">
        <v>422</v>
      </c>
      <c r="E17" s="116"/>
      <c r="F17" s="116"/>
      <c r="G17" s="116"/>
      <c r="H17" s="116"/>
      <c r="I17" s="289"/>
    </row>
    <row r="18" spans="2:9" ht="30" x14ac:dyDescent="0.25">
      <c r="B18" s="275"/>
      <c r="C18" s="284" t="s">
        <v>423</v>
      </c>
      <c r="D18" s="114" t="s">
        <v>424</v>
      </c>
      <c r="E18" s="287" t="s">
        <v>425</v>
      </c>
      <c r="F18" s="287" t="s">
        <v>426</v>
      </c>
      <c r="G18" s="287" t="s">
        <v>427</v>
      </c>
      <c r="H18" s="114" t="s">
        <v>428</v>
      </c>
      <c r="I18" s="287" t="s">
        <v>429</v>
      </c>
    </row>
    <row r="19" spans="2:9" ht="71.25" customHeight="1" thickBot="1" x14ac:dyDescent="0.3">
      <c r="B19" s="275"/>
      <c r="C19" s="286"/>
      <c r="D19" s="115" t="s">
        <v>430</v>
      </c>
      <c r="E19" s="289"/>
      <c r="F19" s="289"/>
      <c r="G19" s="289"/>
      <c r="H19" s="115" t="s">
        <v>431</v>
      </c>
      <c r="I19" s="289"/>
    </row>
    <row r="20" spans="2:9" ht="30" x14ac:dyDescent="0.25">
      <c r="B20" s="275"/>
      <c r="C20" s="284" t="s">
        <v>432</v>
      </c>
      <c r="D20" s="114" t="s">
        <v>433</v>
      </c>
      <c r="E20" s="287" t="s">
        <v>434</v>
      </c>
      <c r="F20" s="114" t="s">
        <v>435</v>
      </c>
      <c r="G20" s="114" t="s">
        <v>436</v>
      </c>
      <c r="H20" s="114" t="s">
        <v>437</v>
      </c>
      <c r="I20" s="287" t="s">
        <v>438</v>
      </c>
    </row>
    <row r="21" spans="2:9" ht="45" x14ac:dyDescent="0.25">
      <c r="B21" s="275"/>
      <c r="C21" s="285"/>
      <c r="D21" s="114" t="s">
        <v>439</v>
      </c>
      <c r="E21" s="288"/>
      <c r="F21" s="114" t="s">
        <v>440</v>
      </c>
      <c r="G21" s="114" t="s">
        <v>441</v>
      </c>
      <c r="H21" s="114" t="s">
        <v>442</v>
      </c>
      <c r="I21" s="288"/>
    </row>
    <row r="22" spans="2:9" ht="45.75" thickBot="1" x14ac:dyDescent="0.3">
      <c r="B22" s="275"/>
      <c r="C22" s="286"/>
      <c r="D22" s="116"/>
      <c r="E22" s="289"/>
      <c r="F22" s="116"/>
      <c r="G22" s="116"/>
      <c r="H22" s="115" t="s">
        <v>443</v>
      </c>
      <c r="I22" s="289"/>
    </row>
    <row r="23" spans="2:9" ht="30" x14ac:dyDescent="0.25">
      <c r="B23" s="275"/>
      <c r="C23" s="290" t="s">
        <v>444</v>
      </c>
      <c r="D23" s="114" t="s">
        <v>445</v>
      </c>
      <c r="E23" s="287" t="s">
        <v>446</v>
      </c>
      <c r="F23" s="114" t="s">
        <v>447</v>
      </c>
      <c r="G23" s="114" t="s">
        <v>448</v>
      </c>
      <c r="H23" s="114" t="s">
        <v>449</v>
      </c>
      <c r="I23" s="287" t="s">
        <v>450</v>
      </c>
    </row>
    <row r="24" spans="2:9" ht="30" x14ac:dyDescent="0.25">
      <c r="B24" s="275"/>
      <c r="C24" s="291"/>
      <c r="D24" s="114" t="s">
        <v>451</v>
      </c>
      <c r="E24" s="288"/>
      <c r="F24" s="114" t="s">
        <v>452</v>
      </c>
      <c r="G24" s="114" t="s">
        <v>453</v>
      </c>
      <c r="H24" s="114" t="s">
        <v>454</v>
      </c>
      <c r="I24" s="288"/>
    </row>
    <row r="25" spans="2:9" ht="30.75" thickBot="1" x14ac:dyDescent="0.3">
      <c r="B25" s="275"/>
      <c r="C25" s="292"/>
      <c r="D25" s="116"/>
      <c r="E25" s="289"/>
      <c r="F25" s="115" t="s">
        <v>455</v>
      </c>
      <c r="G25" s="116"/>
      <c r="H25" s="116"/>
      <c r="I25" s="289"/>
    </row>
    <row r="26" spans="2:9" ht="30" x14ac:dyDescent="0.25">
      <c r="B26" s="275"/>
      <c r="C26" s="284" t="s">
        <v>456</v>
      </c>
      <c r="D26" s="114" t="s">
        <v>457</v>
      </c>
      <c r="E26" s="114" t="s">
        <v>458</v>
      </c>
      <c r="F26" s="114" t="s">
        <v>459</v>
      </c>
      <c r="G26" s="293" t="s">
        <v>460</v>
      </c>
      <c r="H26" s="287" t="s">
        <v>461</v>
      </c>
      <c r="I26" s="287" t="s">
        <v>462</v>
      </c>
    </row>
    <row r="27" spans="2:9" ht="45" x14ac:dyDescent="0.25">
      <c r="B27" s="275"/>
      <c r="C27" s="285"/>
      <c r="D27" s="114" t="s">
        <v>463</v>
      </c>
      <c r="E27" s="114" t="s">
        <v>464</v>
      </c>
      <c r="F27" s="114" t="s">
        <v>465</v>
      </c>
      <c r="G27" s="294"/>
      <c r="H27" s="288"/>
      <c r="I27" s="288"/>
    </row>
    <row r="28" spans="2:9" ht="30.75" thickBot="1" x14ac:dyDescent="0.3">
      <c r="B28" s="275"/>
      <c r="C28" s="286"/>
      <c r="D28" s="115" t="s">
        <v>466</v>
      </c>
      <c r="E28" s="116"/>
      <c r="F28" s="115" t="s">
        <v>467</v>
      </c>
      <c r="G28" s="295"/>
      <c r="H28" s="289"/>
      <c r="I28" s="289"/>
    </row>
    <row r="29" spans="2:9" ht="30" x14ac:dyDescent="0.25">
      <c r="B29" s="275"/>
      <c r="C29" s="284" t="s">
        <v>468</v>
      </c>
      <c r="D29" s="114" t="s">
        <v>469</v>
      </c>
      <c r="E29" s="287" t="s">
        <v>470</v>
      </c>
      <c r="F29" s="114" t="s">
        <v>471</v>
      </c>
      <c r="G29" s="293" t="s">
        <v>460</v>
      </c>
      <c r="H29" s="114" t="s">
        <v>472</v>
      </c>
      <c r="I29" s="114" t="s">
        <v>473</v>
      </c>
    </row>
    <row r="30" spans="2:9" ht="30.75" thickBot="1" x14ac:dyDescent="0.3">
      <c r="B30" s="275"/>
      <c r="C30" s="286"/>
      <c r="D30" s="115" t="s">
        <v>474</v>
      </c>
      <c r="E30" s="289"/>
      <c r="F30" s="115" t="s">
        <v>475</v>
      </c>
      <c r="G30" s="295"/>
      <c r="H30" s="115" t="s">
        <v>476</v>
      </c>
      <c r="I30" s="115" t="s">
        <v>477</v>
      </c>
    </row>
    <row r="31" spans="2:9" x14ac:dyDescent="0.25">
      <c r="B31" s="275"/>
      <c r="C31" s="284" t="s">
        <v>478</v>
      </c>
      <c r="D31" s="114" t="s">
        <v>479</v>
      </c>
      <c r="E31" s="293" t="s">
        <v>460</v>
      </c>
      <c r="F31" s="293" t="s">
        <v>460</v>
      </c>
      <c r="G31" s="293" t="s">
        <v>460</v>
      </c>
      <c r="H31" s="287" t="s">
        <v>480</v>
      </c>
      <c r="I31" s="293" t="s">
        <v>460</v>
      </c>
    </row>
    <row r="32" spans="2:9" ht="45" x14ac:dyDescent="0.25">
      <c r="B32" s="275"/>
      <c r="C32" s="285"/>
      <c r="D32" s="114" t="s">
        <v>481</v>
      </c>
      <c r="E32" s="294"/>
      <c r="F32" s="294"/>
      <c r="G32" s="294"/>
      <c r="H32" s="288"/>
      <c r="I32" s="294"/>
    </row>
    <row r="33" spans="2:12" ht="16.5" thickBot="1" x14ac:dyDescent="0.3">
      <c r="B33" s="275"/>
      <c r="C33" s="286"/>
      <c r="D33" s="116"/>
      <c r="E33" s="295"/>
      <c r="F33" s="295"/>
      <c r="G33" s="295"/>
      <c r="H33" s="289"/>
      <c r="I33" s="295"/>
    </row>
    <row r="34" spans="2:12" ht="36" customHeight="1" x14ac:dyDescent="0.25">
      <c r="B34" s="275"/>
      <c r="C34" s="284" t="s">
        <v>482</v>
      </c>
      <c r="D34" s="293" t="s">
        <v>460</v>
      </c>
      <c r="E34" s="293" t="s">
        <v>460</v>
      </c>
      <c r="F34" s="293" t="s">
        <v>460</v>
      </c>
      <c r="G34" s="293" t="s">
        <v>460</v>
      </c>
      <c r="H34" s="287" t="s">
        <v>483</v>
      </c>
      <c r="I34" s="293" t="s">
        <v>460</v>
      </c>
    </row>
    <row r="35" spans="2:12" ht="15.75" thickBot="1" x14ac:dyDescent="0.3">
      <c r="B35" s="276"/>
      <c r="C35" s="286"/>
      <c r="D35" s="295"/>
      <c r="E35" s="295"/>
      <c r="F35" s="295"/>
      <c r="G35" s="295"/>
      <c r="H35" s="289"/>
      <c r="I35" s="295"/>
    </row>
    <row r="36" spans="2:12" x14ac:dyDescent="0.25">
      <c r="B36" s="297" t="s">
        <v>484</v>
      </c>
      <c r="C36" s="298"/>
      <c r="D36" s="298"/>
      <c r="E36" s="298"/>
      <c r="F36" s="298"/>
      <c r="G36" s="298"/>
      <c r="H36" s="298"/>
      <c r="I36" s="299"/>
    </row>
    <row r="37" spans="2:12" ht="15.75" thickBot="1" x14ac:dyDescent="0.3">
      <c r="B37" s="300" t="s">
        <v>485</v>
      </c>
      <c r="C37" s="301"/>
      <c r="D37" s="301"/>
      <c r="E37" s="301"/>
      <c r="F37" s="301"/>
      <c r="G37" s="301"/>
      <c r="H37" s="301"/>
      <c r="I37" s="302"/>
    </row>
    <row r="39" spans="2:12" x14ac:dyDescent="0.25">
      <c r="B39" s="117" t="s">
        <v>279</v>
      </c>
      <c r="C39" s="117"/>
      <c r="D39" s="117"/>
    </row>
    <row r="41" spans="2:12" ht="55.5" customHeight="1" x14ac:dyDescent="0.25">
      <c r="B41" s="258" t="s">
        <v>11</v>
      </c>
      <c r="C41" s="258"/>
      <c r="D41" s="258"/>
      <c r="E41" s="258"/>
      <c r="F41" s="258"/>
      <c r="G41" s="258"/>
      <c r="H41" s="258"/>
      <c r="I41" s="258"/>
      <c r="J41" s="118"/>
      <c r="K41" s="118"/>
      <c r="L41" s="119"/>
    </row>
    <row r="42" spans="2:12" x14ac:dyDescent="0.25">
      <c r="B42" s="303"/>
      <c r="C42" s="303"/>
      <c r="D42" s="303"/>
      <c r="E42" s="303"/>
      <c r="F42" s="303"/>
      <c r="G42" s="303"/>
      <c r="H42" s="303"/>
      <c r="I42" s="303"/>
      <c r="J42" s="119"/>
      <c r="K42" s="119"/>
      <c r="L42" s="119"/>
    </row>
    <row r="43" spans="2:12" ht="27.75" customHeight="1" x14ac:dyDescent="0.25">
      <c r="B43" s="260" t="s">
        <v>12</v>
      </c>
      <c r="C43" s="260"/>
      <c r="D43" s="260"/>
      <c r="E43" s="260"/>
      <c r="F43" s="260"/>
      <c r="G43" s="260"/>
      <c r="H43" s="260"/>
      <c r="I43" s="260"/>
      <c r="J43" s="120"/>
      <c r="K43" s="120"/>
      <c r="L43" s="119"/>
    </row>
    <row r="44" spans="2:12" x14ac:dyDescent="0.25">
      <c r="B44" s="296"/>
      <c r="C44" s="296"/>
      <c r="D44" s="296"/>
      <c r="E44" s="296"/>
      <c r="F44" s="296"/>
      <c r="G44" s="296"/>
      <c r="H44" s="296"/>
      <c r="I44" s="296"/>
      <c r="J44" s="119"/>
      <c r="K44" s="119"/>
      <c r="L44" s="119"/>
    </row>
    <row r="45" spans="2:12" x14ac:dyDescent="0.25">
      <c r="B45" s="296"/>
      <c r="C45" s="296"/>
      <c r="D45" s="296"/>
      <c r="E45" s="296"/>
      <c r="F45" s="296"/>
      <c r="G45" s="296"/>
      <c r="H45" s="296"/>
      <c r="I45" s="296"/>
      <c r="J45" s="119"/>
      <c r="K45" s="119"/>
      <c r="L45" s="119"/>
    </row>
  </sheetData>
  <sheetProtection algorithmName="SHA-512" hashValue="JKC0MjcjU9QiiIHeixz5PLNBkVEk/1Sm8SFSeObVye0YOdOlXg17VaOeniL7KfB2xE/luPS4TQodK0Y5NZLFcQ==" saltValue="Icxkcdp1pmTgvbqo0BvUbA==" spinCount="100000" sheet="1" objects="1" scenarios="1"/>
  <mergeCells count="57">
    <mergeCell ref="B44:I44"/>
    <mergeCell ref="B45:I45"/>
    <mergeCell ref="I34:I35"/>
    <mergeCell ref="B36:I36"/>
    <mergeCell ref="B37:I37"/>
    <mergeCell ref="B41:I41"/>
    <mergeCell ref="B42:I42"/>
    <mergeCell ref="B43:I43"/>
    <mergeCell ref="C34:C35"/>
    <mergeCell ref="D34:D35"/>
    <mergeCell ref="E34:E35"/>
    <mergeCell ref="F34:F35"/>
    <mergeCell ref="G34:G35"/>
    <mergeCell ref="H34:H35"/>
    <mergeCell ref="I31:I33"/>
    <mergeCell ref="C26:C28"/>
    <mergeCell ref="G26:G28"/>
    <mergeCell ref="H26:H28"/>
    <mergeCell ref="I26:I28"/>
    <mergeCell ref="C29:C30"/>
    <mergeCell ref="E29:E30"/>
    <mergeCell ref="G29:G30"/>
    <mergeCell ref="C31:C33"/>
    <mergeCell ref="E31:E33"/>
    <mergeCell ref="F31:F33"/>
    <mergeCell ref="G31:G33"/>
    <mergeCell ref="H31:H33"/>
    <mergeCell ref="C20:C22"/>
    <mergeCell ref="E20:E22"/>
    <mergeCell ref="I20:I22"/>
    <mergeCell ref="C23:C25"/>
    <mergeCell ref="E23:E25"/>
    <mergeCell ref="I23:I25"/>
    <mergeCell ref="B9:I10"/>
    <mergeCell ref="B12:B35"/>
    <mergeCell ref="C12:I12"/>
    <mergeCell ref="C13:C14"/>
    <mergeCell ref="D13:D14"/>
    <mergeCell ref="E13:E14"/>
    <mergeCell ref="F13:F14"/>
    <mergeCell ref="G13:G14"/>
    <mergeCell ref="H13:H14"/>
    <mergeCell ref="C15:C17"/>
    <mergeCell ref="I15:I17"/>
    <mergeCell ref="C18:C19"/>
    <mergeCell ref="E18:E19"/>
    <mergeCell ref="F18:F19"/>
    <mergeCell ref="G18:G19"/>
    <mergeCell ref="I18:I19"/>
    <mergeCell ref="B2:B5"/>
    <mergeCell ref="C2:G2"/>
    <mergeCell ref="H2:I2"/>
    <mergeCell ref="C3:G3"/>
    <mergeCell ref="H3:I3"/>
    <mergeCell ref="C4:G5"/>
    <mergeCell ref="H4:I4"/>
    <mergeCell ref="H5:I5"/>
  </mergeCells>
  <printOptions horizontalCentered="1"/>
  <pageMargins left="0.70866141732283472" right="0.70866141732283472" top="0.74803149606299213" bottom="0.74803149606299213" header="0.31496062992125984" footer="0.31496062992125984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83"/>
  <sheetViews>
    <sheetView showGridLines="0" showRowColHeaders="0" view="pageBreakPreview" zoomScale="70" zoomScaleNormal="66" zoomScaleSheetLayoutView="70" workbookViewId="0">
      <pane xSplit="2" ySplit="16" topLeftCell="C17" activePane="bottomRight" state="frozen"/>
      <selection pane="topRight" activeCell="C1" sqref="C1"/>
      <selection pane="bottomLeft" activeCell="A14" sqref="A14"/>
      <selection pane="bottomRight"/>
    </sheetView>
  </sheetViews>
  <sheetFormatPr baseColWidth="10" defaultColWidth="11.42578125" defaultRowHeight="15" x14ac:dyDescent="0.25"/>
  <cols>
    <col min="1" max="1" width="11" customWidth="1"/>
    <col min="2" max="2" width="28.28515625" bestFit="1" customWidth="1"/>
    <col min="3" max="3" width="109" customWidth="1"/>
    <col min="4" max="4" width="78.5703125" customWidth="1"/>
  </cols>
  <sheetData>
    <row r="2" spans="2:4" s="1" customFormat="1" x14ac:dyDescent="0.25">
      <c r="B2" s="304"/>
      <c r="C2" s="34" t="s">
        <v>0</v>
      </c>
      <c r="D2" s="61" t="s">
        <v>1</v>
      </c>
    </row>
    <row r="3" spans="2:4" s="1" customFormat="1" x14ac:dyDescent="0.25">
      <c r="B3" s="304"/>
      <c r="C3" s="34" t="s">
        <v>2</v>
      </c>
      <c r="D3" s="61" t="s">
        <v>3</v>
      </c>
    </row>
    <row r="4" spans="2:4" s="1" customFormat="1" x14ac:dyDescent="0.25">
      <c r="B4" s="304"/>
      <c r="C4" s="273" t="s">
        <v>4</v>
      </c>
      <c r="D4" s="61" t="s">
        <v>5</v>
      </c>
    </row>
    <row r="5" spans="2:4" s="1" customFormat="1" x14ac:dyDescent="0.25">
      <c r="B5" s="304"/>
      <c r="C5" s="273"/>
      <c r="D5" s="61" t="s">
        <v>486</v>
      </c>
    </row>
    <row r="6" spans="2:4" s="1" customFormat="1" x14ac:dyDescent="0.25">
      <c r="B6" s="40">
        <v>33</v>
      </c>
      <c r="C6" s="65"/>
      <c r="D6" s="65"/>
    </row>
    <row r="7" spans="2:4" s="1" customFormat="1" x14ac:dyDescent="0.25">
      <c r="B7" s="64"/>
      <c r="C7" s="65"/>
      <c r="D7" s="65"/>
    </row>
    <row r="8" spans="2:4" s="1" customFormat="1" x14ac:dyDescent="0.25">
      <c r="B8" s="206" t="s">
        <v>583</v>
      </c>
      <c r="C8" s="206"/>
      <c r="D8" s="206"/>
    </row>
    <row r="10" spans="2:4" ht="15.75" customHeight="1" x14ac:dyDescent="0.25">
      <c r="B10" s="306" t="s">
        <v>487</v>
      </c>
      <c r="C10" s="306"/>
      <c r="D10" s="306"/>
    </row>
    <row r="11" spans="2:4" x14ac:dyDescent="0.25">
      <c r="B11" s="307" t="s">
        <v>48</v>
      </c>
      <c r="C11" s="307"/>
      <c r="D11" s="182" t="s">
        <v>291</v>
      </c>
    </row>
    <row r="12" spans="2:4" x14ac:dyDescent="0.25">
      <c r="B12" s="308" t="s">
        <v>294</v>
      </c>
      <c r="C12" s="308"/>
      <c r="D12" s="28">
        <v>10</v>
      </c>
    </row>
    <row r="13" spans="2:4" x14ac:dyDescent="0.25">
      <c r="B13" s="308" t="s">
        <v>296</v>
      </c>
      <c r="C13" s="308"/>
      <c r="D13" s="29">
        <v>6</v>
      </c>
    </row>
    <row r="14" spans="2:4" x14ac:dyDescent="0.25">
      <c r="B14" s="308" t="s">
        <v>302</v>
      </c>
      <c r="C14" s="308"/>
      <c r="D14" s="30">
        <v>2</v>
      </c>
    </row>
    <row r="15" spans="2:4" x14ac:dyDescent="0.25">
      <c r="B15" s="308" t="s">
        <v>309</v>
      </c>
      <c r="C15" s="308"/>
      <c r="D15" s="31" t="s">
        <v>488</v>
      </c>
    </row>
    <row r="16" spans="2:4" x14ac:dyDescent="0.25">
      <c r="B16" s="33" t="s">
        <v>44</v>
      </c>
      <c r="C16" s="33" t="s">
        <v>48</v>
      </c>
      <c r="D16" s="33" t="s">
        <v>43</v>
      </c>
    </row>
    <row r="17" spans="2:4" x14ac:dyDescent="0.25">
      <c r="B17" s="305" t="s">
        <v>489</v>
      </c>
      <c r="C17" s="58" t="s">
        <v>490</v>
      </c>
      <c r="D17" s="32" t="s">
        <v>491</v>
      </c>
    </row>
    <row r="18" spans="2:4" x14ac:dyDescent="0.25">
      <c r="B18" s="305"/>
      <c r="C18" s="58" t="s">
        <v>492</v>
      </c>
      <c r="D18" s="32" t="s">
        <v>493</v>
      </c>
    </row>
    <row r="19" spans="2:4" x14ac:dyDescent="0.25">
      <c r="B19" s="305"/>
      <c r="C19" s="58" t="s">
        <v>494</v>
      </c>
      <c r="D19" s="32" t="s">
        <v>495</v>
      </c>
    </row>
    <row r="20" spans="2:4" x14ac:dyDescent="0.25">
      <c r="B20" s="305"/>
      <c r="C20" s="58" t="s">
        <v>496</v>
      </c>
      <c r="D20" s="32" t="s">
        <v>497</v>
      </c>
    </row>
    <row r="21" spans="2:4" x14ac:dyDescent="0.25">
      <c r="B21" s="305" t="s">
        <v>498</v>
      </c>
      <c r="C21" s="58" t="s">
        <v>490</v>
      </c>
      <c r="D21" s="32" t="s">
        <v>499</v>
      </c>
    </row>
    <row r="22" spans="2:4" x14ac:dyDescent="0.25">
      <c r="B22" s="305"/>
      <c r="C22" s="58" t="s">
        <v>492</v>
      </c>
      <c r="D22" s="32" t="s">
        <v>500</v>
      </c>
    </row>
    <row r="23" spans="2:4" x14ac:dyDescent="0.25">
      <c r="B23" s="305"/>
      <c r="C23" s="58" t="s">
        <v>494</v>
      </c>
      <c r="D23" s="32" t="s">
        <v>501</v>
      </c>
    </row>
    <row r="24" spans="2:4" x14ac:dyDescent="0.25">
      <c r="B24" s="305"/>
      <c r="C24" s="58" t="s">
        <v>496</v>
      </c>
      <c r="D24" s="32" t="s">
        <v>502</v>
      </c>
    </row>
    <row r="25" spans="2:4" x14ac:dyDescent="0.25">
      <c r="B25" s="305" t="s">
        <v>503</v>
      </c>
      <c r="C25" s="58" t="s">
        <v>490</v>
      </c>
      <c r="D25" s="32" t="s">
        <v>504</v>
      </c>
    </row>
    <row r="26" spans="2:4" x14ac:dyDescent="0.25">
      <c r="B26" s="305"/>
      <c r="C26" s="58" t="s">
        <v>492</v>
      </c>
      <c r="D26" s="32" t="s">
        <v>505</v>
      </c>
    </row>
    <row r="27" spans="2:4" x14ac:dyDescent="0.25">
      <c r="B27" s="305"/>
      <c r="C27" s="58" t="s">
        <v>494</v>
      </c>
      <c r="D27" s="32" t="s">
        <v>506</v>
      </c>
    </row>
    <row r="28" spans="2:4" x14ac:dyDescent="0.25">
      <c r="B28" s="305"/>
      <c r="C28" s="58" t="s">
        <v>496</v>
      </c>
      <c r="D28" s="32" t="s">
        <v>507</v>
      </c>
    </row>
    <row r="29" spans="2:4" x14ac:dyDescent="0.25">
      <c r="B29" s="305" t="s">
        <v>508</v>
      </c>
      <c r="C29" s="58" t="s">
        <v>490</v>
      </c>
      <c r="D29" s="32" t="s">
        <v>509</v>
      </c>
    </row>
    <row r="30" spans="2:4" x14ac:dyDescent="0.25">
      <c r="B30" s="305"/>
      <c r="C30" s="58" t="s">
        <v>492</v>
      </c>
      <c r="D30" s="32" t="s">
        <v>510</v>
      </c>
    </row>
    <row r="31" spans="2:4" x14ac:dyDescent="0.25">
      <c r="B31" s="305"/>
      <c r="C31" s="58" t="s">
        <v>494</v>
      </c>
      <c r="D31" s="32" t="s">
        <v>511</v>
      </c>
    </row>
    <row r="32" spans="2:4" x14ac:dyDescent="0.25">
      <c r="B32" s="305"/>
      <c r="C32" s="58" t="s">
        <v>496</v>
      </c>
      <c r="D32" s="32" t="s">
        <v>512</v>
      </c>
    </row>
    <row r="33" spans="2:4" x14ac:dyDescent="0.25">
      <c r="B33" s="305" t="s">
        <v>513</v>
      </c>
      <c r="C33" s="58" t="s">
        <v>490</v>
      </c>
      <c r="D33" s="32" t="s">
        <v>514</v>
      </c>
    </row>
    <row r="34" spans="2:4" x14ac:dyDescent="0.25">
      <c r="B34" s="305"/>
      <c r="C34" s="58" t="s">
        <v>492</v>
      </c>
      <c r="D34" s="32" t="s">
        <v>515</v>
      </c>
    </row>
    <row r="35" spans="2:4" ht="28.5" x14ac:dyDescent="0.25">
      <c r="B35" s="305"/>
      <c r="C35" s="58" t="s">
        <v>494</v>
      </c>
      <c r="D35" s="32" t="s">
        <v>516</v>
      </c>
    </row>
    <row r="36" spans="2:4" x14ac:dyDescent="0.25">
      <c r="B36" s="305"/>
      <c r="C36" s="58" t="s">
        <v>496</v>
      </c>
      <c r="D36" s="32" t="s">
        <v>517</v>
      </c>
    </row>
    <row r="37" spans="2:4" x14ac:dyDescent="0.25">
      <c r="B37" s="305" t="s">
        <v>518</v>
      </c>
      <c r="C37" s="58" t="s">
        <v>490</v>
      </c>
      <c r="D37" s="32" t="s">
        <v>519</v>
      </c>
    </row>
    <row r="38" spans="2:4" x14ac:dyDescent="0.25">
      <c r="B38" s="305"/>
      <c r="C38" s="58" t="s">
        <v>492</v>
      </c>
      <c r="D38" s="32" t="s">
        <v>520</v>
      </c>
    </row>
    <row r="39" spans="2:4" x14ac:dyDescent="0.25">
      <c r="B39" s="305"/>
      <c r="C39" s="58" t="s">
        <v>494</v>
      </c>
      <c r="D39" s="32" t="s">
        <v>521</v>
      </c>
    </row>
    <row r="40" spans="2:4" x14ac:dyDescent="0.25">
      <c r="B40" s="305"/>
      <c r="C40" s="58" t="s">
        <v>496</v>
      </c>
      <c r="D40" s="32" t="s">
        <v>522</v>
      </c>
    </row>
    <row r="41" spans="2:4" ht="42.75" x14ac:dyDescent="0.25">
      <c r="B41" s="305" t="s">
        <v>523</v>
      </c>
      <c r="C41" s="58" t="s">
        <v>490</v>
      </c>
      <c r="D41" s="32" t="s">
        <v>524</v>
      </c>
    </row>
    <row r="42" spans="2:4" ht="42.75" x14ac:dyDescent="0.25">
      <c r="B42" s="305"/>
      <c r="C42" s="58" t="s">
        <v>492</v>
      </c>
      <c r="D42" s="32" t="s">
        <v>525</v>
      </c>
    </row>
    <row r="43" spans="2:4" ht="28.5" x14ac:dyDescent="0.25">
      <c r="B43" s="305"/>
      <c r="C43" s="58" t="s">
        <v>494</v>
      </c>
      <c r="D43" s="32" t="s">
        <v>526</v>
      </c>
    </row>
    <row r="44" spans="2:4" ht="28.5" x14ac:dyDescent="0.25">
      <c r="B44" s="305"/>
      <c r="C44" s="58" t="s">
        <v>496</v>
      </c>
      <c r="D44" s="32" t="s">
        <v>527</v>
      </c>
    </row>
    <row r="45" spans="2:4" ht="28.5" x14ac:dyDescent="0.25">
      <c r="B45" s="305" t="s">
        <v>528</v>
      </c>
      <c r="C45" s="58" t="s">
        <v>490</v>
      </c>
      <c r="D45" s="32" t="s">
        <v>529</v>
      </c>
    </row>
    <row r="46" spans="2:4" ht="28.5" x14ac:dyDescent="0.25">
      <c r="B46" s="305"/>
      <c r="C46" s="58" t="s">
        <v>492</v>
      </c>
      <c r="D46" s="32" t="s">
        <v>530</v>
      </c>
    </row>
    <row r="47" spans="2:4" ht="39" customHeight="1" x14ac:dyDescent="0.25">
      <c r="B47" s="305"/>
      <c r="C47" s="58" t="s">
        <v>494</v>
      </c>
      <c r="D47" s="32" t="s">
        <v>531</v>
      </c>
    </row>
    <row r="48" spans="2:4" ht="44.25" customHeight="1" x14ac:dyDescent="0.25">
      <c r="B48" s="305"/>
      <c r="C48" s="58" t="s">
        <v>496</v>
      </c>
      <c r="D48" s="32" t="s">
        <v>532</v>
      </c>
    </row>
    <row r="49" spans="2:4" ht="74.25" customHeight="1" x14ac:dyDescent="0.25">
      <c r="B49" s="305" t="s">
        <v>533</v>
      </c>
      <c r="C49" s="58" t="s">
        <v>490</v>
      </c>
      <c r="D49" s="32" t="s">
        <v>534</v>
      </c>
    </row>
    <row r="50" spans="2:4" ht="57.75" x14ac:dyDescent="0.25">
      <c r="B50" s="305"/>
      <c r="C50" s="58" t="s">
        <v>492</v>
      </c>
      <c r="D50" s="32" t="s">
        <v>535</v>
      </c>
    </row>
    <row r="51" spans="2:4" ht="28.5" x14ac:dyDescent="0.25">
      <c r="B51" s="305"/>
      <c r="C51" s="58" t="s">
        <v>494</v>
      </c>
      <c r="D51" s="32" t="s">
        <v>536</v>
      </c>
    </row>
    <row r="52" spans="2:4" ht="28.5" x14ac:dyDescent="0.25">
      <c r="B52" s="305"/>
      <c r="C52" s="58" t="s">
        <v>496</v>
      </c>
      <c r="D52" s="32" t="s">
        <v>537</v>
      </c>
    </row>
    <row r="53" spans="2:4" ht="28.5" x14ac:dyDescent="0.25">
      <c r="B53" s="305" t="s">
        <v>538</v>
      </c>
      <c r="C53" s="58" t="s">
        <v>490</v>
      </c>
      <c r="D53" s="32" t="s">
        <v>539</v>
      </c>
    </row>
    <row r="54" spans="2:4" x14ac:dyDescent="0.25">
      <c r="B54" s="305"/>
      <c r="C54" s="58" t="s">
        <v>492</v>
      </c>
      <c r="D54" s="32" t="s">
        <v>540</v>
      </c>
    </row>
    <row r="55" spans="2:4" x14ac:dyDescent="0.25">
      <c r="B55" s="305"/>
      <c r="C55" s="58" t="s">
        <v>494</v>
      </c>
      <c r="D55" s="32" t="s">
        <v>541</v>
      </c>
    </row>
    <row r="56" spans="2:4" x14ac:dyDescent="0.25">
      <c r="B56" s="305"/>
      <c r="C56" s="58" t="s">
        <v>496</v>
      </c>
      <c r="D56" s="32" t="s">
        <v>542</v>
      </c>
    </row>
    <row r="57" spans="2:4" ht="28.5" x14ac:dyDescent="0.25">
      <c r="B57" s="305" t="s">
        <v>543</v>
      </c>
      <c r="C57" s="58" t="s">
        <v>490</v>
      </c>
      <c r="D57" s="32" t="s">
        <v>544</v>
      </c>
    </row>
    <row r="58" spans="2:4" ht="28.5" x14ac:dyDescent="0.25">
      <c r="B58" s="305"/>
      <c r="C58" s="58" t="s">
        <v>492</v>
      </c>
      <c r="D58" s="32" t="s">
        <v>545</v>
      </c>
    </row>
    <row r="59" spans="2:4" ht="28.5" x14ac:dyDescent="0.25">
      <c r="B59" s="305"/>
      <c r="C59" s="58" t="s">
        <v>494</v>
      </c>
      <c r="D59" s="32" t="s">
        <v>546</v>
      </c>
    </row>
    <row r="60" spans="2:4" ht="28.5" x14ac:dyDescent="0.25">
      <c r="B60" s="305"/>
      <c r="C60" s="58" t="s">
        <v>496</v>
      </c>
      <c r="D60" s="32" t="s">
        <v>547</v>
      </c>
    </row>
    <row r="61" spans="2:4" ht="78.75" customHeight="1" x14ac:dyDescent="0.25">
      <c r="B61" s="305" t="s">
        <v>548</v>
      </c>
      <c r="C61" s="58" t="s">
        <v>490</v>
      </c>
      <c r="D61" s="32" t="s">
        <v>549</v>
      </c>
    </row>
    <row r="62" spans="2:4" ht="57" x14ac:dyDescent="0.25">
      <c r="B62" s="305"/>
      <c r="C62" s="58" t="s">
        <v>492</v>
      </c>
      <c r="D62" s="32" t="s">
        <v>550</v>
      </c>
    </row>
    <row r="63" spans="2:4" ht="57" x14ac:dyDescent="0.25">
      <c r="B63" s="305"/>
      <c r="C63" s="58" t="s">
        <v>494</v>
      </c>
      <c r="D63" s="32" t="s">
        <v>551</v>
      </c>
    </row>
    <row r="64" spans="2:4" ht="96" customHeight="1" x14ac:dyDescent="0.25">
      <c r="B64" s="305"/>
      <c r="C64" s="58" t="s">
        <v>496</v>
      </c>
      <c r="D64" s="32" t="s">
        <v>552</v>
      </c>
    </row>
    <row r="65" spans="2:12" ht="28.5" x14ac:dyDescent="0.25">
      <c r="B65" s="305" t="s">
        <v>553</v>
      </c>
      <c r="C65" s="58" t="s">
        <v>490</v>
      </c>
      <c r="D65" s="32" t="s">
        <v>554</v>
      </c>
    </row>
    <row r="66" spans="2:12" ht="28.5" x14ac:dyDescent="0.25">
      <c r="B66" s="305"/>
      <c r="C66" s="58" t="s">
        <v>492</v>
      </c>
      <c r="D66" s="32" t="s">
        <v>555</v>
      </c>
    </row>
    <row r="67" spans="2:12" ht="28.5" x14ac:dyDescent="0.25">
      <c r="B67" s="305"/>
      <c r="C67" s="58" t="s">
        <v>494</v>
      </c>
      <c r="D67" s="32" t="s">
        <v>556</v>
      </c>
    </row>
    <row r="68" spans="2:12" x14ac:dyDescent="0.25">
      <c r="B68" s="305"/>
      <c r="C68" s="58" t="s">
        <v>496</v>
      </c>
      <c r="D68" s="32" t="s">
        <v>557</v>
      </c>
    </row>
    <row r="69" spans="2:12" ht="28.5" x14ac:dyDescent="0.25">
      <c r="B69" s="305" t="s">
        <v>558</v>
      </c>
      <c r="C69" s="58" t="s">
        <v>490</v>
      </c>
      <c r="D69" s="32" t="s">
        <v>559</v>
      </c>
    </row>
    <row r="70" spans="2:12" ht="28.5" x14ac:dyDescent="0.25">
      <c r="B70" s="305"/>
      <c r="C70" s="58" t="s">
        <v>492</v>
      </c>
      <c r="D70" s="32" t="s">
        <v>560</v>
      </c>
    </row>
    <row r="71" spans="2:12" ht="28.5" x14ac:dyDescent="0.25">
      <c r="B71" s="305"/>
      <c r="C71" s="58" t="s">
        <v>494</v>
      </c>
      <c r="D71" s="32" t="s">
        <v>561</v>
      </c>
    </row>
    <row r="72" spans="2:12" x14ac:dyDescent="0.25">
      <c r="B72" s="305"/>
      <c r="C72" s="58" t="s">
        <v>496</v>
      </c>
      <c r="D72" s="32" t="s">
        <v>562</v>
      </c>
    </row>
    <row r="73" spans="2:12" ht="28.5" x14ac:dyDescent="0.25">
      <c r="B73" s="305" t="s">
        <v>563</v>
      </c>
      <c r="C73" s="58" t="s">
        <v>490</v>
      </c>
      <c r="D73" s="32" t="s">
        <v>564</v>
      </c>
    </row>
    <row r="74" spans="2:12" ht="28.5" x14ac:dyDescent="0.25">
      <c r="B74" s="305"/>
      <c r="C74" s="58" t="s">
        <v>492</v>
      </c>
      <c r="D74" s="32" t="s">
        <v>565</v>
      </c>
    </row>
    <row r="75" spans="2:12" ht="28.5" x14ac:dyDescent="0.25">
      <c r="B75" s="305"/>
      <c r="C75" s="58" t="s">
        <v>494</v>
      </c>
      <c r="D75" s="32" t="s">
        <v>566</v>
      </c>
    </row>
    <row r="76" spans="2:12" ht="28.5" x14ac:dyDescent="0.25">
      <c r="B76" s="305"/>
      <c r="C76" s="58" t="s">
        <v>496</v>
      </c>
      <c r="D76" s="32" t="s">
        <v>567</v>
      </c>
    </row>
    <row r="78" spans="2:12" x14ac:dyDescent="0.25">
      <c r="B78" s="147" t="s">
        <v>279</v>
      </c>
      <c r="C78" s="148"/>
      <c r="D78" s="54"/>
      <c r="E78" s="54"/>
      <c r="F78" s="54"/>
      <c r="G78" s="54"/>
      <c r="H78" s="54"/>
      <c r="I78" s="54"/>
      <c r="J78" s="54"/>
      <c r="K78" s="54"/>
      <c r="L78" s="54"/>
    </row>
    <row r="79" spans="2:12" x14ac:dyDescent="0.25">
      <c r="B79" s="247"/>
      <c r="C79" s="247"/>
      <c r="D79" s="247"/>
      <c r="E79" s="53"/>
      <c r="F79" s="53"/>
      <c r="G79" s="53"/>
      <c r="H79" s="53"/>
      <c r="I79" s="53"/>
      <c r="J79" s="53"/>
      <c r="K79" s="53"/>
      <c r="L79" s="53"/>
    </row>
    <row r="80" spans="2:12" x14ac:dyDescent="0.25">
      <c r="B80" s="247"/>
      <c r="C80" s="247"/>
      <c r="D80" s="247"/>
      <c r="E80" s="53"/>
      <c r="F80" s="53"/>
      <c r="G80" s="53"/>
      <c r="H80" s="53"/>
      <c r="I80" s="53"/>
      <c r="J80" s="53"/>
      <c r="K80" s="53"/>
      <c r="L80" s="53"/>
    </row>
    <row r="81" spans="2:12" ht="54.75" customHeight="1" x14ac:dyDescent="0.25">
      <c r="B81" s="248" t="s">
        <v>11</v>
      </c>
      <c r="C81" s="248"/>
      <c r="D81" s="248"/>
      <c r="E81" s="82"/>
      <c r="F81" s="82"/>
      <c r="G81" s="82"/>
      <c r="H81" s="82"/>
      <c r="I81" s="82"/>
      <c r="J81" s="53"/>
      <c r="K81" s="53"/>
      <c r="L81" s="53"/>
    </row>
    <row r="82" spans="2:12" x14ac:dyDescent="0.25">
      <c r="B82" s="247"/>
      <c r="C82" s="247"/>
      <c r="D82" s="247"/>
      <c r="E82" s="53"/>
      <c r="F82" s="53"/>
      <c r="G82" s="53"/>
      <c r="H82" s="53"/>
      <c r="I82" s="53"/>
      <c r="J82" s="53"/>
      <c r="K82" s="53"/>
      <c r="L82" s="53"/>
    </row>
    <row r="83" spans="2:12" ht="32.25" customHeight="1" x14ac:dyDescent="0.25">
      <c r="B83" s="249" t="s">
        <v>12</v>
      </c>
      <c r="C83" s="249"/>
      <c r="D83" s="249"/>
      <c r="E83" s="110"/>
      <c r="F83" s="110"/>
      <c r="G83" s="110"/>
      <c r="H83" s="110"/>
      <c r="I83" s="110"/>
      <c r="J83" s="53"/>
      <c r="K83" s="53"/>
      <c r="L83" s="53"/>
    </row>
  </sheetData>
  <sheetProtection algorithmName="SHA-512" hashValue="M0bxt01aPVWxg8eIyGv6c6xk2ovDo64a2eupgBtqu6ki50VAKbX2HkBgWkEF2NwNirGnr8Z5VjZSvAfWon9hbg==" saltValue="mYErBtYnxWS4tkRIZX/Otw==" spinCount="100000" sheet="1" formatCells="0" formatColumns="0"/>
  <mergeCells count="29">
    <mergeCell ref="B79:D79"/>
    <mergeCell ref="B80:D80"/>
    <mergeCell ref="B81:D81"/>
    <mergeCell ref="B82:D82"/>
    <mergeCell ref="B83:D83"/>
    <mergeCell ref="B65:B68"/>
    <mergeCell ref="B69:B72"/>
    <mergeCell ref="B73:B76"/>
    <mergeCell ref="B41:B44"/>
    <mergeCell ref="B45:B48"/>
    <mergeCell ref="B49:B52"/>
    <mergeCell ref="B53:B56"/>
    <mergeCell ref="B57:B60"/>
    <mergeCell ref="B61:B64"/>
    <mergeCell ref="B2:B5"/>
    <mergeCell ref="C4:C5"/>
    <mergeCell ref="B37:B40"/>
    <mergeCell ref="B10:D10"/>
    <mergeCell ref="B11:C11"/>
    <mergeCell ref="B12:C12"/>
    <mergeCell ref="B13:C13"/>
    <mergeCell ref="B14:C14"/>
    <mergeCell ref="B15:C15"/>
    <mergeCell ref="B17:B20"/>
    <mergeCell ref="B21:B24"/>
    <mergeCell ref="B25:B28"/>
    <mergeCell ref="B29:B32"/>
    <mergeCell ref="B33:B36"/>
    <mergeCell ref="B8:D8"/>
  </mergeCells>
  <pageMargins left="0.70866141732283472" right="0.70866141732283472" top="0.74803149606299213" bottom="0.74803149606299213" header="0.31496062992125984" footer="0.31496062992125984"/>
  <pageSetup scale="2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33"/>
  <sheetViews>
    <sheetView view="pageBreakPreview" zoomScaleNormal="85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ColWidth="11.42578125" defaultRowHeight="15" x14ac:dyDescent="0.25"/>
  <cols>
    <col min="1" max="1" width="11.42578125" style="66" customWidth="1"/>
    <col min="2" max="2" width="13.5703125" style="71" customWidth="1"/>
    <col min="3" max="3" width="89.28515625" style="71" customWidth="1"/>
    <col min="4" max="4" width="17.42578125" style="71" customWidth="1"/>
    <col min="5" max="5" width="18.7109375" style="71" customWidth="1"/>
    <col min="6" max="6" width="3.7109375" style="66" customWidth="1"/>
    <col min="7" max="11" width="11.42578125" style="66" customWidth="1"/>
    <col min="12" max="16384" width="11.42578125" style="66"/>
  </cols>
  <sheetData>
    <row r="2" spans="1:6" ht="15" customHeight="1" x14ac:dyDescent="0.25">
      <c r="B2" s="310"/>
      <c r="C2" s="170" t="s">
        <v>0</v>
      </c>
      <c r="D2" s="195" t="s">
        <v>1</v>
      </c>
      <c r="E2" s="195"/>
      <c r="F2" s="67"/>
    </row>
    <row r="3" spans="1:6" ht="15" customHeight="1" x14ac:dyDescent="0.25">
      <c r="B3" s="310"/>
      <c r="C3" s="170" t="s">
        <v>2</v>
      </c>
      <c r="D3" s="195" t="s">
        <v>3</v>
      </c>
      <c r="E3" s="195"/>
      <c r="F3" s="67"/>
    </row>
    <row r="4" spans="1:6" ht="15" customHeight="1" x14ac:dyDescent="0.25">
      <c r="B4" s="310"/>
      <c r="C4" s="311" t="s">
        <v>4</v>
      </c>
      <c r="D4" s="195" t="s">
        <v>5</v>
      </c>
      <c r="E4" s="195"/>
      <c r="F4" s="67"/>
    </row>
    <row r="5" spans="1:6" ht="15" customHeight="1" x14ac:dyDescent="0.25">
      <c r="B5" s="310"/>
      <c r="C5" s="311"/>
      <c r="D5" s="195" t="s">
        <v>568</v>
      </c>
      <c r="E5" s="195"/>
      <c r="F5" s="67"/>
    </row>
    <row r="6" spans="1:6" x14ac:dyDescent="0.25">
      <c r="B6" s="68">
        <v>33</v>
      </c>
      <c r="C6" s="69"/>
      <c r="D6" s="69"/>
      <c r="E6" s="69"/>
    </row>
    <row r="7" spans="1:6" x14ac:dyDescent="0.25">
      <c r="B7" s="46" t="s">
        <v>569</v>
      </c>
      <c r="C7" s="169" t="s">
        <v>570</v>
      </c>
      <c r="D7" s="169" t="s">
        <v>571</v>
      </c>
      <c r="E7" s="169" t="s">
        <v>572</v>
      </c>
    </row>
    <row r="8" spans="1:6" ht="28.5" x14ac:dyDescent="0.25">
      <c r="A8" s="70"/>
      <c r="B8" s="176">
        <v>44250</v>
      </c>
      <c r="C8" s="177" t="s">
        <v>573</v>
      </c>
      <c r="D8" s="178" t="s">
        <v>574</v>
      </c>
      <c r="E8" s="178" t="s">
        <v>575</v>
      </c>
    </row>
    <row r="9" spans="1:6" ht="28.5" x14ac:dyDescent="0.25">
      <c r="A9" s="70"/>
      <c r="B9" s="179">
        <v>44816</v>
      </c>
      <c r="C9" s="180" t="s">
        <v>576</v>
      </c>
      <c r="D9" s="181" t="s">
        <v>574</v>
      </c>
      <c r="E9" s="181" t="s">
        <v>575</v>
      </c>
    </row>
    <row r="10" spans="1:6" ht="28.5" x14ac:dyDescent="0.25">
      <c r="A10" s="70"/>
      <c r="B10" s="179">
        <v>44971</v>
      </c>
      <c r="C10" s="180" t="s">
        <v>577</v>
      </c>
      <c r="D10" s="181" t="s">
        <v>574</v>
      </c>
      <c r="E10" s="181" t="s">
        <v>575</v>
      </c>
    </row>
    <row r="11" spans="1:6" ht="42.75" customHeight="1" x14ac:dyDescent="0.25">
      <c r="A11" s="70"/>
      <c r="B11" s="173">
        <v>45566</v>
      </c>
      <c r="C11" s="174" t="s">
        <v>578</v>
      </c>
      <c r="D11" s="130" t="s">
        <v>579</v>
      </c>
      <c r="E11" s="130" t="s">
        <v>580</v>
      </c>
    </row>
    <row r="12" spans="1:6" ht="42.75" x14ac:dyDescent="0.25">
      <c r="B12" s="173">
        <v>45869</v>
      </c>
      <c r="C12" s="174" t="s">
        <v>581</v>
      </c>
      <c r="D12" s="130" t="s">
        <v>579</v>
      </c>
      <c r="E12" s="130" t="s">
        <v>580</v>
      </c>
    </row>
    <row r="13" spans="1:6" ht="42.75" x14ac:dyDescent="0.25">
      <c r="B13" s="173">
        <v>45910</v>
      </c>
      <c r="C13" s="175" t="s">
        <v>582</v>
      </c>
      <c r="D13" s="130" t="s">
        <v>579</v>
      </c>
      <c r="E13" s="130" t="s">
        <v>580</v>
      </c>
    </row>
    <row r="14" spans="1:6" x14ac:dyDescent="0.25">
      <c r="B14" s="127"/>
      <c r="C14" s="127"/>
      <c r="D14" s="127"/>
      <c r="E14" s="127"/>
    </row>
    <row r="15" spans="1:6" x14ac:dyDescent="0.25">
      <c r="B15" s="127"/>
      <c r="C15" s="127"/>
      <c r="D15" s="127"/>
      <c r="E15" s="127"/>
    </row>
    <row r="16" spans="1:6" x14ac:dyDescent="0.25">
      <c r="B16" s="127"/>
      <c r="C16" s="127"/>
      <c r="D16" s="127"/>
      <c r="E16" s="127"/>
    </row>
    <row r="17" spans="1:11" x14ac:dyDescent="0.25">
      <c r="B17" s="127"/>
      <c r="C17" s="127"/>
      <c r="D17" s="127"/>
      <c r="E17" s="127"/>
    </row>
    <row r="18" spans="1:11" x14ac:dyDescent="0.25">
      <c r="B18" s="127"/>
      <c r="C18" s="127"/>
      <c r="D18" s="127"/>
      <c r="E18" s="127"/>
    </row>
    <row r="19" spans="1:11" x14ac:dyDescent="0.25">
      <c r="B19" s="127"/>
      <c r="C19" s="127"/>
      <c r="D19" s="127"/>
      <c r="E19" s="127"/>
    </row>
    <row r="20" spans="1:11" x14ac:dyDescent="0.25">
      <c r="B20" s="127"/>
      <c r="C20" s="127"/>
      <c r="D20" s="127"/>
      <c r="E20" s="127"/>
    </row>
    <row r="21" spans="1:11" x14ac:dyDescent="0.25">
      <c r="B21" s="127"/>
      <c r="C21" s="127"/>
      <c r="D21" s="127"/>
      <c r="E21" s="127"/>
    </row>
    <row r="22" spans="1:11" x14ac:dyDescent="0.25">
      <c r="B22" s="127"/>
      <c r="C22" s="127"/>
      <c r="D22" s="127"/>
      <c r="E22" s="127"/>
    </row>
    <row r="23" spans="1:11" x14ac:dyDescent="0.25">
      <c r="B23" s="127"/>
      <c r="C23" s="127"/>
      <c r="D23" s="127"/>
      <c r="E23" s="127"/>
    </row>
    <row r="24" spans="1:11" x14ac:dyDescent="0.25">
      <c r="B24" s="127"/>
      <c r="C24" s="127"/>
      <c r="D24" s="127"/>
      <c r="E24" s="127"/>
    </row>
    <row r="26" spans="1:11" s="72" customFormat="1" x14ac:dyDescent="0.25">
      <c r="A26" s="71"/>
      <c r="B26" s="171" t="s">
        <v>279</v>
      </c>
      <c r="C26" s="172"/>
      <c r="D26" s="71"/>
      <c r="E26" s="71"/>
      <c r="F26" s="71"/>
      <c r="G26" s="71"/>
      <c r="H26" s="71"/>
      <c r="I26" s="71"/>
      <c r="J26" s="71"/>
      <c r="K26" s="71"/>
    </row>
    <row r="27" spans="1:11" s="71" customFormat="1" x14ac:dyDescent="0.25"/>
    <row r="28" spans="1:11" s="71" customFormat="1" x14ac:dyDescent="0.25">
      <c r="A28" s="73"/>
      <c r="B28" s="259"/>
      <c r="C28" s="259"/>
      <c r="D28" s="259"/>
      <c r="E28" s="259"/>
      <c r="F28" s="73"/>
      <c r="G28" s="73"/>
      <c r="H28" s="73"/>
      <c r="I28" s="73"/>
      <c r="J28" s="73"/>
      <c r="K28" s="73"/>
    </row>
    <row r="29" spans="1:11" s="71" customFormat="1" x14ac:dyDescent="0.25">
      <c r="A29" s="73"/>
      <c r="B29" s="259"/>
      <c r="C29" s="259"/>
      <c r="D29" s="259"/>
      <c r="E29" s="259"/>
      <c r="F29" s="73"/>
      <c r="G29" s="73"/>
      <c r="H29" s="73"/>
      <c r="I29" s="73"/>
      <c r="J29" s="73"/>
      <c r="K29" s="73"/>
    </row>
    <row r="30" spans="1:11" s="71" customFormat="1" ht="51.75" customHeight="1" x14ac:dyDescent="0.25">
      <c r="A30" s="73"/>
      <c r="B30" s="312" t="s">
        <v>11</v>
      </c>
      <c r="C30" s="259"/>
      <c r="D30" s="259"/>
      <c r="E30" s="259"/>
      <c r="F30" s="73"/>
      <c r="G30" s="73"/>
      <c r="H30" s="73"/>
      <c r="I30" s="73"/>
      <c r="J30" s="73"/>
      <c r="K30" s="73"/>
    </row>
    <row r="31" spans="1:11" s="71" customFormat="1" x14ac:dyDescent="0.25">
      <c r="A31" s="73"/>
      <c r="B31" s="259"/>
      <c r="C31" s="259"/>
      <c r="D31" s="259"/>
      <c r="E31" s="259"/>
      <c r="F31" s="73"/>
      <c r="G31" s="73"/>
      <c r="H31" s="73"/>
      <c r="I31" s="73"/>
      <c r="J31" s="73"/>
      <c r="K31" s="73"/>
    </row>
    <row r="32" spans="1:11" s="71" customFormat="1" ht="28.5" customHeight="1" x14ac:dyDescent="0.25">
      <c r="A32" s="73"/>
      <c r="B32" s="313" t="s">
        <v>12</v>
      </c>
      <c r="C32" s="309"/>
      <c r="D32" s="309"/>
      <c r="E32" s="309"/>
      <c r="F32" s="73"/>
      <c r="G32" s="73"/>
      <c r="H32" s="73"/>
      <c r="I32" s="73"/>
      <c r="J32" s="73"/>
      <c r="K32" s="73"/>
    </row>
    <row r="33" spans="1:11" s="71" customFormat="1" x14ac:dyDescent="0.25">
      <c r="A33" s="73"/>
      <c r="B33" s="309"/>
      <c r="C33" s="309"/>
      <c r="D33" s="309"/>
      <c r="E33" s="309"/>
      <c r="F33" s="73"/>
      <c r="G33" s="73"/>
      <c r="H33" s="73"/>
      <c r="I33" s="73"/>
      <c r="J33" s="73"/>
      <c r="K33" s="73"/>
    </row>
  </sheetData>
  <sheetProtection algorithmName="SHA-512" hashValue="5WFaVadF6oRTpS1cCcFD1ZP7mfCJxBkQqSYLnqz6D5DxdPGH+WBv7zCShuJEBnTsBDStZAKs1xTwTL/2rzhN5A==" saltValue="cNAFUVg7/jPIuBzNx3olYg==" spinCount="100000" sheet="1" formatCells="0" formatColumns="0"/>
  <mergeCells count="12">
    <mergeCell ref="B33:E33"/>
    <mergeCell ref="B2:B5"/>
    <mergeCell ref="D2:E2"/>
    <mergeCell ref="D3:E3"/>
    <mergeCell ref="D4:E4"/>
    <mergeCell ref="D5:E5"/>
    <mergeCell ref="C4:C5"/>
    <mergeCell ref="B28:E28"/>
    <mergeCell ref="B29:E29"/>
    <mergeCell ref="B30:E30"/>
    <mergeCell ref="B31:E31"/>
    <mergeCell ref="B32:E32"/>
  </mergeCells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10</vt:i4>
      </vt:variant>
    </vt:vector>
  </HeadingPairs>
  <TitlesOfParts>
    <vt:vector size="17" baseType="lpstr">
      <vt:lpstr>MENÚ </vt:lpstr>
      <vt:lpstr>Valoracion del riesgo </vt:lpstr>
      <vt:lpstr>MATRIZ</vt:lpstr>
      <vt:lpstr>Valoracion de eficacia </vt:lpstr>
      <vt:lpstr>Tabla de peligros </vt:lpstr>
      <vt:lpstr>PELIGROS HIGIENICOS</vt:lpstr>
      <vt:lpstr>Control Cambios Registro </vt:lpstr>
      <vt:lpstr>'Control Cambios Registro '!Área_de_impresión</vt:lpstr>
      <vt:lpstr>MATRIZ!Área_de_impresión</vt:lpstr>
      <vt:lpstr>'MENÚ '!Área_de_impresión</vt:lpstr>
      <vt:lpstr>'PELIGROS HIGIENICOS'!Área_de_impresión</vt:lpstr>
      <vt:lpstr>'Tabla de peligros '!Área_de_impresión</vt:lpstr>
      <vt:lpstr>'Valoracion de eficacia '!Área_de_impresión</vt:lpstr>
      <vt:lpstr>'Valoracion del riesgo '!Área_de_impresión</vt:lpstr>
      <vt:lpstr>MATRIZ!Títulos_a_imprimir</vt:lpstr>
      <vt:lpstr>'PELIGROS HIGIENICOS'!Títulos_a_imprimir</vt:lpstr>
      <vt:lpstr>'Tabla de peligros 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ANAY PINTO VALENCIA-Analista de procesos</dc:creator>
  <cp:keywords/>
  <dc:description/>
  <cp:lastModifiedBy>DORIS FERNANDEZ PARRA</cp:lastModifiedBy>
  <cp:revision/>
  <dcterms:created xsi:type="dcterms:W3CDTF">2017-04-28T13:22:52Z</dcterms:created>
  <dcterms:modified xsi:type="dcterms:W3CDTF">2025-11-10T19:45:25Z</dcterms:modified>
  <cp:category/>
  <cp:contentStatus/>
</cp:coreProperties>
</file>