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mailunicundiedu-my.sharepoint.com/personal/doris_ucundinamarca_edu_co/Documents/CALIDAD DORIS 2025/FICHAS DE PELIGROS 2025/OCTUBRE/"/>
    </mc:Choice>
  </mc:AlternateContent>
  <xr:revisionPtr revIDLastSave="20" documentId="8_{3DE59FB9-0A59-4374-99EC-FD33F25D77E6}" xr6:coauthVersionLast="47" xr6:coauthVersionMax="47" xr10:uidLastSave="{C3C954AC-54DA-44D1-B1F5-9C51C580D69B}"/>
  <workbookProtection workbookAlgorithmName="SHA-512" workbookHashValue="lz+ta5odh8y5W8+OHBA35z++hsv8wEnaF2URNz/zQmfm9PNmkYutOIMVK5IPP8w3h7Qs4YzyK4XjrcJ4z66Fdg==" workbookSaltValue="Xcq5zPlt/VOse3lBQ4XwjA==" workbookSpinCount="100000" lockStructure="1"/>
  <bookViews>
    <workbookView showSheetTabs="0" xWindow="-120" yWindow="-120" windowWidth="29040" windowHeight="15720" tabRatio="873" xr2:uid="{00000000-000D-0000-FFFF-FFFF00000000}"/>
  </bookViews>
  <sheets>
    <sheet name="MENÚ" sheetId="9" r:id="rId1"/>
    <sheet name="Valoracion del riesgo" sheetId="10" r:id="rId2"/>
    <sheet name="MATRIZ" sheetId="1" r:id="rId3"/>
    <sheet name="Valoracion de eficacia " sheetId="11" r:id="rId4"/>
    <sheet name="Tabla de peligros" sheetId="12" r:id="rId5"/>
    <sheet name="PELIGROS HIGIENICOS" sheetId="4" r:id="rId6"/>
    <sheet name="Control Cambios Registro " sheetId="7" r:id="rId7"/>
  </sheets>
  <externalReferences>
    <externalReference r:id="rId8"/>
  </externalReferences>
  <definedNames>
    <definedName name="_xlnm._FilterDatabase" localSheetId="2" hidden="1">MATRIZ!$B$9:$AU$73</definedName>
    <definedName name="_xlnm.Print_Area" localSheetId="6">'Control Cambios Registro '!$A$1:$F$33</definedName>
    <definedName name="_xlnm.Print_Area" localSheetId="2">MATRIZ!$A$1:$AV$83</definedName>
    <definedName name="_xlnm.Print_Area" localSheetId="0">MENÚ!$A$1:$R$46</definedName>
    <definedName name="_xlnm.Print_Area" localSheetId="5">'PELIGROS HIGIENICOS'!$A$1:$D$83</definedName>
    <definedName name="_xlnm.Print_Area" localSheetId="4">'Tabla de peligros'!$A$1:$J$44</definedName>
    <definedName name="_xlnm.Print_Area" localSheetId="3">'Valoracion de eficacia '!$A$1:$L$58</definedName>
    <definedName name="_xlnm.Print_Area" localSheetId="1">'Valoracion del riesgo'!$A$1:$L$59</definedName>
    <definedName name="Naturales">[1]Parametros!$A$2:$A$8</definedName>
    <definedName name="Sociales">[1]Parametros!$C$2:$C$8</definedName>
    <definedName name="Tecnologicos">[1]Parametros!$B$2:$B$13</definedName>
    <definedName name="_xlnm.Print_Titles" localSheetId="2">MATRIZ!$2:$5</definedName>
    <definedName name="_xlnm.Print_Titles" localSheetId="5">'PELIGROS HIGIENICOS'!$2:$5</definedName>
    <definedName name="_xlnm.Print_Titles" localSheetId="4">'Tabla de peligros'!$2:$5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U74" i="1" l="1"/>
  <c r="V74" i="1"/>
  <c r="Q32" i="1"/>
  <c r="R32" i="1" s="1"/>
  <c r="T32" i="1"/>
  <c r="U32" i="1" s="1"/>
  <c r="V32" i="1" s="1"/>
  <c r="AU32" i="1" s="1"/>
  <c r="AH32" i="1"/>
  <c r="AI32" i="1" s="1"/>
  <c r="AK32" i="1"/>
  <c r="AL32" i="1"/>
  <c r="AM32" i="1"/>
  <c r="Q33" i="1"/>
  <c r="T33" i="1"/>
  <c r="U33" i="1"/>
  <c r="V33" i="1"/>
  <c r="AH33" i="1"/>
  <c r="AI33" i="1" s="1"/>
  <c r="Q34" i="1"/>
  <c r="T34" i="1"/>
  <c r="U34" i="1" s="1"/>
  <c r="V34" i="1" s="1"/>
  <c r="AU34" i="1" s="1"/>
  <c r="AH34" i="1"/>
  <c r="AK34" i="1"/>
  <c r="AL34" i="1"/>
  <c r="AM34" i="1"/>
  <c r="Q35" i="1"/>
  <c r="T35" i="1"/>
  <c r="U35" i="1"/>
  <c r="V35" i="1"/>
  <c r="AH35" i="1"/>
  <c r="AK35" i="1" s="1"/>
  <c r="AL35" i="1" s="1"/>
  <c r="AM35" i="1" s="1"/>
  <c r="Q36" i="1"/>
  <c r="T36" i="1"/>
  <c r="U36" i="1" s="1"/>
  <c r="V36" i="1" s="1"/>
  <c r="AU36" i="1" s="1"/>
  <c r="AH36" i="1"/>
  <c r="AK36" i="1"/>
  <c r="AL36" i="1"/>
  <c r="AM36" i="1"/>
  <c r="Q37" i="1"/>
  <c r="T37" i="1"/>
  <c r="U37" i="1" s="1"/>
  <c r="V37" i="1" s="1"/>
  <c r="AH37" i="1"/>
  <c r="AK37" i="1" s="1"/>
  <c r="AL37" i="1" s="1"/>
  <c r="AM37" i="1" s="1"/>
  <c r="Q38" i="1"/>
  <c r="R38" i="1" s="1"/>
  <c r="T38" i="1"/>
  <c r="U38" i="1" s="1"/>
  <c r="V38" i="1" s="1"/>
  <c r="AH38" i="1"/>
  <c r="AK38" i="1" s="1"/>
  <c r="AL38" i="1" s="1"/>
  <c r="AM38" i="1" s="1"/>
  <c r="Q39" i="1"/>
  <c r="T39" i="1"/>
  <c r="U39" i="1"/>
  <c r="V39" i="1"/>
  <c r="AU39" i="1" s="1"/>
  <c r="AH39" i="1"/>
  <c r="AK39" i="1" s="1"/>
  <c r="AL39" i="1" s="1"/>
  <c r="AM39" i="1" s="1"/>
  <c r="Q40" i="1"/>
  <c r="T40" i="1"/>
  <c r="U40" i="1" s="1"/>
  <c r="V40" i="1" s="1"/>
  <c r="AU40" i="1" s="1"/>
  <c r="AH40" i="1"/>
  <c r="AK40" i="1"/>
  <c r="AL40" i="1"/>
  <c r="AM40" i="1"/>
  <c r="Q41" i="1"/>
  <c r="T41" i="1"/>
  <c r="U41" i="1" s="1"/>
  <c r="V41" i="1" s="1"/>
  <c r="AH41" i="1"/>
  <c r="AI41" i="1" s="1"/>
  <c r="Q42" i="1"/>
  <c r="R42" i="1" s="1"/>
  <c r="T42" i="1"/>
  <c r="U42" i="1" s="1"/>
  <c r="V42" i="1" s="1"/>
  <c r="AH42" i="1"/>
  <c r="AI42" i="1" s="1"/>
  <c r="Q43" i="1"/>
  <c r="R43" i="1" s="1"/>
  <c r="T43" i="1"/>
  <c r="U43" i="1"/>
  <c r="V43" i="1"/>
  <c r="AH43" i="1"/>
  <c r="AK43" i="1" s="1"/>
  <c r="AL43" i="1" s="1"/>
  <c r="AM43" i="1" s="1"/>
  <c r="Q44" i="1"/>
  <c r="T44" i="1"/>
  <c r="U44" i="1" s="1"/>
  <c r="V44" i="1" s="1"/>
  <c r="AU44" i="1" s="1"/>
  <c r="AH44" i="1"/>
  <c r="AI44" i="1" s="1"/>
  <c r="AK44" i="1"/>
  <c r="AL44" i="1"/>
  <c r="AM44" i="1"/>
  <c r="Q45" i="1"/>
  <c r="T45" i="1"/>
  <c r="U45" i="1" s="1"/>
  <c r="V45" i="1" s="1"/>
  <c r="AH45" i="1"/>
  <c r="AI45" i="1" s="1"/>
  <c r="Q46" i="1"/>
  <c r="R46" i="1" s="1"/>
  <c r="T46" i="1"/>
  <c r="U46" i="1" s="1"/>
  <c r="V46" i="1" s="1"/>
  <c r="AH46" i="1"/>
  <c r="AK46" i="1" s="1"/>
  <c r="AL46" i="1" s="1"/>
  <c r="AM46" i="1" s="1"/>
  <c r="Q47" i="1"/>
  <c r="T47" i="1"/>
  <c r="U47" i="1"/>
  <c r="V47" i="1"/>
  <c r="AH47" i="1"/>
  <c r="AK47" i="1" s="1"/>
  <c r="AL47" i="1" s="1"/>
  <c r="AM47" i="1" s="1"/>
  <c r="Q48" i="1"/>
  <c r="T48" i="1"/>
  <c r="U48" i="1" s="1"/>
  <c r="V48" i="1" s="1"/>
  <c r="AU48" i="1" s="1"/>
  <c r="AH48" i="1"/>
  <c r="AK48" i="1"/>
  <c r="AL48" i="1"/>
  <c r="AM48" i="1"/>
  <c r="Q49" i="1"/>
  <c r="T49" i="1"/>
  <c r="U49" i="1" s="1"/>
  <c r="V49" i="1" s="1"/>
  <c r="AH49" i="1"/>
  <c r="AK49" i="1" s="1"/>
  <c r="AL49" i="1" s="1"/>
  <c r="AM49" i="1" s="1"/>
  <c r="Q50" i="1"/>
  <c r="R50" i="1" s="1"/>
  <c r="T50" i="1"/>
  <c r="U50" i="1" s="1"/>
  <c r="V50" i="1" s="1"/>
  <c r="AH50" i="1"/>
  <c r="AK50" i="1" s="1"/>
  <c r="AL50" i="1" s="1"/>
  <c r="AM50" i="1" s="1"/>
  <c r="Q51" i="1"/>
  <c r="R51" i="1" s="1"/>
  <c r="T51" i="1"/>
  <c r="U51" i="1"/>
  <c r="V51" i="1"/>
  <c r="AH51" i="1"/>
  <c r="AK51" i="1" s="1"/>
  <c r="AL51" i="1" s="1"/>
  <c r="AM51" i="1" s="1"/>
  <c r="Q52" i="1"/>
  <c r="T52" i="1"/>
  <c r="U52" i="1" s="1"/>
  <c r="V52" i="1" s="1"/>
  <c r="AU52" i="1" s="1"/>
  <c r="AH52" i="1"/>
  <c r="AI52" i="1" s="1"/>
  <c r="AK52" i="1"/>
  <c r="AL52" i="1"/>
  <c r="AM52" i="1"/>
  <c r="Q53" i="1"/>
  <c r="T53" i="1"/>
  <c r="U53" i="1" s="1"/>
  <c r="V53" i="1" s="1"/>
  <c r="AH53" i="1"/>
  <c r="AI53" i="1" s="1"/>
  <c r="Q54" i="1"/>
  <c r="R54" i="1" s="1"/>
  <c r="T54" i="1"/>
  <c r="U54" i="1" s="1"/>
  <c r="V54" i="1" s="1"/>
  <c r="AH54" i="1"/>
  <c r="AK54" i="1" s="1"/>
  <c r="AL54" i="1" s="1"/>
  <c r="AM54" i="1" s="1"/>
  <c r="Q55" i="1"/>
  <c r="R55" i="1" s="1"/>
  <c r="T55" i="1"/>
  <c r="U55" i="1"/>
  <c r="V55" i="1"/>
  <c r="AU55" i="1" s="1"/>
  <c r="AH55" i="1"/>
  <c r="AK55" i="1" s="1"/>
  <c r="AL55" i="1" s="1"/>
  <c r="AM55" i="1" s="1"/>
  <c r="Q56" i="1"/>
  <c r="R56" i="1" s="1"/>
  <c r="T56" i="1"/>
  <c r="U56" i="1" s="1"/>
  <c r="V56" i="1" s="1"/>
  <c r="AU56" i="1" s="1"/>
  <c r="AH56" i="1"/>
  <c r="AI56" i="1" s="1"/>
  <c r="AK56" i="1"/>
  <c r="AL56" i="1"/>
  <c r="AM56" i="1"/>
  <c r="Q57" i="1"/>
  <c r="T57" i="1"/>
  <c r="U57" i="1" s="1"/>
  <c r="V57" i="1" s="1"/>
  <c r="AH57" i="1"/>
  <c r="AI57" i="1" s="1"/>
  <c r="Q58" i="1"/>
  <c r="T58" i="1"/>
  <c r="U58" i="1" s="1"/>
  <c r="V58" i="1" s="1"/>
  <c r="AU58" i="1" s="1"/>
  <c r="AH58" i="1"/>
  <c r="AK58" i="1" s="1"/>
  <c r="AL58" i="1" s="1"/>
  <c r="AM58" i="1" s="1"/>
  <c r="Q59" i="1"/>
  <c r="T59" i="1"/>
  <c r="U59" i="1"/>
  <c r="V59" i="1"/>
  <c r="AH59" i="1"/>
  <c r="AK59" i="1" s="1"/>
  <c r="AL59" i="1" s="1"/>
  <c r="AM59" i="1" s="1"/>
  <c r="Q60" i="1"/>
  <c r="T60" i="1"/>
  <c r="U60" i="1" s="1"/>
  <c r="V60" i="1" s="1"/>
  <c r="AU60" i="1" s="1"/>
  <c r="AH60" i="1"/>
  <c r="AK60" i="1"/>
  <c r="AL60" i="1"/>
  <c r="AM60" i="1"/>
  <c r="Q61" i="1"/>
  <c r="T61" i="1"/>
  <c r="U61" i="1" s="1"/>
  <c r="V61" i="1" s="1"/>
  <c r="AH61" i="1"/>
  <c r="AI61" i="1" s="1"/>
  <c r="Q62" i="1"/>
  <c r="R62" i="1" s="1"/>
  <c r="T62" i="1"/>
  <c r="U62" i="1" s="1"/>
  <c r="V62" i="1" s="1"/>
  <c r="AH62" i="1"/>
  <c r="AK62" i="1" s="1"/>
  <c r="AL62" i="1" s="1"/>
  <c r="AM62" i="1" s="1"/>
  <c r="Q63" i="1"/>
  <c r="T63" i="1"/>
  <c r="U63" i="1"/>
  <c r="V63" i="1"/>
  <c r="AU63" i="1" s="1"/>
  <c r="AH63" i="1"/>
  <c r="AK63" i="1" s="1"/>
  <c r="AL63" i="1" s="1"/>
  <c r="AM63" i="1" s="1"/>
  <c r="Q64" i="1"/>
  <c r="T64" i="1"/>
  <c r="U64" i="1" s="1"/>
  <c r="V64" i="1" s="1"/>
  <c r="AU64" i="1" s="1"/>
  <c r="AH64" i="1"/>
  <c r="AK64" i="1"/>
  <c r="AL64" i="1"/>
  <c r="AM64" i="1"/>
  <c r="Q65" i="1"/>
  <c r="T65" i="1"/>
  <c r="U65" i="1" s="1"/>
  <c r="V65" i="1" s="1"/>
  <c r="AH65" i="1"/>
  <c r="AI65" i="1" s="1"/>
  <c r="Q66" i="1"/>
  <c r="R66" i="1" s="1"/>
  <c r="T66" i="1"/>
  <c r="U66" i="1" s="1"/>
  <c r="V66" i="1" s="1"/>
  <c r="AU66" i="1" s="1"/>
  <c r="AH66" i="1"/>
  <c r="AK66" i="1" s="1"/>
  <c r="AL66" i="1" s="1"/>
  <c r="AM66" i="1" s="1"/>
  <c r="Q67" i="1"/>
  <c r="R67" i="1" s="1"/>
  <c r="T67" i="1"/>
  <c r="U67" i="1"/>
  <c r="V67" i="1"/>
  <c r="AH67" i="1"/>
  <c r="AK67" i="1" s="1"/>
  <c r="AL67" i="1" s="1"/>
  <c r="AM67" i="1" s="1"/>
  <c r="Q68" i="1"/>
  <c r="T68" i="1"/>
  <c r="U68" i="1" s="1"/>
  <c r="V68" i="1" s="1"/>
  <c r="AU68" i="1" s="1"/>
  <c r="AH68" i="1"/>
  <c r="AI68" i="1" s="1"/>
  <c r="AK68" i="1"/>
  <c r="AL68" i="1"/>
  <c r="AM68" i="1"/>
  <c r="U69" i="1"/>
  <c r="V69" i="1"/>
  <c r="AL69" i="1"/>
  <c r="AM69" i="1"/>
  <c r="AU69" i="1"/>
  <c r="U70" i="1"/>
  <c r="V70" i="1"/>
  <c r="AL70" i="1"/>
  <c r="AM70" i="1"/>
  <c r="AU70" i="1"/>
  <c r="U71" i="1"/>
  <c r="V71" i="1" s="1"/>
  <c r="AU71" i="1" s="1"/>
  <c r="AL71" i="1"/>
  <c r="AM71" i="1"/>
  <c r="U72" i="1"/>
  <c r="V72" i="1"/>
  <c r="AL72" i="1"/>
  <c r="AM72" i="1"/>
  <c r="AU72" i="1" s="1"/>
  <c r="U73" i="1"/>
  <c r="V73" i="1"/>
  <c r="AL73" i="1"/>
  <c r="AM73" i="1" s="1"/>
  <c r="Q31" i="1"/>
  <c r="T31" i="1" s="1"/>
  <c r="U31" i="1" s="1"/>
  <c r="V31" i="1" s="1"/>
  <c r="AU31" i="1" s="1"/>
  <c r="AH31" i="1"/>
  <c r="AK31" i="1"/>
  <c r="AL31" i="1"/>
  <c r="AM31" i="1"/>
  <c r="Q26" i="1"/>
  <c r="T26" i="1" s="1"/>
  <c r="U26" i="1" s="1"/>
  <c r="V26" i="1" s="1"/>
  <c r="AU26" i="1" s="1"/>
  <c r="AH26" i="1"/>
  <c r="AK26" i="1"/>
  <c r="AL26" i="1"/>
  <c r="AM26" i="1" s="1"/>
  <c r="Q27" i="1"/>
  <c r="R27" i="1" s="1"/>
  <c r="T27" i="1"/>
  <c r="U27" i="1"/>
  <c r="V27" i="1"/>
  <c r="AH27" i="1"/>
  <c r="AK27" i="1" s="1"/>
  <c r="AL27" i="1" s="1"/>
  <c r="AM27" i="1" s="1"/>
  <c r="Q28" i="1"/>
  <c r="R28" i="1" s="1"/>
  <c r="AH28" i="1"/>
  <c r="AI28" i="1" s="1"/>
  <c r="AK28" i="1"/>
  <c r="AL28" i="1"/>
  <c r="AM28" i="1" s="1"/>
  <c r="Q29" i="1"/>
  <c r="T29" i="1" s="1"/>
  <c r="U29" i="1" s="1"/>
  <c r="V29" i="1" s="1"/>
  <c r="AU29" i="1" s="1"/>
  <c r="AH29" i="1"/>
  <c r="AI29" i="1" s="1"/>
  <c r="AK29" i="1"/>
  <c r="AL29" i="1"/>
  <c r="AM29" i="1"/>
  <c r="Q30" i="1"/>
  <c r="T30" i="1" s="1"/>
  <c r="U30" i="1" s="1"/>
  <c r="V30" i="1" s="1"/>
  <c r="AH30" i="1"/>
  <c r="AK30" i="1"/>
  <c r="AL30" i="1"/>
  <c r="AM30" i="1" s="1"/>
  <c r="Q13" i="1"/>
  <c r="R13" i="1" s="1"/>
  <c r="T13" i="1"/>
  <c r="U13" i="1"/>
  <c r="V13" i="1"/>
  <c r="AH13" i="1"/>
  <c r="AK13" i="1" s="1"/>
  <c r="AL13" i="1" s="1"/>
  <c r="AM13" i="1" s="1"/>
  <c r="Q14" i="1"/>
  <c r="R14" i="1" s="1"/>
  <c r="AH14" i="1"/>
  <c r="AI14" i="1" s="1"/>
  <c r="AK14" i="1"/>
  <c r="AL14" i="1"/>
  <c r="AM14" i="1" s="1"/>
  <c r="Q15" i="1"/>
  <c r="T15" i="1" s="1"/>
  <c r="U15" i="1" s="1"/>
  <c r="V15" i="1" s="1"/>
  <c r="AU15" i="1" s="1"/>
  <c r="AH15" i="1"/>
  <c r="AK15" i="1"/>
  <c r="AL15" i="1"/>
  <c r="AM15" i="1"/>
  <c r="Q16" i="1"/>
  <c r="T16" i="1" s="1"/>
  <c r="U16" i="1" s="1"/>
  <c r="V16" i="1" s="1"/>
  <c r="AU16" i="1" s="1"/>
  <c r="AH16" i="1"/>
  <c r="AK16" i="1"/>
  <c r="AL16" i="1"/>
  <c r="AM16" i="1" s="1"/>
  <c r="Q17" i="1"/>
  <c r="T17" i="1"/>
  <c r="U17" i="1"/>
  <c r="V17" i="1"/>
  <c r="AH17" i="1"/>
  <c r="AK17" i="1" s="1"/>
  <c r="AL17" i="1" s="1"/>
  <c r="AM17" i="1" s="1"/>
  <c r="Q18" i="1"/>
  <c r="T18" i="1" s="1"/>
  <c r="U18" i="1" s="1"/>
  <c r="V18" i="1" s="1"/>
  <c r="AH18" i="1"/>
  <c r="AI18" i="1" s="1"/>
  <c r="AK18" i="1"/>
  <c r="AL18" i="1"/>
  <c r="AM18" i="1" s="1"/>
  <c r="Q19" i="1"/>
  <c r="T19" i="1" s="1"/>
  <c r="U19" i="1" s="1"/>
  <c r="V19" i="1" s="1"/>
  <c r="AU19" i="1" s="1"/>
  <c r="AH19" i="1"/>
  <c r="AK19" i="1"/>
  <c r="AL19" i="1"/>
  <c r="AM19" i="1"/>
  <c r="Q20" i="1"/>
  <c r="T20" i="1" s="1"/>
  <c r="U20" i="1" s="1"/>
  <c r="V20" i="1" s="1"/>
  <c r="AH20" i="1"/>
  <c r="AK20" i="1"/>
  <c r="AL20" i="1"/>
  <c r="AM20" i="1" s="1"/>
  <c r="Q21" i="1"/>
  <c r="T21" i="1"/>
  <c r="U21" i="1"/>
  <c r="V21" i="1"/>
  <c r="AH21" i="1"/>
  <c r="AK21" i="1" s="1"/>
  <c r="AL21" i="1" s="1"/>
  <c r="AM21" i="1" s="1"/>
  <c r="Q22" i="1"/>
  <c r="T22" i="1" s="1"/>
  <c r="U22" i="1" s="1"/>
  <c r="V22" i="1" s="1"/>
  <c r="AH22" i="1"/>
  <c r="AI22" i="1" s="1"/>
  <c r="AK22" i="1"/>
  <c r="AL22" i="1"/>
  <c r="AM22" i="1" s="1"/>
  <c r="Q23" i="1"/>
  <c r="T23" i="1" s="1"/>
  <c r="U23" i="1" s="1"/>
  <c r="V23" i="1" s="1"/>
  <c r="AU23" i="1" s="1"/>
  <c r="AH23" i="1"/>
  <c r="AK23" i="1"/>
  <c r="AL23" i="1"/>
  <c r="AM23" i="1"/>
  <c r="Q24" i="1"/>
  <c r="T24" i="1" s="1"/>
  <c r="U24" i="1" s="1"/>
  <c r="V24" i="1" s="1"/>
  <c r="AU24" i="1" s="1"/>
  <c r="AH24" i="1"/>
  <c r="AK24" i="1"/>
  <c r="AL24" i="1"/>
  <c r="AM24" i="1" s="1"/>
  <c r="Q25" i="1"/>
  <c r="AH25" i="1"/>
  <c r="AK25" i="1" s="1"/>
  <c r="AL25" i="1" s="1"/>
  <c r="AM25" i="1" s="1"/>
  <c r="Q12" i="1"/>
  <c r="R12" i="1" s="1"/>
  <c r="AH12" i="1"/>
  <c r="AI12" i="1" s="1"/>
  <c r="AK12" i="1"/>
  <c r="AL12" i="1"/>
  <c r="AM12" i="1" s="1"/>
  <c r="AI50" i="1"/>
  <c r="AI49" i="1"/>
  <c r="AI38" i="1"/>
  <c r="AI37" i="1"/>
  <c r="AI26" i="1"/>
  <c r="AI23" i="1"/>
  <c r="AI16" i="1"/>
  <c r="AI13" i="1"/>
  <c r="AH11" i="1"/>
  <c r="AI11" i="1" s="1"/>
  <c r="AK11" i="1"/>
  <c r="AL11" i="1"/>
  <c r="AM11" i="1"/>
  <c r="AI66" i="1"/>
  <c r="AI19" i="1"/>
  <c r="AI30" i="1"/>
  <c r="AI31" i="1"/>
  <c r="AI40" i="1"/>
  <c r="AI64" i="1"/>
  <c r="AI36" i="1"/>
  <c r="AI21" i="1"/>
  <c r="AI24" i="1"/>
  <c r="AI48" i="1"/>
  <c r="AI60" i="1"/>
  <c r="AI17" i="1"/>
  <c r="AI34" i="1"/>
  <c r="AI46" i="1"/>
  <c r="AI58" i="1"/>
  <c r="AI15" i="1"/>
  <c r="AI27" i="1"/>
  <c r="AI63" i="1"/>
  <c r="AI20" i="1"/>
  <c r="R68" i="1"/>
  <c r="R63" i="1"/>
  <c r="R59" i="1"/>
  <c r="R15" i="1"/>
  <c r="R58" i="1"/>
  <c r="R49" i="1"/>
  <c r="R48" i="1"/>
  <c r="R47" i="1"/>
  <c r="R41" i="1"/>
  <c r="R40" i="1"/>
  <c r="R39" i="1"/>
  <c r="R37" i="1"/>
  <c r="R33" i="1"/>
  <c r="R22" i="1"/>
  <c r="R21" i="1"/>
  <c r="R19" i="1"/>
  <c r="R18" i="1"/>
  <c r="R17" i="1"/>
  <c r="Q11" i="1"/>
  <c r="R23" i="1"/>
  <c r="R45" i="1"/>
  <c r="R53" i="1"/>
  <c r="R44" i="1"/>
  <c r="R60" i="1"/>
  <c r="R57" i="1"/>
  <c r="R35" i="1"/>
  <c r="R34" i="1"/>
  <c r="T11" i="1"/>
  <c r="U11" i="1" s="1"/>
  <c r="V11" i="1" s="1"/>
  <c r="AU11" i="1" s="1"/>
  <c r="R36" i="1"/>
  <c r="R52" i="1"/>
  <c r="R11" i="1"/>
  <c r="R65" i="1"/>
  <c r="R31" i="1"/>
  <c r="R61" i="1"/>
  <c r="R64" i="1"/>
  <c r="AU27" i="1" l="1"/>
  <c r="AU20" i="1"/>
  <c r="AU30" i="1"/>
  <c r="AU73" i="1"/>
  <c r="AU62" i="1"/>
  <c r="AU59" i="1"/>
  <c r="AU18" i="1"/>
  <c r="AU37" i="1"/>
  <c r="AU17" i="1"/>
  <c r="T25" i="1"/>
  <c r="U25" i="1" s="1"/>
  <c r="V25" i="1" s="1"/>
  <c r="AU25" i="1" s="1"/>
  <c r="R25" i="1"/>
  <c r="AU53" i="1"/>
  <c r="AU42" i="1"/>
  <c r="AU67" i="1"/>
  <c r="AU50" i="1"/>
  <c r="AU47" i="1"/>
  <c r="AU57" i="1"/>
  <c r="AU46" i="1"/>
  <c r="AU43" i="1"/>
  <c r="AU54" i="1"/>
  <c r="AU51" i="1"/>
  <c r="AU22" i="1"/>
  <c r="AU21" i="1"/>
  <c r="AU13" i="1"/>
  <c r="AU49" i="1"/>
  <c r="AU38" i="1"/>
  <c r="AU35" i="1"/>
  <c r="AI51" i="1"/>
  <c r="R24" i="1"/>
  <c r="AI55" i="1"/>
  <c r="T12" i="1"/>
  <c r="U12" i="1" s="1"/>
  <c r="V12" i="1" s="1"/>
  <c r="AU12" i="1" s="1"/>
  <c r="T14" i="1"/>
  <c r="U14" i="1" s="1"/>
  <c r="V14" i="1" s="1"/>
  <c r="AU14" i="1" s="1"/>
  <c r="T28" i="1"/>
  <c r="U28" i="1" s="1"/>
  <c r="V28" i="1" s="1"/>
  <c r="AU28" i="1" s="1"/>
  <c r="AK65" i="1"/>
  <c r="AL65" i="1" s="1"/>
  <c r="AM65" i="1" s="1"/>
  <c r="AU65" i="1" s="1"/>
  <c r="AK61" i="1"/>
  <c r="AL61" i="1" s="1"/>
  <c r="AM61" i="1" s="1"/>
  <c r="AU61" i="1" s="1"/>
  <c r="AK57" i="1"/>
  <c r="AL57" i="1" s="1"/>
  <c r="AM57" i="1" s="1"/>
  <c r="AK53" i="1"/>
  <c r="AL53" i="1" s="1"/>
  <c r="AM53" i="1" s="1"/>
  <c r="AK45" i="1"/>
  <c r="AL45" i="1" s="1"/>
  <c r="AM45" i="1" s="1"/>
  <c r="AU45" i="1" s="1"/>
  <c r="AK41" i="1"/>
  <c r="AL41" i="1" s="1"/>
  <c r="AM41" i="1" s="1"/>
  <c r="AU41" i="1" s="1"/>
  <c r="AK33" i="1"/>
  <c r="AL33" i="1" s="1"/>
  <c r="AM33" i="1" s="1"/>
  <c r="AU33" i="1" s="1"/>
  <c r="R16" i="1"/>
  <c r="R30" i="1"/>
  <c r="R26" i="1"/>
  <c r="R29" i="1"/>
  <c r="AI54" i="1"/>
  <c r="AI25" i="1"/>
  <c r="AI62" i="1"/>
  <c r="AK42" i="1"/>
  <c r="AL42" i="1" s="1"/>
  <c r="AM42" i="1" s="1"/>
  <c r="R20" i="1"/>
  <c r="AI39" i="1"/>
  <c r="AI47" i="1"/>
  <c r="AI67" i="1"/>
  <c r="AI43" i="1"/>
  <c r="AI59" i="1"/>
  <c r="AI35" i="1"/>
  <c r="E27" i="11" l="1"/>
  <c r="E29" i="11"/>
  <c r="E28"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Edwin Julian Garzon Angarita</author>
    <author>Paolita y John</author>
    <author>katherine sanchez</author>
  </authors>
  <commentList>
    <comment ref="B9" authorId="0" shapeId="0" xr:uid="{00000000-0006-0000-0200-000001000000}">
      <text>
        <r>
          <rPr>
            <b/>
            <sz val="9"/>
            <color indexed="10"/>
            <rFont val="Tahoma"/>
            <family val="2"/>
          </rPr>
          <t>ADMINISTRATIVO
OPERATIVO
ASISTENCIAL</t>
        </r>
        <r>
          <rPr>
            <b/>
            <sz val="9"/>
            <color indexed="81"/>
            <rFont val="Tahoma"/>
            <family val="2"/>
          </rPr>
          <t xml:space="preserve">
(ESTRATÉGICO 
MISIONAL
APOYO
SEGUIMIENTO Y MEDICIÓN)
</t>
        </r>
      </text>
    </comment>
    <comment ref="L9" authorId="1" shapeId="0" xr:uid="{00000000-0006-0000-0200-000002000000}">
      <text>
        <r>
          <rPr>
            <b/>
            <sz val="9"/>
            <color indexed="81"/>
            <rFont val="Tahoma"/>
            <family val="2"/>
          </rPr>
          <t>Describa los métodos de control actuales con los que cuenta la empresa para mitigar el riesgo evaluado.  Ejemplo
Riesgo: Ruido
Fuente:  Sistemas de amortiguación.
Medio:    Mediciones ambiental de ruido.
Persona: Elementos de protección personal. Protección auditiva.</t>
        </r>
        <r>
          <rPr>
            <sz val="9"/>
            <color indexed="81"/>
            <rFont val="Tahoma"/>
            <family val="2"/>
          </rPr>
          <t xml:space="preserve">
</t>
        </r>
      </text>
    </comment>
    <comment ref="AU9" authorId="2" shapeId="0" xr:uid="{00000000-0006-0000-0200-000003000000}">
      <text>
        <r>
          <rPr>
            <b/>
            <sz val="9"/>
            <color indexed="81"/>
            <rFont val="Tahoma"/>
            <family val="2"/>
          </rPr>
          <t>katherine sanchez:</t>
        </r>
        <r>
          <rPr>
            <sz val="9"/>
            <color indexed="81"/>
            <rFont val="Tahoma"/>
            <family val="2"/>
          </rPr>
          <t xml:space="preserve">
Se mantienen los controles 
Disminucion del riesgo
Aumento el riesgo</t>
        </r>
      </text>
    </comment>
    <comment ref="O10" authorId="1" shapeId="0" xr:uid="{00000000-0006-0000-0200-000004000000}">
      <text>
        <r>
          <rPr>
            <b/>
            <sz val="12"/>
            <color indexed="81"/>
            <rFont val="Arial"/>
            <family val="2"/>
          </rPr>
          <t>10 - Muy Alto (MA): Se ha(n) detectado peligro(s) que determina(n) como posible la generación de incidentes o consecuencias muy significativas o la eficiencia del conjunto de medidas preventivas es nula o no existe.
6 - Alto (A):   Se ha(n) detectado algún(os) peligro(s) que pueden dar lugar a consecuencias significativa(s), o la eficacia del conjunto de medidas preventivas existentes es baja
2 - Medio (M): Se han detectado peligros que pueden dar lugar a consecuencias poco significativas o de menor importancia, o la eficacia del conjunto de medidas preventivas existentes es moderada.
No se ha detectado consecuencia alguna, o la eficacia del conjunto de medidas preventivas existentes es alta, o ambos. El riesgo está controlado.
No se asigna valor - Bajo(B): No se ha detectado consecuencia alguna, o la eficacia del conjunto de medidas preventivas existentes es alta, o ambos. El riesgo está controlado.</t>
        </r>
      </text>
    </comment>
    <comment ref="P10" authorId="1" shapeId="0" xr:uid="{00000000-0006-0000-0200-000005000000}">
      <text>
        <r>
          <rPr>
            <b/>
            <sz val="12"/>
            <color indexed="81"/>
            <rFont val="Arial"/>
            <family val="2"/>
          </rPr>
          <t>NIVEL DE EXPOSICIÓN
4 - Continua (EC): La situación de exposición se presenta sin interrupción o varias veces con tiempo prolongado durante la jornada laboral.
3 - Frecuente (EF): La situación de exposición se presenta varias veces durante la jornada laboral por tiempos cortos.
2 - Ocasional (EO): La situación de exposición se presenta alguna vez durante la jornada laboral y por un periodo de tiempo corto.
1 - Esporádica (EE): La situación de exposición se presenta de manera eventual.</t>
        </r>
        <r>
          <rPr>
            <sz val="9"/>
            <color indexed="81"/>
            <rFont val="Tahoma"/>
            <family val="2"/>
          </rPr>
          <t xml:space="preserve">
</t>
        </r>
      </text>
    </comment>
    <comment ref="Q10" authorId="1" shapeId="0" xr:uid="{00000000-0006-0000-0200-000006000000}">
      <text>
        <r>
          <rPr>
            <sz val="12"/>
            <color indexed="81"/>
            <rFont val="Arial"/>
            <family val="2"/>
          </rPr>
          <t xml:space="preserve">NIVELES DE DEFICIENCIA ( ND)
NIVEL DE EXPOSICIÓN (NE)
ND 10 - NE  4 = MA-40
ND  6 -  NE  3 = MA-30
ND  2 -  NE  2 = A-20
ND 10-  NE  1 = A-10
ND  6 -  NE  4 = MA-24
ND  6-   NE  3= A-18
ND  6-   NE  2=A-12
ND  6-   NE  1=M-6
ND  2-   NE  4=M-8
ND  2 -  NE  3 = M-6
ND  2 -  NE  2 =B-4
ND  2 -   NE 1 = B-2 </t>
        </r>
      </text>
    </comment>
    <comment ref="R10" authorId="1" shapeId="0" xr:uid="{00000000-0006-0000-0200-000007000000}">
      <text>
        <r>
          <rPr>
            <sz val="12"/>
            <color indexed="81"/>
            <rFont val="Arial"/>
            <family val="2"/>
          </rPr>
          <t>Muy Alto (MA) Entre 40 y 24: Situación deficiente con exposición continua, o muy deficiente con exposición frecuente. Normalmente la materialización del riesgo ocurre con frecuencia.
Alto (A) Entre 20 y 10: Situación deficiente con exposición frecuente u ocasional, o bien situación muy deficiente con exposición ocasional o esporádica.  La materialización del Riesgo es posible que suceda varias veces en la vida laboral.
Medio (M) Entre 8 y 6: Situación deficiente con exposición esporádica, o bien situación mejorable con exposición continuada o frecuente.  Es posible que suceda el daño alguna vez.
Bajo (B) Entre 4 y 2:  Situación mejorable con exposición ocasional o esporádica, o situación sin anomalía destacable con cualquier nivel de exposición. No es esperable que se materialice el riesgo, aunque puede ser concebibl</t>
        </r>
        <r>
          <rPr>
            <sz val="12"/>
            <color indexed="81"/>
            <rFont val="Tahoma"/>
            <family val="2"/>
          </rPr>
          <t>e.</t>
        </r>
      </text>
    </comment>
    <comment ref="S10" authorId="1" shapeId="0" xr:uid="{00000000-0006-0000-0200-000008000000}">
      <text>
        <r>
          <rPr>
            <sz val="12"/>
            <color indexed="81"/>
            <rFont val="Arial"/>
            <family val="2"/>
          </rPr>
          <t>100 -  Mortal o Catastrófico (M)  Muerte (s)
60 - Muy grave (MG): Lesiones o enfermedades graves irreparables (Incapacidad permanente parcial o invalidez).
25 - Grave (G): Lesiones o enfermedades con incapacidad laboral temporal (ILT).
10 - Leve (L): Lesiones o enfermedades que no requieren incapacidad.</t>
        </r>
      </text>
    </comment>
    <comment ref="T10" authorId="1" shapeId="0" xr:uid="{00000000-0006-0000-0200-000009000000}">
      <text>
        <r>
          <rPr>
            <b/>
            <sz val="12"/>
            <color indexed="81"/>
            <rFont val="Arial"/>
            <family val="2"/>
          </rPr>
          <t>NIVEL DEL RIESGO:
I   4000-600: Situación crítica, Suspender actividades hasta que el riesgo esté bajo control. Intervención urgente.
II   500 – 150: Corregir y adoptar medidas de control de inmediato. Sin embargo, suspenda actividades si el nivel de riesgo está por encima o igual de 360.
III  120 – 40:  Mejorar si es posible. Sería conveniente justificar la intervención y su rentabilidad.
IV 20:  Mantener las medidas de control existentes, pero se deberían considerar soluciones o mejoras y se deben hacer comprobaciones periódicas para asegurar que el riesgo aún es aceptable.</t>
        </r>
        <r>
          <rPr>
            <sz val="20"/>
            <color indexed="81"/>
            <rFont val="Tahoma"/>
            <family val="2"/>
          </rPr>
          <t xml:space="preserve">
</t>
        </r>
      </text>
    </comment>
    <comment ref="U10" authorId="1" shapeId="0" xr:uid="{00000000-0006-0000-0200-00000A000000}">
      <text>
        <r>
          <rPr>
            <sz val="12"/>
            <color indexed="81"/>
            <rFont val="Arial"/>
            <family val="2"/>
          </rPr>
          <t>I No aceptable
II Aceptable con control especifico
III Mejorable
IV Aceptable</t>
        </r>
      </text>
    </comment>
    <comment ref="V10" authorId="1" shapeId="0" xr:uid="{00000000-0006-0000-0200-00000B000000}">
      <text>
        <r>
          <rPr>
            <sz val="12"/>
            <color indexed="81"/>
            <rFont val="Arial"/>
            <family val="2"/>
          </rPr>
          <t>I No aceptable
II Aceptable con control especifico
III Mejorable
IV Aceptable</t>
        </r>
      </text>
    </comment>
    <comment ref="Y10" authorId="1" shapeId="0" xr:uid="{00000000-0006-0000-0200-00000C000000}">
      <text>
        <r>
          <rPr>
            <b/>
            <sz val="9"/>
            <color indexed="81"/>
            <rFont val="Tahoma"/>
            <family val="2"/>
          </rPr>
          <t>Eliminar total y definitivamente  un proceso, sustancia, procedimiento, instalación con lo cual el peligro desaparece. Por ejemplo: introducir dispositivos mecánicos de levantamiento para eliminar el peligro de manipulación manual.</t>
        </r>
        <r>
          <rPr>
            <sz val="9"/>
            <color indexed="81"/>
            <rFont val="Tahoma"/>
            <family val="2"/>
          </rPr>
          <t xml:space="preserve">
</t>
        </r>
      </text>
    </comment>
    <comment ref="Z10" authorId="1" shapeId="0" xr:uid="{00000000-0006-0000-0200-00000D000000}">
      <text>
        <r>
          <rPr>
            <b/>
            <sz val="9"/>
            <color indexed="81"/>
            <rFont val="Tahoma"/>
            <family val="2"/>
          </rPr>
          <t>Sustituir o modificar parcialmente un proceso, sustancia, procedimiento o instalación, con lo cual el peligro se minimiza o se cambia por uno de menor impacto reduciendo el potencial de daño. Por ejemplo: reducir la fuerza, el amperaje, la presión, la temperatura, sustituir un material por otro menos peligroso.</t>
        </r>
      </text>
    </comment>
    <comment ref="AA10" authorId="0" shapeId="0" xr:uid="{00000000-0006-0000-0200-00000E000000}">
      <text>
        <r>
          <rPr>
            <b/>
            <sz val="9"/>
            <color indexed="81"/>
            <rFont val="Tahoma"/>
            <family val="2"/>
          </rPr>
          <t>Implican el uso de tecnologías para limitar el contacto con la fuente del peligro o  la propagación del mismo, funcionan independientemente de las decisiones humanas. Por ejemplo: Instalar sistemas de ventilación, protección para las máquinas, enclavamiento, cerramiento acústico, etc.</t>
        </r>
      </text>
    </comment>
    <comment ref="AB10" authorId="1" shapeId="0" xr:uid="{00000000-0006-0000-0200-00000F000000}">
      <text>
        <r>
          <rPr>
            <b/>
            <sz val="9"/>
            <color indexed="81"/>
            <rFont val="Tahoma"/>
            <family val="2"/>
          </rPr>
          <t>Incluye la identificación y comunicación efectiva de los peligros, así como las advertencias necesarias para mejorar el nivel de alerta  y así evitar la materialización de los mismos, también se incluyen las iniciativas de la compañía mediante programas o medidas específicas para el seguimiento y/o administración de los controles necesarios. Por ejemplo: Señales de seguridad, instalación de alarmas, procedimientos de seguridad, inspecciones de los equipos, controles de acceso, capacitación del personal, permisos de trabajo y etiquetado.</t>
        </r>
      </text>
    </comment>
    <comment ref="AC10" authorId="1" shapeId="0" xr:uid="{00000000-0006-0000-0200-000010000000}">
      <text>
        <r>
          <rPr>
            <b/>
            <sz val="9"/>
            <color indexed="81"/>
            <rFont val="Tahoma"/>
            <family val="2"/>
          </rPr>
          <t>Protección puntual en las personas. Por ejemplo: Gafas de seguridad, protección auditiva, máscaras faciales, arneses y eslingas de seguridad, respiradores, guantes, etc.</t>
        </r>
      </text>
    </comment>
    <comment ref="AF10" authorId="1" shapeId="0" xr:uid="{00000000-0006-0000-0200-000011000000}">
      <text>
        <r>
          <rPr>
            <b/>
            <sz val="12"/>
            <color indexed="81"/>
            <rFont val="Arial"/>
            <family val="2"/>
          </rPr>
          <t>10 - Muy Alto (MA): Se ha(n) detectado peligro(s) que determina(n) como posible la generación de incidentes o consecuencias muy significativas o la eficiencia del conjunto de medidas preventivas es nula o no existe.
6 - Alto (A):   Se ha(n) detectado algún(os) peligro(s) que pueden dar lugar a consecuencias significativa(s), o la eficacia del conjunto de medidas preventivas existentes es baja
2 - Medio (M): Se han detectado peligros que pueden dar lugar a consecuencias poco significativas o de menor importancia, o la eficacia del conjunto de medidas preventivas existentes es moderada.
No se ha detectado consecuencia alguna, o la eficacia del conjunto de medidas preventivas existentes es alta, o ambos. El riesgo está controlado.
No se asigna valor - Bajo(B): No se ha detectado consecuencia alguna, o la eficacia del conjunto de medidas preventivas existentes es alta, o ambos. El riesgo está controlado.</t>
        </r>
      </text>
    </comment>
    <comment ref="AG10" authorId="1" shapeId="0" xr:uid="{00000000-0006-0000-0200-000012000000}">
      <text>
        <r>
          <rPr>
            <b/>
            <sz val="12"/>
            <color indexed="81"/>
            <rFont val="Arial"/>
            <family val="2"/>
          </rPr>
          <t>NIVEL DE EXPOSICIÓN
4 - Continua (EC): La situación de exposición se presenta sin interrupción o varias veces con tiempo prolongado durante la jornada laboral.
3 - Frecuente (EF): La situación de exposición se presenta varias veces durante la jornada laboral por tiempos cortos.
2 - Ocasional (EO): La situación de exposición se presenta alguna vez durante la jornada laboral y por un periodo de tiempo corto.
1 - Esporádica (EE): La situación de exposición se presenta de manera eventual.</t>
        </r>
        <r>
          <rPr>
            <sz val="9"/>
            <color indexed="81"/>
            <rFont val="Tahoma"/>
            <family val="2"/>
          </rPr>
          <t xml:space="preserve">
</t>
        </r>
      </text>
    </comment>
    <comment ref="AH10" authorId="1" shapeId="0" xr:uid="{00000000-0006-0000-0200-000013000000}">
      <text>
        <r>
          <rPr>
            <sz val="12"/>
            <color indexed="81"/>
            <rFont val="Arial"/>
            <family val="2"/>
          </rPr>
          <t xml:space="preserve">NIVELES DE DEFICIENCIA ( ND)
NIVEL DE EXPOSICIÓN (NE)
ND 10 - NE  4 = MA-40
ND  6 -  NE  3 = MA-30
ND  2 -  NE  2 = A-20
ND 10-  NE  1 = A-10
ND  6 -  NE  4 = MA-24
ND  6-   NE  3= A-18
ND  6-   NE  2=A-12
ND  6-   NE  1=M-6
ND  2-   NE  4=M-8
ND  2 -  NE  3 = M-6
ND  2 -  NE  2 =B-4
ND  2 -   NE 1 = B-2 </t>
        </r>
      </text>
    </comment>
    <comment ref="AI10" authorId="1" shapeId="0" xr:uid="{00000000-0006-0000-0200-000014000000}">
      <text>
        <r>
          <rPr>
            <sz val="12"/>
            <color indexed="81"/>
            <rFont val="Arial"/>
            <family val="2"/>
          </rPr>
          <t>Muy Alto (MA) Entre 40 y 24: Situación deficiente con exposición continua, o muy deficiente con exposición frecuente. Normalmente la materialización del riesgo ocurre con frecuencia.
Alto (A) Entre 20 y 10: Situación deficiente con exposición frecuente u ocasional, o bien situación muy deficiente con exposición ocasional o esporádica.  La materialización del Riesgo es posible que suceda varias veces en la vida laboral.
Medio (M) Entre 8 y 6: Situación deficiente con exposición esporádica, o bien situación mejorable con exposición continuada o frecuente.  Es posible que suceda el daño alguna vez.
Bajo (B) Entre 4 y 2:  Situación mejorable con exposición ocasional o esporádica, o situación sin anomalía destacable con cualquier nivel de exposición. No es esperable que se materialice el riesgo, aunque puede ser concebibl</t>
        </r>
        <r>
          <rPr>
            <sz val="12"/>
            <color indexed="81"/>
            <rFont val="Tahoma"/>
            <family val="2"/>
          </rPr>
          <t>e.</t>
        </r>
      </text>
    </comment>
    <comment ref="AJ10" authorId="1" shapeId="0" xr:uid="{00000000-0006-0000-0200-000015000000}">
      <text>
        <r>
          <rPr>
            <sz val="12"/>
            <color indexed="81"/>
            <rFont val="Arial"/>
            <family val="2"/>
          </rPr>
          <t>100 -  Mortal o Catastrófico (M)  Muerte (s)
60 - Muy grave (MG): Lesiones o enfermedades graves irreparables (Incapacidad permanente parcial o invalidez).
25 - Grave (G): Lesiones o enfermedades con incapacidad laboral temporal (ILT).
10 - Leve (L): Lesiones o enfermedades que no requieren incapacidad.</t>
        </r>
      </text>
    </comment>
    <comment ref="AK10" authorId="1" shapeId="0" xr:uid="{00000000-0006-0000-0200-000016000000}">
      <text>
        <r>
          <rPr>
            <b/>
            <sz val="12"/>
            <color indexed="81"/>
            <rFont val="Arial"/>
            <family val="2"/>
          </rPr>
          <t>NIVEL DEL RIESGO:
I   4000-600: Situación crítica, Suspender actividades hasta que el riesgo esté bajo control. Intervención urgente.
II   500 – 150: Corregir y adoptar medidas de control de inmediato. Sin embargo, suspenda actividades si el nivel de riesgo está por encima o igual de 360.
III  120 – 40:  Mejorar si es posible. Sería conveniente justificar la intervención y su rentabilidad.
IV 20:  Mantener las medidas de control existentes, pero se deberían considerar soluciones o mejoras y se deben hacer comprobaciones periódicas para asegurar que el riesgo aún es aceptable.</t>
        </r>
        <r>
          <rPr>
            <sz val="20"/>
            <color indexed="81"/>
            <rFont val="Tahoma"/>
            <family val="2"/>
          </rPr>
          <t xml:space="preserve">
</t>
        </r>
      </text>
    </comment>
    <comment ref="AL10" authorId="1" shapeId="0" xr:uid="{00000000-0006-0000-0200-000017000000}">
      <text>
        <r>
          <rPr>
            <sz val="12"/>
            <color indexed="81"/>
            <rFont val="Arial"/>
            <family val="2"/>
          </rPr>
          <t>I No aceptable
II Aceptable con control especifico
III Mejorable
IV Aceptable</t>
        </r>
      </text>
    </comment>
    <comment ref="AM10" authorId="1" shapeId="0" xr:uid="{00000000-0006-0000-0200-000018000000}">
      <text>
        <r>
          <rPr>
            <sz val="12"/>
            <color indexed="81"/>
            <rFont val="Arial"/>
            <family val="2"/>
          </rPr>
          <t>I No aceptable
II Aceptable con control especifico
III Mejorable
IV Aceptable</t>
        </r>
      </text>
    </comment>
    <comment ref="AP10" authorId="1" shapeId="0" xr:uid="{00000000-0006-0000-0200-000019000000}">
      <text>
        <r>
          <rPr>
            <b/>
            <sz val="9"/>
            <color indexed="81"/>
            <rFont val="Tahoma"/>
            <family val="2"/>
          </rPr>
          <t>Eliminar total y definitivamente  un proceso, sustancia, procedimiento, instalación con lo cual el peligro desaparece. Por ejemplo: introducir dispositivos mecánicos de levantamiento para eliminar el peligro de manipulación manual.</t>
        </r>
        <r>
          <rPr>
            <sz val="9"/>
            <color indexed="81"/>
            <rFont val="Tahoma"/>
            <family val="2"/>
          </rPr>
          <t xml:space="preserve">
</t>
        </r>
      </text>
    </comment>
    <comment ref="AQ10" authorId="1" shapeId="0" xr:uid="{00000000-0006-0000-0200-00001A000000}">
      <text>
        <r>
          <rPr>
            <b/>
            <sz val="9"/>
            <color indexed="81"/>
            <rFont val="Tahoma"/>
            <family val="2"/>
          </rPr>
          <t>Sustituir o modificar parcialmente un proceso, sustancia, procedimiento o instalación, con lo cual el peligro se minimiza o se cambia por uno de menor impacto reduciendo el potencial de daño. Por ejemplo: reducir la fuerza, el amperaje, la presión, la temperatura, sustituir un material por otro menos peligroso.</t>
        </r>
      </text>
    </comment>
    <comment ref="AR10" authorId="0" shapeId="0" xr:uid="{00000000-0006-0000-0200-00001B000000}">
      <text>
        <r>
          <rPr>
            <b/>
            <sz val="9"/>
            <color indexed="81"/>
            <rFont val="Tahoma"/>
            <family val="2"/>
          </rPr>
          <t>Implican el uso de tecnologías para limitar el contacto con la fuente del peligro o  la propagación del mismo, funcionan independientemente de las decisiones humanas. Por ejemplo: Instalar sistemas de ventilación, protección para las máquinas, enclavamiento, cerramiento acústico, etc.</t>
        </r>
      </text>
    </comment>
    <comment ref="AS10" authorId="1" shapeId="0" xr:uid="{00000000-0006-0000-0200-00001C000000}">
      <text>
        <r>
          <rPr>
            <b/>
            <sz val="9"/>
            <color indexed="81"/>
            <rFont val="Tahoma"/>
            <family val="2"/>
          </rPr>
          <t>Incluye la identificación y comunicación efectiva de los peligros, así como las advertencias necesarias para mejorar el nivel de alerta  y así evitar la materialización de los mismos, también se incluyen las iniciativas de la compañía mediante programas o medidas específicas para el seguimiento y/o administración de los controles necesarios. Por ejemplo: Señales de seguridad, instalación de alarmas, procedimientos de seguridad, inspecciones de los equipos, controles de acceso, capacitación del personal, permisos de trabajo y etiquetado.</t>
        </r>
      </text>
    </comment>
    <comment ref="AT10" authorId="1" shapeId="0" xr:uid="{00000000-0006-0000-0200-00001D000000}">
      <text>
        <r>
          <rPr>
            <b/>
            <sz val="9"/>
            <color indexed="81"/>
            <rFont val="Tahoma"/>
            <family val="2"/>
          </rPr>
          <t>Protección puntual en las personas. Por ejemplo: Gafas de seguridad, protección auditiva, máscaras faciales, arneses y eslingas de seguridad, respiradores, guantes, etc.</t>
        </r>
      </text>
    </comment>
  </commentList>
</comments>
</file>

<file path=xl/sharedStrings.xml><?xml version="1.0" encoding="utf-8"?>
<sst xmlns="http://schemas.openxmlformats.org/spreadsheetml/2006/main" count="2363" uniqueCount="567">
  <si>
    <t>MACROPROCESO ESTRATÉGICO</t>
  </si>
  <si>
    <t>CÓDIGO: ESG-SST-r008</t>
  </si>
  <si>
    <t>PROCESO GESTIÓN SISTEMAS INTEGRADOS - SEGURIDAD Y SALUD EN EL TRABAJO</t>
  </si>
  <si>
    <t>VERSIÓN: 6</t>
  </si>
  <si>
    <t>MATRIZ DE IDENTIFICACIÓN Y CONTROL DE PELIGROS</t>
  </si>
  <si>
    <t>VIGENCIA: 2025-07-23</t>
  </si>
  <si>
    <t>PÁGINA: 1 de 7</t>
  </si>
  <si>
    <t>MENÚ DE NAVEGACIÓN</t>
  </si>
  <si>
    <t>GESTIÓN DE PELIGROS EN LA UNIVERSIDAD DE CUNDINAMARCA</t>
  </si>
  <si>
    <t>Centro de trabajo:</t>
  </si>
  <si>
    <t>Oficina Bogotá</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</si>
  <si>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</si>
  <si>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</si>
  <si>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Sede Fusagasugá</t>
  </si>
  <si>
    <t>Seccional Ubaté</t>
  </si>
  <si>
    <t>Seccional Girardot</t>
  </si>
  <si>
    <t>Extensión Soacha</t>
  </si>
  <si>
    <t>Extensión Chía</t>
  </si>
  <si>
    <t>Extensión Facatativá</t>
  </si>
  <si>
    <t>Extensión Zipaquirá</t>
  </si>
  <si>
    <t>Unidad Agroambiental El Tíbar</t>
  </si>
  <si>
    <t>Unidad Agroambiental La Esperanza</t>
  </si>
  <si>
    <t>Unidad Agroambiental El Vergel</t>
  </si>
  <si>
    <t>CAD</t>
  </si>
  <si>
    <t>VIGENCIA:  2025-07-23</t>
  </si>
  <si>
    <t>PÁGINA: 2 DE 7</t>
  </si>
  <si>
    <t>ANEXO 1 VALORACIÓN DEL RIESGO</t>
  </si>
  <si>
    <t>Determinación del nivel de deficiencia</t>
  </si>
  <si>
    <t>Nivel de deficiencia</t>
  </si>
  <si>
    <t>Valor de</t>
  </si>
  <si>
    <t>Significado</t>
  </si>
  <si>
    <t>Nivel de exposicion</t>
  </si>
  <si>
    <t>ND</t>
  </si>
  <si>
    <t>Niveles de probabilidad</t>
  </si>
  <si>
    <t>Nivel de exposición (NE)</t>
  </si>
  <si>
    <t>Muy Alto (MA)</t>
  </si>
  <si>
    <t>Se  ha(n)  detectado  peligro(s)  que  determina(n)  como  posible  la  generación  de incidentes o consecuencias muy significativas, o la eficacia del conjunto de medidas preventivas existentes respecto al riesgo es nula o no existe, o ambos.</t>
  </si>
  <si>
    <t>Alto (A)</t>
  </si>
  <si>
    <t>Se ha(n) detectado algún(os) peligro(s) que pueden dar lugar a consecuencias significativa(s), o la eficacia del conjunto de medidas preventivas existentes es baja, o ambos.</t>
  </si>
  <si>
    <t>MA - 40</t>
  </si>
  <si>
    <t>MA - 30</t>
  </si>
  <si>
    <t>A - 20</t>
  </si>
  <si>
    <t>A - 10</t>
  </si>
  <si>
    <t>Medio (M)</t>
  </si>
  <si>
    <t>Se han detectado peligros que pueden dar lugar a consecuencias poco significativas o  de  menor  importancia,  o  la  eficacia  del  conjunto  de  medidas  preventivas existentes es moderada, o ambos.</t>
  </si>
  <si>
    <t>(ND)</t>
  </si>
  <si>
    <t>MA - 24</t>
  </si>
  <si>
    <t>A - 18</t>
  </si>
  <si>
    <t>A - 12</t>
  </si>
  <si>
    <t>M - 6</t>
  </si>
  <si>
    <t>Bajo (B)</t>
  </si>
  <si>
    <t>No se</t>
  </si>
  <si>
    <t>No se ha detectado consecuencia alguna, o la eficacia del conjunto de medidas preventivas existentes es alta, o ambos. El riesgo está controlado. Estos peligros se clasifican directamente en el nivel de riesgo y de intervención cuatro (IV) Véase la Tabla 8.</t>
  </si>
  <si>
    <t>M - 8</t>
  </si>
  <si>
    <t>B - 4</t>
  </si>
  <si>
    <t>B - 2</t>
  </si>
  <si>
    <t>Asigna Valor</t>
  </si>
  <si>
    <t>Determinación del nivel de exposición</t>
  </si>
  <si>
    <t>Determinación del nivel de riesgo</t>
  </si>
  <si>
    <t>Nivel de Exposición</t>
  </si>
  <si>
    <t>Valor de NE</t>
  </si>
  <si>
    <t>Nivel de Riesgo</t>
  </si>
  <si>
    <t>Nivel de Probabilidad (NP)</t>
  </si>
  <si>
    <t>Continua (EC)</t>
  </si>
  <si>
    <t>La situación de exposición se presenta sin interrupción o varias veces con tiempo prolongado durante la jornada laboral.</t>
  </si>
  <si>
    <t>NR = NP x NC</t>
  </si>
  <si>
    <t>40 - 24</t>
  </si>
  <si>
    <t>Frecuente (EF)</t>
  </si>
  <si>
    <t>La situación de exposición se presenta varias veces durante la jornada laboral por tiempos cortos.</t>
  </si>
  <si>
    <t>Nivel de Consecuencia (NC)</t>
  </si>
  <si>
    <t>I</t>
  </si>
  <si>
    <t>II</t>
  </si>
  <si>
    <t>Ocasional (EO)</t>
  </si>
  <si>
    <t>La situación de exposición se presenta alguna vez durante la jornada laboral y por un periodo de tiempo corto.</t>
  </si>
  <si>
    <t>4000 - 2400</t>
  </si>
  <si>
    <t>2000 - 1200</t>
  </si>
  <si>
    <t>800 - 600</t>
  </si>
  <si>
    <t>400 - 200</t>
  </si>
  <si>
    <t>Esporádica (EE)</t>
  </si>
  <si>
    <t>La situación de exposición se presenta de manera eventual.</t>
  </si>
  <si>
    <t>II        200</t>
  </si>
  <si>
    <t>Nivel de Probabilidad</t>
  </si>
  <si>
    <t>2400 - 1440</t>
  </si>
  <si>
    <t>1200 - 600</t>
  </si>
  <si>
    <t>480 - 360</t>
  </si>
  <si>
    <t>120       III</t>
  </si>
  <si>
    <t>Valor de NP</t>
  </si>
  <si>
    <t>III</t>
  </si>
  <si>
    <t>Entre 40 y 24</t>
  </si>
  <si>
    <t>Situación deficiente con exposición continua, o muy deficiente con exposición frecuente. Normalmente la materialización del riesgo ocurre con frecuencia.</t>
  </si>
  <si>
    <t>1000 - 600</t>
  </si>
  <si>
    <t>500 - 250</t>
  </si>
  <si>
    <t>200 - 150</t>
  </si>
  <si>
    <t>100 - 50</t>
  </si>
  <si>
    <t>Entre 20 y 10</t>
  </si>
  <si>
    <t>Situación deficiente con exposición frecuente u ocasional, o bien situación muy deficiente con exposición ocasional o esporádica. La materialización del riesgo es posible que suceda varias veces en la vida laboral.</t>
  </si>
  <si>
    <t>III        40</t>
  </si>
  <si>
    <t>Entre 8 y 6</t>
  </si>
  <si>
    <t>Situación deficiente con exposición esporádica, o bien situación mejorable con exposición continuada o frecuente. Es posible que suceda el daño alguna vez.</t>
  </si>
  <si>
    <t>Entre 4 y 2</t>
  </si>
  <si>
    <t>Situación mejorable con exposición ocasional o esporádica, o situación sin anomalía destacable con cualquier nivel de exposición. No es esperable que se materialice el riesgo, aunque puede ser concebible.</t>
  </si>
  <si>
    <t>III       100</t>
  </si>
  <si>
    <t>80 - 60</t>
  </si>
  <si>
    <t>IV       20</t>
  </si>
  <si>
    <t>Determinación del nivel de consecuencias</t>
  </si>
  <si>
    <t>Aceptabilidad del riesgo</t>
  </si>
  <si>
    <t>Nivel de</t>
  </si>
  <si>
    <t>NC</t>
  </si>
  <si>
    <t>Consecuencias</t>
  </si>
  <si>
    <t>Daños personales</t>
  </si>
  <si>
    <t>No Aceptable</t>
  </si>
  <si>
    <t>Mortal o Catastrófico (M)</t>
  </si>
  <si>
    <t>Muerte(s).</t>
  </si>
  <si>
    <t>Aceptable con control específico</t>
  </si>
  <si>
    <t>Muy grave (MG)</t>
  </si>
  <si>
    <t>Lesiones o enfermedades graves irreparables (Incapacidad permanente parcial o invalidez).</t>
  </si>
  <si>
    <t>Mejorable</t>
  </si>
  <si>
    <t>Grave (G)</t>
  </si>
  <si>
    <t>Lesiones o enfermedades con incapacidad laboral temporal (ILT).</t>
  </si>
  <si>
    <t>IV</t>
  </si>
  <si>
    <t>Aceptable</t>
  </si>
  <si>
    <t>Leve (L)</t>
  </si>
  <si>
    <t>Lesiones o enfermedades que no requieren incapacidad.</t>
  </si>
  <si>
    <t>significado del nivel de Riesgos</t>
  </si>
  <si>
    <t>Nivel de riesgo</t>
  </si>
  <si>
    <t>Valor de NR</t>
  </si>
  <si>
    <t>4 000 - 600</t>
  </si>
  <si>
    <t>Situación crítica. Suspender actividades hasta que el riesgo esté bajo control. Intervención urgente.</t>
  </si>
  <si>
    <t>500 - 150</t>
  </si>
  <si>
    <t>Corregir y adoptar medidas de control de inmediato. Sin embargo, suspenda actividades si el nivel de riesgo está por encima o igual de 360.</t>
  </si>
  <si>
    <t>120 - 40</t>
  </si>
  <si>
    <t>Mejorar si es posible. Sería conveniente justificar la intervención y su rentabilidad.</t>
  </si>
  <si>
    <t>Mantener las medidas de control existentes, pero se deberían considerar soluciones o mejoras y se deben hacer comprobaciones periódicas para asegurar que el riesgo aún es aceptable.</t>
  </si>
  <si>
    <t>Código Serie Documental (Ver Tabla de Retención Documental)</t>
  </si>
  <si>
    <t xml:space="preserve">  </t>
  </si>
  <si>
    <t>PÁGINA: 3 DE 7</t>
  </si>
  <si>
    <t>MACRO
PROCESO</t>
  </si>
  <si>
    <t>PROCESO</t>
  </si>
  <si>
    <t>ÁREA</t>
  </si>
  <si>
    <t>CARGOS/USUARIOS</t>
  </si>
  <si>
    <t>ACTIVIDADES</t>
  </si>
  <si>
    <t>ACTIVIDADES 
RUTINARIA (SI/NO)</t>
  </si>
  <si>
    <t>TIPO DE ACTIVIDAD (Interna/ Externa)</t>
  </si>
  <si>
    <t>PELIGRO</t>
  </si>
  <si>
    <t>EFECTOS POSIBLES</t>
  </si>
  <si>
    <t>CONTROLES EXISTENTES</t>
  </si>
  <si>
    <t>EVALUACIÓN DEL RIESGO</t>
  </si>
  <si>
    <t>VALORACIÓN DEL RIESGO</t>
  </si>
  <si>
    <t>MEDIDAS DE INTERVENCIÓN</t>
  </si>
  <si>
    <t>EVALUACION DEL RIESGO RESIDUAL</t>
  </si>
  <si>
    <t>CRITERIOS PARA ESTABLECER CONTROLES</t>
  </si>
  <si>
    <t>MEDIDAS DE INTERVENCIÓN DESPUES DE MEDIR LA EFICACIA DE LOS CONTROLES OPERACIONALES</t>
  </si>
  <si>
    <t>ANALISIS DEL RIESGO RESIDUAL</t>
  </si>
  <si>
    <t>DESCRIPCIÓN</t>
  </si>
  <si>
    <t>CLASIFICACIÓN</t>
  </si>
  <si>
    <t xml:space="preserve">FUENTE </t>
  </si>
  <si>
    <t>MEDIO</t>
  </si>
  <si>
    <t>TRABAJADOR</t>
  </si>
  <si>
    <t>NIVEL DE DEFICIENCIA</t>
  </si>
  <si>
    <t>NIVEL DE EXPOSICIÓN</t>
  </si>
  <si>
    <t>NIVEL DE PROBABILIDAD (ND*NE)</t>
  </si>
  <si>
    <t>INTERPRETACIÓN NIVEL DE PROBABILIDAD</t>
  </si>
  <si>
    <t>NIVEL DE CONSECUENCIA</t>
  </si>
  <si>
    <t>NIVEL DE RIESGO (NR) E INTERVENCIÓN</t>
  </si>
  <si>
    <t>INTERPRETACIÓN DEL NR</t>
  </si>
  <si>
    <t>ACEPTABILIDAD DEL RIESGO</t>
  </si>
  <si>
    <t>PEOR CONSECUENCIA</t>
  </si>
  <si>
    <t>EXISTENCIA DE REQUISITO LEGAL</t>
  </si>
  <si>
    <t>ELIMINACIÓN</t>
  </si>
  <si>
    <t>SUSTITUCIÓN</t>
  </si>
  <si>
    <t>CONTROLES DE INGENIERÍA</t>
  </si>
  <si>
    <t>CONTROLES ADMINISTRATIVOS, SEÑALIZACIÓN, ADVERTENCIA</t>
  </si>
  <si>
    <t>EQUIPOS / ELEMENTOS DE PROTECCIÓN PERSONAL</t>
  </si>
  <si>
    <t>FECHA DE EVALUACION DE LA EFICACIA</t>
  </si>
  <si>
    <t>RESPONSABLE DE LA EVALUACION DE LA EFICACIA</t>
  </si>
  <si>
    <t>ESTRATÉGICO</t>
  </si>
  <si>
    <t xml:space="preserve">PROYECTOS ESPECIALES  Y RELACIONES  INTERINSTITUCIONALES </t>
  </si>
  <si>
    <t>JURIDICA</t>
  </si>
  <si>
    <t>PROFESIONAL</t>
  </si>
  <si>
    <t>ASESORÍA Y ELABORACIÓN DEL DESARROLLO DE CONVENIOS QUE SUSCRIBA LA DIRECCIÓN.                  ASISTENCIA A APLANES DE MEJORA CONTINGENCIA JUDICIAL.</t>
  </si>
  <si>
    <t>SI</t>
  </si>
  <si>
    <t>Interna</t>
  </si>
  <si>
    <t xml:space="preserve">HONGOS VIRUS Y BACTERIAS
</t>
  </si>
  <si>
    <t>BIOLÓGICO</t>
  </si>
  <si>
    <t>INFECCIÓN VIRAL, INFECCIÓN RESPIRATORIA AGUDA, FIEBRE AMARILLA</t>
  </si>
  <si>
    <t>NO OBSERVADOS</t>
  </si>
  <si>
    <t>HIGIENE CORRECTA DE MANOS</t>
  </si>
  <si>
    <t>USO DE ELEMENTOS DE PROTECCIÓN (TAPABOCAS)</t>
  </si>
  <si>
    <t>FATIGA AUDITIVA, DISMINUCIÓN AUDITIVA, HIPOACUSIA NEUROSENSORIAL.</t>
  </si>
  <si>
    <t>NINGUNO</t>
  </si>
  <si>
    <t>EN CASO DE REQUERIRLO REALIZAR UNA MEDICIÓN DE RUIDO</t>
  </si>
  <si>
    <t>REALIZAR CAPACITACIÓN Y SENSIBILIZACIÓN DE EXPOSICIÓN AL RUIDO.
REALIZAR  ESTUDIO DE CONDICIONES DE SALUD PARA IDENTIFICAR LA IMPLEMENTACIÓN DE PROGRAMA DE VIGILANCIA EPIDEMIOLÓGICA. REALIZAR SEGUIMIENTO A LAS RECOMENDACIONES MEDICAS EMITIDAS EN LOS EXÁMENES OCUPACIONALES DE INGRESO Y/O PERIÓDICOS.</t>
  </si>
  <si>
    <t>GESTOR SST</t>
  </si>
  <si>
    <t>JURÍDICA</t>
  </si>
  <si>
    <t>MOVIMIENTOS REPETITIVOS
(Manejo de herramientas propias de la labor)</t>
  </si>
  <si>
    <t>BIOMECÁNICOS</t>
  </si>
  <si>
    <t>ENFERMEDADES DE TRAUMA ACUMULATIVO, SÍNDROMES TÚNEL DEL CARPO</t>
  </si>
  <si>
    <t xml:space="preserve"> SISTEMA  DE VIGILANCIA EPIDEMIOLÓGICA PARA EL RIESGO BIOMECÁNICO.</t>
  </si>
  <si>
    <t xml:space="preserve"> PROGRAMA DE PAUSAS ACTIVAS </t>
  </si>
  <si>
    <t>ELEMENTOS DE APOYO (REPOSA  PIES,  PACK MOUSE)
 SILLAS ERGONÓMICAS .
 VALORACIONES MEDICAS CON ÉNFASIS EN OSTEOMUSCULAR
 SEGUIMIENTO A LAS VALORACIONES MEDICAS (INGRESO-PERIÓDICOS)
 SENSIBILIZACIÓN DE HIGIENE POSTURAL</t>
  </si>
  <si>
    <t>STC , TENDINITIS, HERNIAS O LESIÓN CERVICAL</t>
  </si>
  <si>
    <t>IMPLEMENTAR UN PROGRAMA DE VIGILANCIA EPIDEMIOLÓGICA PARA EL RIESGO BIOMECÁNICO.
IMPLEMENTACIÓN DE PAUSAS ACTIVAS DE TRABAJO TODOS LOS DÍAS DURANTE LA JORNADA LABORAL.
IMPLEMENTAR EXÁMENES OCUPACIONALES CON ÉNFASIS EN ERGONOMÍA. REALIZAR SEGUIMIENTO A LAS RECOMENDACIONES MEDICAS DE LOS EXÁMENES OCUPACIONALES.</t>
  </si>
  <si>
    <t>CONDICIONES DE LA TAREA
(Demandas de carga mental, contenido de la tarea, demandas emocionales, nivel de responsabilidad)</t>
  </si>
  <si>
    <t>PSICOSOCIAL</t>
  </si>
  <si>
    <t xml:space="preserve">FATIGA, DOLOR DE CABEZA, HOMBROS, CUELLO, ESPALDA ESTRÉS, ALTERACIONES NERVIOSAS CANSANCIO, BAJO RENDIMIENTO EN EL TRABAJO, ESTRÉS, CARGA EMOCIONAL, CEFALEAS, CAMBIOS EN LA CONDUCTA, IRRITABILIDAD, ALTERACIONES MENTALES, ETC. </t>
  </si>
  <si>
    <t>NO OBSERVADO</t>
  </si>
  <si>
    <t>APLICACIÓN DE BATERÍA PSICOSOCIAL</t>
  </si>
  <si>
    <t>ALTERACIONES EN LA TENSIÓN ARTERIAL, AFECCIONES CARDIACAS</t>
  </si>
  <si>
    <t>IMPLEMENTAR PROGRAMA DE VIGILANCIA EPIDEMIOLÓGICA DE RIESGO PSICOSOCIAL DONDE SE INCLUYA LA APLICACIÓN DE BATERÍA DISPUESTA POR EL MINISTERIO DE TRABAJO, MEDICIÓN DE CLIMA ORGANIZACIONAL.
CAPACITAR AL PERSONAL EN EL MANEJO DEL TIEMPO, MANEJO DEL ESTRÉS, TALLERES EN TRABAJO EN EQUIPO.
IMPLEMENTAR PROGRAMA DE PAUSAS ACTIVAS DE TRABAJO Y GIMNASIA LABORAL.</t>
  </si>
  <si>
    <t>Externa</t>
  </si>
  <si>
    <t xml:space="preserve">PÚBLICOS
(Problemas de orden publico, atracos, robos, asaltos y atentados) </t>
  </si>
  <si>
    <t>CONDICIONES DE SEGURIDAD</t>
  </si>
  <si>
    <t xml:space="preserve">TRAUMAS SEVEROS, HERIDAS, FRACTURAS Y/O LESIONES GRAVES. </t>
  </si>
  <si>
    <t>INSPECCIONES DE SEGURIDAD Y SEÑALIZACIÓN PREVENTIVA Y DE SEGURIDAD.</t>
  </si>
  <si>
    <t xml:space="preserve">
ILUMINACIÓN CON REFLECTORES 
CONTROLES DE INGRESO DE PERSONAL 
PERSONAL DE SEGURIDAD PRIVADA ENTRENADOS Y CERTIFICADOS
CHARLAS DE REINDUCCIÓN DONDE SE REALIZA SENSIBILIZACIÓN DE PREVENCIÓN RIESGO PUBLICO
 SISTEMA DE VIGILANCIA EN CÁMARAS
 PLAN DE EMERGENCIA
SISTEMAS DE COMUNICACIÓN 
</t>
  </si>
  <si>
    <t xml:space="preserve"> BRIGADISTAS, CAPACITADOS DENTRO DEL ÁREA DE TRABAJO
SEÑALIZACIÓN DE RUTAS DE EVACUACIÓN 
SISTEMAS DE ALARMAS  
CAPACITACIÓN DE LA BRIGADA </t>
  </si>
  <si>
    <t>COORDINACIÓN DE PROYECTOS</t>
  </si>
  <si>
    <t xml:space="preserve">COLABORAR EN EL DISEÑO, ORGANIZACIÓN, FORMULACIÓN, EJECUCIÓN Y CONTROL DE LOS PLANES, PROGRAMAS Y PROYECTOS PROPIOS DE LA DEPENDENCIA.
PARTICIPAR EN LA REVISIÓN PERMANENTE DE PROCEDIMIENTOS CON EL FIN DE HACER MAS ÁGIL  Y EFICIENTE EN EJERCICIO DEL CARGO.
</t>
  </si>
  <si>
    <t>POSTURA PROLONGADA, MANTENIDA, FORZADA, ANTIGRAVITACIONES</t>
  </si>
  <si>
    <t>DESORDENES MUSCULO ESQUELÉTICOS - ESTRÉS LABORAL - PROBLEMAS DE VARICES - CANSANCIO - FATIGA LABORAL</t>
  </si>
  <si>
    <t xml:space="preserve"> PROGRAMA DE PAUSAS ACTIVAS 
 EVALUACIONES DE PUESTOS DE TRABAJO </t>
  </si>
  <si>
    <t xml:space="preserve"> AUTORIZACIÓN PARA REALIZACIÓN DE PAUSAS ACTIVAS (PROGRAMA DE PAUSAS ACTIVAS)
 EVALUACIONES MÉDICAS CON ÉNFASIS EN OSTEOMUSCULARES
 SEGUIMIENTO A LAS RECOMENDACIONES DE LAS EVALUACIONES MÉDICAS  
 ACTIVIDADES DE PREVENCIÓN PARA DME, CON APOYO DE LA ARL (PROFESIONAL FISIOTERAPEUTA, ESPECIALISTA SST)
 DISPONIBILIDAD DE ESPACIO Y SITIOS PARA REALIZAR PAUSA EN LAS ACTIVIDADES  
</t>
  </si>
  <si>
    <t>ENFERMEDADES COMO TÚNEL DE CARPO,MANGITO ROTADOR TRAUMAS POR DOLOR ACUMULATIVO</t>
  </si>
  <si>
    <t>DISEÑOS Y ESTUDIOS DE PUESTOS DE TRABAJO</t>
  </si>
  <si>
    <t xml:space="preserve"> SEGUIMIENTO AL  PROGRAMA DE VIGILANCIA EPIDEMIOLÓGICA PARA EL RIESGO BIOMECÁNICO.
SEGUIMIENTO AL PROGRAMA DE PAUSAS ACTIVAS DE TRABAJO TODOS LOS DÍAS DURANTE LA JORNADA LABORAL.
SEGUIMIENTO A LAS VALORACIONES MÉDICAS OCUPACIONALES CON ÉNFASIS EN OSTEOMUSCULARES Y SUS RECOMENDACIONES. 
 REALIZAR SENSIBILIZACIÓN SOBRE AUTOCUIDADO.
 REALIZAR INSPECCIONES DE PUESTOS DE TRABAJO (IPT) 
 REALIZAR SENSIBILIZACIÓN AL PERSONAL SOBRE HIGIENE POSTURAL</t>
  </si>
  <si>
    <t>LOCATIVO
(Superficies de trabajo irregulares, deslizantes, con diferencia de nivel)</t>
  </si>
  <si>
    <t>CAÍDAS, TRAUMAS TEJIDOS BLANDOS, ESGUINCES, LUXACIONES, TORCEDURAS</t>
  </si>
  <si>
    <t>MANTENIMIENTO LOCATIVO PERMANENTE</t>
  </si>
  <si>
    <t>SEÑALIZACIÓN PREVENTIVA, INSPECCIONES DE SEGURIDAD</t>
  </si>
  <si>
    <t>SENSIBILIZACIÓN DEL PELIGRO.</t>
  </si>
  <si>
    <t>PERDIDAS DE CONCIENCIAS, TCE</t>
  </si>
  <si>
    <t>BRINDAR CAPACITACIÓN FRENTE AL RIESGO</t>
  </si>
  <si>
    <t xml:space="preserve">IMPLEMENTACIÓN PROGRAMA GESTIÓN RIESGO ELÉCTRICO. </t>
  </si>
  <si>
    <t xml:space="preserve">INUNDACIÓN </t>
  </si>
  <si>
    <t>FENÓMENOS NATURALES</t>
  </si>
  <si>
    <t xml:space="preserve">ESTRUCTURAS ADECUADAS Y MANTENIMIENTO PERIÓDICO DE LAS MISMAS.  </t>
  </si>
  <si>
    <t>SEÑALIZACIÓN DE RUTAS DE EVACUACIÓN, INSTALACIÓN DE EQUIPOS DE APOYO EN EMERGENCIAS.</t>
  </si>
  <si>
    <t>CONFORMACIÓN BRIGADA DE EMERGENCIAS. PLAN DE EMERGENCIAS CON PROTOCOLOS ESTABLECIDOS PARA ESTAS CONDICIONES CLIMÁTICAS ADVERSAS O FENÓMENOS NATURALES. SEÑALIZACIÓN DE RUTAS DE EVACUACIÓN Y REALIZACIÓN DE SIMULACROS DE EVACUACIÓN.</t>
  </si>
  <si>
    <t>TRAUMAS SEVEROS Y MUERTE</t>
  </si>
  <si>
    <t>REALIZAR SIMULACROS EN DONDE SE INTERVENGA EL CONTROL DE INCENDIOS, ATENCIÓN A PACIENTE, RESCATE EN ESTRUCTURAS COLAPSADAS Y DE EVACUACIÓN. REENTRENAMIENTO DE BRIGADISTAS Y CAPACITACIÓN CONTINUA A TODO EL PERSONAL DIRECTO, CONTRATISTA Y VISITANTES.</t>
  </si>
  <si>
    <t>RECEPCIÓN</t>
  </si>
  <si>
    <t xml:space="preserve"> TÉCNICO</t>
  </si>
  <si>
    <t xml:space="preserve">
RECEPCIÓN DE LA SEDE, ELABORACIÓN DE CARTAS, CONSTANCIAS, CIRCULARES, ACTAS, CONSERVACIÓN DE DOCUMENTOS, SOLICITUD DE INFORMACIÓN Y /O DE SERVICIOS Y ATENCIÓN DE LLAMADAS TELEFÓNICAS.
</t>
  </si>
  <si>
    <t>LIMPIEZA Y DESINFECCIÓN CONTROL PERIÓDICO DE LOS BAÑOS 
CULTURA DE LAVADO DE MANOS</t>
  </si>
  <si>
    <t xml:space="preserve"> USO DE ELEMENTO DE PROTECCIÓN (EPP) TAPABOCAS, GUANTES (CUANDO LA ACTIVIDAD LO REQUIERA)
SEÑALIZACIÓN DE LAVADO DE MANOS 
SENSIBILIZACIONES DE AUTOCUIDADO Y CAMPAÑAS 
EVALUACIONES MÉDICAS PERIÓDICAS
 PROGRAMAS DE PROMOCIÓN Y DETECCIÓN  
 INSPECCIONES PERIÓDICAS.</t>
  </si>
  <si>
    <t>INFECCIÓN VIRAL, INFECCIÓN GASTROINTESTINAL, DOLOR ESTOMACAL</t>
  </si>
  <si>
    <t>FUMIGACIÓN DE LAS ÁREAS DE TRABAJO</t>
  </si>
  <si>
    <t xml:space="preserve">CAPACITACIÓN EN RIESGO BIOLÓGICO, CAPACITACIÓN EN  ESTILOS DE VIDA SALUDABLE ENFOCADO EN LAVADO DE MANOS E HIGIENE PERSONAL Y PREVENCIÓN DE ENFERMEDADES VIRALES Y CONTAGIOSAS. </t>
  </si>
  <si>
    <t>JORNADA DE TRABAJO</t>
  </si>
  <si>
    <t>POSTURA PROLONGADA, MANTENIDA, FORZADA, ANTI GRAVITACIONES</t>
  </si>
  <si>
    <t xml:space="preserve"> AUTORIZACIÓN PARA REALIZACIÓN DE PAUSAS ACTIVAS (PROGRAMA DE PAUSAS ACTIVAS)
 EVALUACIONES MÉDICAS CON ÉNFASIS EN OSTEOMUSCULARES
 SEGUIMIENTO A LAS RECOMENDACIONES DE LAS EVALUACIONES MÉDICAS  
 ACTIVIDADES DE PREVENCIÓN PARA DE, CON APOYO DE LA ARL (PROFESIONAL FISIOTERAPEUTA, ESPECIALISTA SST)
 DISPONIBILIDAD DE ESPACIO Y SITIOS PARA REALIZAR PAUSA EN LAS ACTIVIDADES  
</t>
  </si>
  <si>
    <t>STC , TENDINITIS, EPICONDILITIS, SÍNDROME DE MANGUITO ROTADOR O DOLOR DE HOMBRO ASOCIADO A LA LABOR</t>
  </si>
  <si>
    <t>IMPLEMENTAR UN PROGRAMA DE VIGILANCIA EPIDEMIOLÓGICA PARA EL RIESGO BIOMECÁNICO.
IMPLEMENTACIÓN, EJECUCIÓN Y SEGUIMIENTO DE PAUSAS ACTIVAS DE TRABAJO TODOS LOS DÍAS DURANTE LA JORNADA LABORAL.
IMPLEMENTAR EXÁMENES OCUPACIONALES CON ÉNFASIS EN ERGONOMÍA. REALIZAR SEGUIMIENTO A LAS RECOMENDACIONES MEDICAS DE LOS EXÁMENES OCUPACIONALES.</t>
  </si>
  <si>
    <t xml:space="preserve">ELÉCTRICOS
(Exposición o manipulación a conexiones y/o cableado eléctrico de baja tensión)
</t>
  </si>
  <si>
    <t>CHOQUE ELÉCTRICO QUE PUEDE PRODUCIR AFECCIONES CARDIACAS Y EN EL SISTEMA NERVIOSO CENTRAL, QUEMADURAS DE I Y II GRADO</t>
  </si>
  <si>
    <t>CANALIZADO DE REDES , MANTENIMIENTO PREVENTIVO Y CORRECTIVO A INSTALACIONES ELÉCTRICAS.</t>
  </si>
  <si>
    <t>SEÑALIZACIÓN DE ÁREAS CON RIESGO ELÉCTRICO COMO GABINETES, CAJAS E INSTALACIONES.</t>
  </si>
  <si>
    <t xml:space="preserve">CAJAS DE CIRCUITOS CON SEÑALIZACIÓN DE RIESGO ELÉCTRICO </t>
  </si>
  <si>
    <t>PERDIDAS MATERIALES, CHOQUE ELÉCTRICO, QUEMADURAS DE I Y II GRADO</t>
  </si>
  <si>
    <t xml:space="preserve">
 APLICACIÓN DE PROCEDIMIENTOS SEGUROS, (NO SOBRECARGAR LAS MULTITOMAS, DESCONECTAR LOS EQUIPOS ADECUADAMENTE)
SENSIBILIZACIÓN DE RIESGO ELÉCTRICO, 5 REGLAS DE ORO Y AUTOCUIDADO
</t>
  </si>
  <si>
    <t>VERIFICAR POR MEDIO DE INSPECCIONES DE SEGURIDAD Y EL MANTENIMIENTO DE ÁREAS DE TRABAJO.</t>
  </si>
  <si>
    <t>DAÑO A LA PROPIEDAD Y MUERTE.</t>
  </si>
  <si>
    <t xml:space="preserve">SENSIBILIZACIÓN EN TÉCNICAS DE MANEJO EN SITUACIONES DE CRISIS POR ORDEN PUBLICO.
BRINDAR CAPACITACIÓN AL PERSONAL EN MANEJO DE SITUACIONES DE CRISIS EN DESPLAZAMIENTOS
</t>
  </si>
  <si>
    <t>SISMOS Y TERREMOTOS ( CAMBIO CLIMÁTICO)</t>
  </si>
  <si>
    <t>ATRAPAMIENTOS, CAÍDAS, TRAUMAS TEJIDOS BLANDOS, ESGUINCES, LUXACIONES, TORCEDURAS, FRACTURAS</t>
  </si>
  <si>
    <t xml:space="preserve">ESTRUCTURAS ADECUADAS PARA RESISTIR MOVIMIENTOS SÍSMICOS </t>
  </si>
  <si>
    <t>SEÑALIZACIÓN DE RUTAS DE EVACUACIÓN, INSTALACIÓN DE EQUIPOS DE APOYO EN EMERGENCIAS
1SIMULACROS DE EMERGENCIA
 BOTIQUINES
CAMILLAS</t>
  </si>
  <si>
    <t xml:space="preserve"> REENTRENAMIENTO DE BRIGADISTAS Y CAPACITACIÓN CONTINUA A TODO EL PERSONAL DIRECTO, CONTRATISTA Y VISITANTES.
 PARTICIPAR EN LOS REALIZAR SIMULACROS EN DONDE SE INTERVENGA EL CONTROL DE INUNDACIONES, ATENCIÓN A PACIENTE, RESCATE EN ESTRUCTURAS COLAPSADAS Y DE EVACUACIÓN.
REENTRENAMIENTO DE BRIGADISTAS Y CAPACITACIÓN CONTINUA A TODO EL PERSONAL DIRECTO, CONTRATISTA Y VISITANTES.</t>
  </si>
  <si>
    <t xml:space="preserve">ARCHIVO </t>
  </si>
  <si>
    <t xml:space="preserve">COORDINAR EL PROCESO DE GESTIÓN DOCUMENTAL, SUPERVISÁNDOLA RADICACIÓN, DISTRIBUCIÓN, CONSERVACIÓN Y TRAMITE DE LOS ARCHIVOS DE LA INSTITUCIÓN.
</t>
  </si>
  <si>
    <t xml:space="preserve">CAPACITACIÓN EN RIESGO BIOLÓGICO, CAPACITACIÓN EN  ESTILOS DE VIDA SALUDABLE    ENFOCADO EN LAVADO DE MANOS E HIGIENE PERSONAL  Y PREVENCIÓN DE ENFERMEDADES VIRALES Y CONTAGIOSAS. </t>
  </si>
  <si>
    <t>ENFERMEDADES COMO TÚNEL DE CARPO, MAÑITO ROTADOR TRAUMAS POR DOLOR ACUMULATIVO</t>
  </si>
  <si>
    <t xml:space="preserve"> SEGUIMIENTO AL  PROGRAMA DE VIGILANCIA EPIDEMIOLÓGICA PARA EL RIESGO BIOMECÁNICO.
GUIAMIENTO AL PROGRAMA DE PAUSAS ACTIVAS DE TRABAJO TODOS LOS DÍAS DURANTE LA JORNADA LABORAL.
SEGUIMIENTO A LAS VALORACIONES MÉDICAS OCUPACIONALES CON ÉNFASIS EN OSTEOMUSCULARES Y SUS RECOMENDACIONES. 
 REALIZAR SENSIBILIZACIÓN SOBRE AUTOCUIDADO.
 REALIZAR INSPECCIONES DE PUESTOS DE TRABAJO (IPT) 
 REALIZAR SENSIBILIZACIÓN AL PERSONAL SOBRE HIGIENE POSTURAL</t>
  </si>
  <si>
    <t>IMPLEMENTAR UN PROGRAMA DE VIGILANCIA EPIDEMIOLÓGICA PARA EL RIESGO BIOMECÁNICO.
IMPLEMENTACIÓN Y EJECUCIÓN DE PAUSAS ACTIVAS DE TRABAJO TODOS LOS DÍAS DURANTE LA JORNADA LABORAL.
IMPLEMENTAR EXÁMENES OCUPACIONALES CON ÉNFASIS EN ERGONOMÍA. REALIZAR SEGUIMIENTO A LAS RECOMENDACIONES MEDICAS DE LOS EXÁMENES OCUPACIONALES.</t>
  </si>
  <si>
    <t>MECÁNICOS
(Utilización de herramientas manuales de oficina como saca ganchos, cosedora, bisturí etc.)</t>
  </si>
  <si>
    <t>LESIONES COMO CONTUSIONES, HERIDAS</t>
  </si>
  <si>
    <t>INSPECCIONES DE SEGURIDAD.</t>
  </si>
  <si>
    <t xml:space="preserve">HERIDA POR CORTE E INFECCIÓN </t>
  </si>
  <si>
    <t>IMPLEMENTAR INSPECCIONES DE SEGURIDAD EN LOS PUESTOS DE TRABAJO</t>
  </si>
  <si>
    <t xml:space="preserve">ELÉCTRICOS
(Exposición o manipulación a conexiones y/o cableado eléctrico de media y baja tensión)
</t>
  </si>
  <si>
    <t>PERDIDAS HUMANAS Y MATERIALES</t>
  </si>
  <si>
    <t>LOCATIVO
(Sistemas y medios de almacenamiento.)</t>
  </si>
  <si>
    <t>TRAUMAS TEJIDOS BLANDOS, HERIDAS, TRAUMAS CRÁNEO ENCEFÁLICOS Y FRACTURAS</t>
  </si>
  <si>
    <t>LUGAR ESPECIFICO PARA ALMACENAMIENTOS SEGUROS.</t>
  </si>
  <si>
    <t>PERDIDAS DE CONCIENCIAS, TCE, ESGUINCES</t>
  </si>
  <si>
    <t xml:space="preserve">VERIFICAR POR MEDIO DE INSPECCIONES  EL ÁREA DE TRABAJO ,BRINDAR  CAPACITACIÓN  A LOS FUNCIONARIOS  FRENTE A ORDEN Y ASEO , </t>
  </si>
  <si>
    <t>VERIFICAR POR MEDIO DE INSPECCIONES DE SEGURIDAD EL ANCLAJE DE ESTANTERÍAS Y REPISAS DE ALMACENAMIENTO.</t>
  </si>
  <si>
    <t>SISMOS Y TERREMOTOS  ( CAMBIO CLIMÁTICO)</t>
  </si>
  <si>
    <t>DIRECCIÓN DE PROYECTOS ESPECIALES Y RELACIONES INTERINSTITUCIONALES.</t>
  </si>
  <si>
    <t>DIRIGIR, CONTROLAR Y SUPERVISAR DIRECTAMENTE O MEDIANTE DELEGACIÓN, LAS ACTIVIDADES DEL FONDO ESPECIAL DE EXTENSIÓN Y PROYECTOS ESPECIALES DE LA UNIVERSIDAD DE CUNDINAMARCA.
MANTENER ORGANIZADA LA INFORMACIÓN RELACIONADA CON EL PROPÓSITO PRINCIPAL, RENDIR LOS INFORMES CON OPORTUNIDAD Y EFECTIVIDAD, ATENDER LOS REQUERIMIENTOS DE LOS ORGANISMOS DE CONTROL Y DE LAS ENTIDADES CON QUE SE ADELANTAN LOS CONVENIOS, CONTRATOS Y DEMÁS COMPROMISOS PARA LA UNIVERSIDAD.
ORGANIZAR LA INFORMACIÓN FINANCIERA DE LOS RECURSOS GENERADOS POR EL FONDO EFECTUAR EL TRASLADO TRIMESTRAL DE LOS RECURSOS GENERADOS POR EL FONDO DE ACUERDO CON LOS PORCENTAJES Y DISPOSICIONES ESTABLECIDAS POR LA UNIVERSIDAD.
VELAR POR EL CUIDADO, SISTEMATIZACIÓN Y DISPOSICIÓN DE LOS ARCHIVOS, EVIDENCIAS Y SOPORTES DE LAS OPERACIONES DEL FONDO Y DE LAS ACTIVIDADES RELACIONADAS CON LA FUNCIONES DEL CARGO.</t>
  </si>
  <si>
    <t>PERDIDAS DE CONCIENCIAS, TACE</t>
  </si>
  <si>
    <t>LOCATIVO
(Caída de Objetos)</t>
  </si>
  <si>
    <t xml:space="preserve">GOLPES - FRACTURAS - LACERACIONES - </t>
  </si>
  <si>
    <t xml:space="preserve">ARCHIVADORES ANCLADOS,  ESTANTERÍA </t>
  </si>
  <si>
    <t>ANCLAR TODOS LOS CUADROS, IMÁGENES O ESCULTURAS QUE HAYAN DENTRO DE LA OFICINA</t>
  </si>
  <si>
    <t>IMPLEMENTAR INSPECCIONES DE SEGURIDAD Y SENSIBILIZAR AL PERSONAL SOBRE EL PELIGRO.</t>
  </si>
  <si>
    <t>LOCATIVO
(Condiciones de Orden y aseo)</t>
  </si>
  <si>
    <t xml:space="preserve">PROGRAMA DE ORDEN Y ASEO </t>
  </si>
  <si>
    <t>PUNTOS ECOLÓGICOS.
PERSONAL PERMANENTE DE SERVICIOS GENERALES. INSPECCIONES DEL DE SEGURIDAD.</t>
  </si>
  <si>
    <t xml:space="preserve">
SENSIBILIZACIÓN SOBRE ORDEN Y ASEO 
 PERSONAL CAPACITADO PARA REALIZAR ESTA ACTIVIDAD 
JORNADAS DE ASEO </t>
  </si>
  <si>
    <t>PRECIPITACIONES
(Lluvias fuertes ,cambio climático)</t>
  </si>
  <si>
    <t>REALIZAR SIMULACROS EN DONDE SE INTERVENGA EL CONTROL DE INCENDIOS, ATENCIÓN A PACIENTE, RESCATE EN ESTRUCTURAS COLAPSADAS Y DE EVACUACIÓN. RENTRENAMIENTO DE BRIGADISTAS Y CAPACITACIÓN CONTINUA A TODO EL PERSONAL DIRECTO, CONTRATISTA Y VISITANTES.</t>
  </si>
  <si>
    <t>VENDAVALES   ( CAMBIO CLIMÁTICO)</t>
  </si>
  <si>
    <t>SERVICIOS GENERALES
(RECURSOS FÍSICOS)</t>
  </si>
  <si>
    <t xml:space="preserve"> SERVICIOS DE ASEO</t>
  </si>
  <si>
    <t>LIMPIEZA DE LAS ÁREAS COMUNES Y DE TODA LA UNIVERSIDAD BAÑOS ,SALONES, ETC.</t>
  </si>
  <si>
    <t>SERVICIOS DE ASEO</t>
  </si>
  <si>
    <t>LUMBALGIAS, DORSALGIAS, SERVICALGIAS, DESVIACIONES DE DISCOS EN COLUMNA</t>
  </si>
  <si>
    <t xml:space="preserve">SISTEMAS DE LIMPIEZA MAS AVANZADOS </t>
  </si>
  <si>
    <t xml:space="preserve">
. VALORACIONES MÉDICAS CON ÉNFASIS EN OSTEOMUSCULAR
 SEGUIMIENTO A LAS VALORACIONES MÉDICAS (INGRESO-PERIÓDICOS)
 SENSIBILIZACIÓN DE HIGIENE POSTURAL
ACTIVIDADES DE PREVENCIÓN PARA DE, CON APOYO DE LA URL (PROFESIONAL FISIOTERAPEUTA, ESPECIALISTA SET)
 DISPONIBILIDAD DE ESPACIO Y SITIOS PARA REALIZAR PAUSA EN LAS ACTIVIDADES 
</t>
  </si>
  <si>
    <t>SÍNDROME DE TÚNEL DEL CARPO, TENDINITIS, EPICONDILITIS, DOLOR DE HOMBRO ASOCIADO AL TRABAJO, SÍNDROME DE MANGUITO ROTADOR</t>
  </si>
  <si>
    <t>PERDIDAS MATERIALES</t>
  </si>
  <si>
    <t xml:space="preserve">
 APLICACIÓN DE PROCEDIMIENTOS SEGUROS, (NO SOBRECARGAR LAS MULTITOMAS, DESCONECTAR LOS EQUIPOS ADECUADAMENTE)
IMPLEMENTACIÓN PROGRAMA GESTIÓN RIESGO ELÉCTRICO. 
SENSIBILIZACIÓN DE RIESGO ELÉCTRICO, 5 REGLAS DE ORO Y AUTOCUIDADO
</t>
  </si>
  <si>
    <t>2. SEGUIMIENTO A LAS VALORACIONES MÉDICAS (INGRESO-PERIÓDICOS)</t>
  </si>
  <si>
    <t>INSTALACIÓN DE ESTANTERÍA ADECUADA EN EL CUARTO DE ALMACENAMIENTO PARA EL ALMACENAMIENTO DE PRODUCTOS ALIMENTICIO Y QUÍMICOS COMPLETAMENTE SEPARADOS.</t>
  </si>
  <si>
    <t>LIMPIEZA DE LAS ÁREAS COMUNES Y DE TODA LA UNIVERSIDAD BAÑOS ,SALONES, ETC</t>
  </si>
  <si>
    <t>3. SENSIBILIZACIÓN DE HIGIENE POSTURAL</t>
  </si>
  <si>
    <t>4. ACTIVIDADES DE PREVENCIÓN PARA DE, CON APOYO DE LA URL (PROFESIONAL FISIOTERAPEUTA, ESPECIALISTA SST)</t>
  </si>
  <si>
    <t>PERDIDAS DE CONCIENCIA, GOLPES EN MANOS Y PIES</t>
  </si>
  <si>
    <t xml:space="preserve">LÍQUIDOS, NIEBLAS Y ROCÍOS
Exposición a productos químicos propios de las actividades) </t>
  </si>
  <si>
    <t xml:space="preserve">QUÍMICO
</t>
  </si>
  <si>
    <t>ACCIDENTES DE DIVERSA GRAVEDAD:  QUEMADURAS LEVES O GRAVES,  MUERTE Y/O PERDIDA TOTAL DE LA PROPIEDAD
ALERGIAS RESPIRATORIAS, DERMATITIS, ASFIXIA</t>
  </si>
  <si>
    <t>QUEMADURAS D E TERCER GRADO Y MUERTE</t>
  </si>
  <si>
    <t xml:space="preserve">INSTALAR EQUIPO ANTI DERRAME </t>
  </si>
  <si>
    <t>SENSIBILIZACIÓN DE USO ADECUADO DE EPP Y MANEJO SEGURO DE SUSTANCIAS QUÍMICAS PELIGROSAS.
COLOCAR SEÑALIZACIÓN DE NORMAS DE SEGURIDAD.
REALIZAR INSPECCIÓN A LOS EXTINTORES Y CAPACITACIÓN CONSTANTE A LAS BRIGADAS EN MANEJO DE EXTINTORES, PRIMEROS AUXILIOS Y EVACUACIÓN E INSTALAR SEÑALIZACIÓN Y DEMARCAR LAS ÁREAS.                     REALIZAR IDENTIFICACIÓN DE LOS PRODUCTOS QUÍMICOS MEDIANTE FICHA HMIS</t>
  </si>
  <si>
    <t>ÁREA FINANCIERA</t>
  </si>
  <si>
    <t>TÉCNICO IV</t>
  </si>
  <si>
    <t>RECIBIR CUENTAS  DE COBRO FÍSICAS Y DIGITALES</t>
  </si>
  <si>
    <t>USO DE PROTECTOR AUDITIVO (EN CASO DE REQUERIR POR ALGUNA ACTIVIDAD ESPECIFICA CON EXPOSICIÓN A NIVELES ALTOS DE RUIDO, SIN EMBARGO PARA LABORES ADMINISTRATIVAS NO ES NECESARIO)</t>
  </si>
  <si>
    <t xml:space="preserve">NO APLICA EL USO DE EPP PARA ESTE PELIGRO. </t>
  </si>
  <si>
    <t>ASISTENCIA DIRECTA A LA DIRECCIÓN ADMINISTRATIVA</t>
  </si>
  <si>
    <t>ASISTENCIA DIRECCIÓN</t>
  </si>
  <si>
    <t>TODAS LAS ÁREAS</t>
  </si>
  <si>
    <t xml:space="preserve">TODAS LAS ACTIVIDADES  </t>
  </si>
  <si>
    <t xml:space="preserve">TODAS LAS TAREAS QUE SE DESARROLLAN </t>
  </si>
  <si>
    <t xml:space="preserve">EXPOSICIÓN A JABÓN Y ALCOHOL GLICERINADO </t>
  </si>
  <si>
    <t>QUÍMICO</t>
  </si>
  <si>
    <t xml:space="preserve"> ALERGIAS, RESEQUEDAD EN LAS MANOS</t>
  </si>
  <si>
    <t>ROTULACIÓN DE LA SUSTANCIA, SE CUENTA  DISPONIBLE  LA  HOJA DE SEGURIDAD DE LAS SUSTANCIAS</t>
  </si>
  <si>
    <t>CAPACITACIÓN FRENTE  A HOJAS DE SEGURIDAD</t>
  </si>
  <si>
    <t>ALTO</t>
  </si>
  <si>
    <t>DERMATITIS</t>
  </si>
  <si>
    <t>si</t>
  </si>
  <si>
    <t>CAPACITACIÓN Y O SENSIBILIZACIÓN  FRENTE AL RIESGO Y HOJAS DE SEGURIDAD</t>
  </si>
  <si>
    <t>EXPOSICIÓN A BULLYING Y MATONEO</t>
  </si>
  <si>
    <t>ANSIEDAD, BAJA AUTOESTIMA</t>
  </si>
  <si>
    <t>CAPACITACIONES FRENTE A RIESGO PSICOSOCIAL</t>
  </si>
  <si>
    <t>BAJO</t>
  </si>
  <si>
    <t>DEPRESIÓN</t>
  </si>
  <si>
    <t xml:space="preserve"> SI</t>
  </si>
  <si>
    <t>CAPACITACIÓN   Y O SENSIBILIZACIÓN FRENTE AL BULLYING Y MATONEO</t>
  </si>
  <si>
    <t xml:space="preserve">TODAS LAS ACTIVIDADES INCLUYE USUARIOS Y VISITANTES  </t>
  </si>
  <si>
    <t>LOCATIVA ( Espacios en irregulares y en desnivel, presencia rejilla de desagüe, rampas sin barandas)</t>
  </si>
  <si>
    <t>INSPECCIÓN</t>
  </si>
  <si>
    <t>BARANDAS EN ALGUNAS ÁREAS</t>
  </si>
  <si>
    <t>SEÑALIZACIÓN EN ALGUNAS ÁREAS</t>
  </si>
  <si>
    <t>FRACTURA</t>
  </si>
  <si>
    <t>SEÑALIZACIÓN Y DEMARCACIÓN, SENSIBILIZACIÓN FRENTE AL RIESGO</t>
  </si>
  <si>
    <t xml:space="preserve"> NO</t>
  </si>
  <si>
    <t>PRECIPITACIONES
(Lluvias fuertes, cambio climático)</t>
  </si>
  <si>
    <t xml:space="preserve">CONFORMACIÓN BRIGADA DE EMERGENCIAS. PLAN DE EMERGENCIAS ,SEÑALIZACIÓN DE RUTAS DE EVACUACIÓN Y REALIZACIÓN DE SIMULACROS DE EVACUACIÓN.  RECURSOS PARA EMERGENCIAS </t>
  </si>
  <si>
    <t>IMPLEMENTACIÓN PLAN DE PREPARACIÓN  DE RESPUESTA ANTE EMERGENCIAS - BRINDAR CAPACITACIÓN FRENTE AL RIESGO</t>
  </si>
  <si>
    <t>NO</t>
  </si>
  <si>
    <t>SISMOS  Y TERREMOTOS</t>
  </si>
  <si>
    <t xml:space="preserve">ESTRUCTURAS ADECUADAS PARA RESISTIR MOVIMIENTOS SÍSMICOS EN ALGUNAS EDIFICACIONES </t>
  </si>
  <si>
    <t xml:space="preserve">TRAUMAS SEVEROS </t>
  </si>
  <si>
    <t>SERVICIOS  GENERALES, OPERARIOS , TÉCNICOS, VETERINARIO, , PROFESIONAL IV,PROFESIONAL I </t>
  </si>
  <si>
    <t> PARTICIPACION EN JUEGOS DEPORTIVOS EN REPRESETACION DE LA UNIVERSIDAD</t>
  </si>
  <si>
    <t>ESFUERZO( MOVIMIENTOS BRUSCOS,SOBREESFUERZO,CONTACTO FISICO)</t>
  </si>
  <si>
    <t>BIOMECANICO</t>
  </si>
  <si>
    <t>GOLPES ,CAIDAS CHOQUES,ESGUINCES</t>
  </si>
  <si>
    <t>VALORACION POR   FISIOTERAPEUTA, PRUEBAS FISICAS, ENTRENAMIENTOS , PREPARACION FISICA</t>
  </si>
  <si>
    <t>FRACTURAS</t>
  </si>
  <si>
    <t>BRINDAR CAPACITACION A LOS FUNCIONARIOS QUE PARTICIPAN  EN LOS JUEGOS  FENTE A AUTOCUIDADO  Y LESIONES DEPORTIVAS</t>
  </si>
  <si>
    <t>PÁGINA: 4 DE 7</t>
  </si>
  <si>
    <t>ANEXO 2 VALORACION DE EFICACIA</t>
  </si>
  <si>
    <t>RESUMEN RIESGO RESIDUAL</t>
  </si>
  <si>
    <t>Aumentó el riesgo</t>
  </si>
  <si>
    <t>Disminuyó el riesgo</t>
  </si>
  <si>
    <t>Se mantiene los controles establecidos</t>
  </si>
  <si>
    <t>PÁGINA: 5 DE 7</t>
  </si>
  <si>
    <t>33.</t>
  </si>
  <si>
    <t>ANEXO 3 TABLA DE PELIGROS</t>
  </si>
  <si>
    <t>TABLA DE PELIGROS CLASIFICACIÓN</t>
  </si>
  <si>
    <t>Biológico</t>
  </si>
  <si>
    <t>Físico</t>
  </si>
  <si>
    <t>Químico</t>
  </si>
  <si>
    <t>Psicosocial</t>
  </si>
  <si>
    <t>Biomecánicos</t>
  </si>
  <si>
    <t>Condiciones de seguridad</t>
  </si>
  <si>
    <t>Fenómenos</t>
  </si>
  <si>
    <t>naturales*</t>
  </si>
  <si>
    <t>Virus</t>
  </si>
  <si>
    <t>Ruido (de</t>
  </si>
  <si>
    <t>Polvos orgánicos</t>
  </si>
  <si>
    <t>Gestión organizacional (estilo de mando, pago,</t>
  </si>
  <si>
    <t>Postura (prolongada</t>
  </si>
  <si>
    <t>Mecánico (elementos o partes  de máquinas,  herramientas, equipos, piezas a trabajar, materiales</t>
  </si>
  <si>
    <t>Sismo</t>
  </si>
  <si>
    <t>impacto, intermitente,</t>
  </si>
  <si>
    <t>inorgánicos</t>
  </si>
  <si>
    <t>contratación, participación, inducción y capacitación, bienestar social, evaluación del desempeño, manejo de cambios).</t>
  </si>
  <si>
    <t>mantenida,  forzada, anti gravitacional)</t>
  </si>
  <si>
    <t>proyectados sólidos o fluidos)</t>
  </si>
  <si>
    <t>continuo)</t>
  </si>
  <si>
    <t>Bacterias</t>
  </si>
  <si>
    <t>Iluminación (luz</t>
  </si>
  <si>
    <t>Fibras</t>
  </si>
  <si>
    <t>Características   de   la   organización   del trabajo (comunicación, tecnología, organización del trabajo, demandas cualitativas y cuantitativas de la labor).</t>
  </si>
  <si>
    <t>Esfuerzo</t>
  </si>
  <si>
    <t>Eléctrico  (alta   y   baja  tensión,</t>
  </si>
  <si>
    <t>Terremoto</t>
  </si>
  <si>
    <t>visible por exceso o deficiencia)</t>
  </si>
  <si>
    <t>estática)</t>
  </si>
  <si>
    <t>Hongos</t>
  </si>
  <si>
    <t>Vibración   (cuerpo</t>
  </si>
  <si>
    <t>Líquidos (nieblas y rocíos)</t>
  </si>
  <si>
    <t>Características del grupo social de trabajo</t>
  </si>
  <si>
    <t>Movimiento</t>
  </si>
  <si>
    <t>Locativo (sistemas y medios de</t>
  </si>
  <si>
    <t>Vendaval</t>
  </si>
  <si>
    <t>entero,  segmentaria)</t>
  </si>
  <si>
    <t>(relaciones, cohesión, calidad de interacciones, trabajo en equipo).</t>
  </si>
  <si>
    <t>repetitivo</t>
  </si>
  <si>
    <t>almacenamiento), superficies de trabajo  (irregulares,  deslizantes,</t>
  </si>
  <si>
    <t>con diferencia del nivel), condiciones de orden y aseo, (caídas de objeto)</t>
  </si>
  <si>
    <t>Ricketsias</t>
  </si>
  <si>
    <t>Temperaturas</t>
  </si>
  <si>
    <t>Gases y vapores</t>
  </si>
  <si>
    <t>Condiciones  de  la  tarea  (carga  mental,</t>
  </si>
  <si>
    <t>Manipulación</t>
  </si>
  <si>
    <t>Tecnológico (explosión, fuga,</t>
  </si>
  <si>
    <t>Inundación</t>
  </si>
  <si>
    <t>extremas  (calor  y frío)</t>
  </si>
  <si>
    <t>contenido de    la tarea, demandas emocionales, sistemas de control,</t>
  </si>
  <si>
    <t>manual de cargas</t>
  </si>
  <si>
    <t>derrame, incendio)</t>
  </si>
  <si>
    <t>Definición de roles, monotonía, etc.).</t>
  </si>
  <si>
    <t>Parásitos</t>
  </si>
  <si>
    <t>Presión</t>
  </si>
  <si>
    <t>Humos    metálicos,</t>
  </si>
  <si>
    <t>Interface  persona  -  tarea  (conocimientos,</t>
  </si>
  <si>
    <t>N/A</t>
  </si>
  <si>
    <t>Accidentes de tránsito</t>
  </si>
  <si>
    <t>Derrumbe</t>
  </si>
  <si>
    <t>atmosférica</t>
  </si>
  <si>
    <t>no metálicos</t>
  </si>
  <si>
    <t>habilidades en relación con la demanda de la tarea, iniciativa, autonomía y reconocimiento,</t>
  </si>
  <si>
    <t>(normal y ajustada)</t>
  </si>
  <si>
    <t>identificación de la persona con la tarea y la organización).</t>
  </si>
  <si>
    <t>Picaduras</t>
  </si>
  <si>
    <t>Radiaciones</t>
  </si>
  <si>
    <t>Material particulado</t>
  </si>
  <si>
    <t>Jornada de trabajo (pausas, trabajo nocturno,</t>
  </si>
  <si>
    <t>Públicos (robos, atracos, asaltos,</t>
  </si>
  <si>
    <t>Precipitaciones,</t>
  </si>
  <si>
    <t>ionizantes   (rayos x,  gama,  beta  y alfa)</t>
  </si>
  <si>
    <t>rotación, horas extras, descansos)</t>
  </si>
  <si>
    <t>atentados, de  orden  público, etc.)</t>
  </si>
  <si>
    <t>(lluvias, granizadas, heladas)</t>
  </si>
  <si>
    <t>Mordeduras</t>
  </si>
  <si>
    <t>Radiaciones no</t>
  </si>
  <si>
    <t>Trabajo en alturas</t>
  </si>
  <si>
    <t>ionizantes    (láser, ultravioleta, infrarroja, radiofrecuencia, microondas)</t>
  </si>
  <si>
    <t>Fluidos o excrementos</t>
  </si>
  <si>
    <t>Espacios confinados</t>
  </si>
  <si>
    <t>* Tener en cuenta únicamente los peligros de fenómenos naturales que afectan la seguridad y bienestar de las personas en el desarrollo de una actividad. En el</t>
  </si>
  <si>
    <t>Plan de emergencia de cada empresa, se considerarán todos los fenómenos naturales que pudieran afectarla.</t>
  </si>
  <si>
    <t>PÁGINA: 6 DE 7</t>
  </si>
  <si>
    <t xml:space="preserve">DETERMINACIÓN DE CUALITATIVA DEL NIVEL DE DEFICIENCIA DE LOS PELIGROS HIGIÉNICOS
GTC 45 - Actualización
</t>
  </si>
  <si>
    <t>No se asigna Valor</t>
  </si>
  <si>
    <t>Iluminación</t>
  </si>
  <si>
    <t>Muy Alto</t>
  </si>
  <si>
    <t>Ausencia de luz natural o artificial</t>
  </si>
  <si>
    <t>Alto</t>
  </si>
  <si>
    <t>Deficiencia de luz natural con sombras evidentes y dificultad para leer</t>
  </si>
  <si>
    <t>Medio</t>
  </si>
  <si>
    <t>Percepción de algunas sombras al ejecutar una actividad – escribir</t>
  </si>
  <si>
    <t>Bajo</t>
  </si>
  <si>
    <t>Ausencia de sombras</t>
  </si>
  <si>
    <t>Ruido</t>
  </si>
  <si>
    <t>No escuchar una conversación a tono normal o a una distancia menos de 50 cm</t>
  </si>
  <si>
    <t>Escuchar la Conversación a una distancia de 1 m en tono normal</t>
  </si>
  <si>
    <t>Escuchar la conversación a una distancia de 2 m en tono normal</t>
  </si>
  <si>
    <t>No hay dificultad para escuchar una conversación a tono normal a mas de 2 m</t>
  </si>
  <si>
    <t>Radiaciones Ionizantes</t>
  </si>
  <si>
    <t>Exposición frecuente (una o más veces por jornada o turno)</t>
  </si>
  <si>
    <t>Exposición regular (una o más veces en la semana)</t>
  </si>
  <si>
    <t>Ocasionalmente y/o vecindad</t>
  </si>
  <si>
    <t>Rara vez, casi nunca sucede la exposición</t>
  </si>
  <si>
    <t>Radiaciones No Ionizantes</t>
  </si>
  <si>
    <t>Ocho horas (8) o más de exposición por jornada de turno</t>
  </si>
  <si>
    <t>Entre seis (6) y ocho (8) horas por jornada o turno</t>
  </si>
  <si>
    <t>Entre dos (2) y seis (6) horas por jornada o turno</t>
  </si>
  <si>
    <t>Menos de dos (2) horas por jornada o turno</t>
  </si>
  <si>
    <t>Temperaturas extremas</t>
  </si>
  <si>
    <t>Percepción subjetiva de calor o frio en forma inmediata</t>
  </si>
  <si>
    <t>Percepción subjetiva de calor o frio luego de permanecer 5 min en el sitio</t>
  </si>
  <si>
    <t>Percepción de algún disconfort con la temperatura luego de permanecer 15 min en el área</t>
  </si>
  <si>
    <t>Sensación de confort térmico</t>
  </si>
  <si>
    <t>Vibraciones</t>
  </si>
  <si>
    <t>Percibir notoriamente vibraciones en el puesto de trabajo</t>
  </si>
  <si>
    <t>Percibir sensiblemente vibraciones en el puesto de trabajo</t>
  </si>
  <si>
    <t>Percibir moderadamente vibraciones en el puesto de trabajo</t>
  </si>
  <si>
    <t>Existencia de vibraciones que no son percibidas</t>
  </si>
  <si>
    <t>Agentes Biológicos (Virus, Bacterias, Hongos y otros)</t>
  </si>
  <si>
    <t>Provocan una enfermedad grave y constituye un serio peligro para los trabajadores, su riesgo de propagación es elevado y no se conoce tratamiento eficaz en la actualidad.</t>
  </si>
  <si>
    <t xml:space="preserve">Pueden provocar una enfermedad grave y constituir un serio peligro para los trabajadores. Su riesgo de propagación es probable y generalmente existe tratamiento eficaz. </t>
  </si>
  <si>
    <t>Pueden causar una enfermedad y constituir un peligro para los trabajadores, su riesgo de propagación es poco probable y generalmente existe tratamiento eficaz.</t>
  </si>
  <si>
    <t>Poco probable que cause una enfermedad. No hay riesgo de propagación y no se necesita tratamiento.</t>
  </si>
  <si>
    <t>Biomecánico – Postura</t>
  </si>
  <si>
    <t>Posturas con un riesgo extremo de lesión musculo esquelética. Deben tomarse medidas correctivas inmediatamente.</t>
  </si>
  <si>
    <t>Posturas de trabajo con riesgo probable de lesión, se deben modificar las condiciones de trabajo como sea posible.</t>
  </si>
  <si>
    <t>Posturas con riesgo moderado de lesión musculo esquelética sobre las que se precisa una modificación aunque no inmediata.</t>
  </si>
  <si>
    <t>Posturas que se consideran normales, sin riesgo de lesiones musculo esqueléticas y en las que no es necesario ninguna acción.</t>
  </si>
  <si>
    <t>Biomecánico – Movimientos Repetitivos</t>
  </si>
  <si>
    <t xml:space="preserve">Actividad que exige movimientos rápidos y continuos de los miembros superiores, a un ritmo difícil de mantener (ciclos de trabajo menores  a 30 s ó 1 min, o concentración de movimientos que utiliza pocos músculos durante mas del 50%  del tiempo de trabajo. </t>
  </si>
  <si>
    <r>
      <t xml:space="preserve">Actividad que exige movimientos rápidos y continuos de los miembros superiores con la posibilidad de realizar pausas ocasionales (ciclos de trabajo menores a 30 </t>
    </r>
    <r>
      <rPr>
        <sz val="12"/>
        <rFont val="Arial"/>
        <family val="2"/>
      </rPr>
      <t>seg</t>
    </r>
    <r>
      <rPr>
        <sz val="11"/>
        <rFont val="Arial"/>
        <family val="2"/>
      </rPr>
      <t>. ó 1 min, o concentración de movimientos que utiliza pocos músculos mas del 50% del tiempo de trabajo.</t>
    </r>
  </si>
  <si>
    <t xml:space="preserve">Actividad que exige movimientos lentos y continuos de los miembros superiores, con la posibilidad de realizar pausas cortas. </t>
  </si>
  <si>
    <t>Actividad que involucra cualquier segmento corporal con exposición inferior al 50% del tiempo de trabajo, en el cual hay pausas programadas.</t>
  </si>
  <si>
    <t>Biomecánico – Esfuerzo</t>
  </si>
  <si>
    <t xml:space="preserve">Actividad intensa en donde el esfuerzo es visible en la expresión facial del trabajador y/o la contracción muscular es visible. </t>
  </si>
  <si>
    <t>Actividad pesada con resistencia</t>
  </si>
  <si>
    <t>Actividad con esfuerzo moderado</t>
  </si>
  <si>
    <t>No hay esfuerzo aparente, ni resistencia y existe libertad de movimientos.</t>
  </si>
  <si>
    <t>Biomecánico- Manipulación manual de cargas</t>
  </si>
  <si>
    <t>Manipulación manual de las cargas con un riesgo extremo de lesión musculo esquelética. Deben tomarse las medidas correctivas inmediatamente.</t>
  </si>
  <si>
    <t>Manipulación manual de cargas con riesgo significativo de lesión. Se deben modificar las condiciones del trabajo tan pronto como sea posible.</t>
  </si>
  <si>
    <t>Manipulación manual de cargas con riesgo moderado de lesión musculo esquelética sobre las que se precisa una modificación, aunque no inmediata.</t>
  </si>
  <si>
    <t>Manipulación manual de cargas con riesgo leve de lesiones musculo esqueléticas, puede ser necesaria alguna acción.</t>
  </si>
  <si>
    <t>Psicosociales</t>
  </si>
  <si>
    <t>Nivel de riesgo con alta probabilidad de asociarse a respuestas muy altas de estrés. Po consiguiente las dimensiones y dominios que se encuentran bajo esta categoría requieren intervención inmediata en el marco de un sistema de vigilancia epidemiológica.</t>
  </si>
  <si>
    <t>Nivel de riesgo que tiene una importante posibilidad de asociación con respuestas de estrés alto y por tanto, las dimensiones y dominios que se encuentran bajo esta categoría requieren intervención en el marco de sistema de vigilancia epidemiológica.</t>
  </si>
  <si>
    <t>Nivel de riesgo en el que se esperaría una respuesta de estrés moderada, las dimensiones y dominio que se encuentren bajo bajo esta categoría ameritan observación y acciones sistemáticas de intervención para prevenir efectos perjudiciales en la salud.</t>
  </si>
  <si>
    <t>No se espera que los factores psicosociales que contengan puntuaciones de este nivel estén relacionadas con síntomas o respuestas de estrés significativas . Las dimensiones y dominios que se encuentran  bajo esta categoría serán objeto de acciones o programas de intervención, con el fin de mantenerlos en los niveles de riesgo más bajos posibles.</t>
  </si>
  <si>
    <t>Polvos y Humos</t>
  </si>
  <si>
    <t>Evidencia de material particulado depositado sobre una superficie previamente limpia al cabo de 5 min.</t>
  </si>
  <si>
    <t>Evidencia de material particulado depositado sobre una superficie previamente limpia al cabo de más de 5 min.</t>
  </si>
  <si>
    <t>Percepción subjetiva de emisión de polvo sin depósito sobre superficies pero si evidenciadle en luces, ventanas, rayos solares etc.</t>
  </si>
  <si>
    <t>Presencia de fuentes de emisión de polvos sin la percepción anterior</t>
  </si>
  <si>
    <t>Gases y Vapores</t>
  </si>
  <si>
    <t>Presencia de gases y/o vapores en espacios cerrados, se requiere protección respiratoria que suministre aire.</t>
  </si>
  <si>
    <t>Presencia de gases y/o vapores fuertes en espacios abiertos, se requiere protección respiratoria que purifique el aire.</t>
  </si>
  <si>
    <t>Presencia de gases y/o vapores suaves en espacios abiertos, se requiere protección respiratoria que purifique el aire.</t>
  </si>
  <si>
    <t xml:space="preserve">Percepción de olor suave, no requiere protección respiratoria. </t>
  </si>
  <si>
    <t>Manipulación de Productos químicos Líquidos - Sólidos</t>
  </si>
  <si>
    <t xml:space="preserve">Manipulación permanente (varias veces en la jornada o turno)de productos químicos que contenga como nivel de riesgos a la salud 4 según NFPA 704, </t>
  </si>
  <si>
    <t xml:space="preserve">Manipulación una vez por jornada o turno de productos químicos que contenga como nivel de riesgos a la salud 4 según NFPA 704, </t>
  </si>
  <si>
    <t xml:space="preserve">Manipulación ocasional de productos químicos que contenga como nivel de riesgos a la salud 2 según NFPA 704, </t>
  </si>
  <si>
    <t>Manipulación ocasional de productos químicos que contenga como nivel de riesgos a la salud 1 según NFPA 704,</t>
  </si>
  <si>
    <t>PÁGINA: 7 DE 7</t>
  </si>
  <si>
    <t>FECHA</t>
  </si>
  <si>
    <t>DESCRIPCIÓN DE LA ACTUALIZACIÓN</t>
  </si>
  <si>
    <t>RESPONSABLE</t>
  </si>
  <si>
    <t>CARGO</t>
  </si>
  <si>
    <t xml:space="preserve">Emisión del documento </t>
  </si>
  <si>
    <t>Responsable de SST</t>
  </si>
  <si>
    <t xml:space="preserve">Directora de Talento humano </t>
  </si>
  <si>
    <t xml:space="preserve">Actualización según requisitos legales </t>
  </si>
  <si>
    <t xml:space="preserve">Actualización del formato
Inclusión de riesgos químico </t>
  </si>
  <si>
    <t>se realiza validación  y actualización de la matriz de riesgos y peligros</t>
  </si>
  <si>
    <t xml:space="preserve">VILMA KATHERINE SÁNCHEZ </t>
  </si>
  <si>
    <t>ASESOR WAYGROUP ARL POSITIVA</t>
  </si>
  <si>
    <t>Se incluye la valoración de la eficacia, fiebre amarilla , cambio climático ,ajustes por la presencia de accidentes de trabajo</t>
  </si>
  <si>
    <t>Se incluye riesgos y peligros relacionadas con la participación en juegos deportivos en representación de la Universidad</t>
  </si>
  <si>
    <t>JENNY RODRIGUEZ</t>
  </si>
  <si>
    <t>ANEXO 4 PELIGROS HIGIÉNICOS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</si>
</sst>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Calibri"/>
      <family val="2"/>
      <scheme val="minor"/>
    </font>
    <font>
      <sz val="11"/>
      <color theme="1"/>
      <name val="Arial"/>
      <family val="2"/>
    </font>
    <font>
      <sz val="11"/>
      <color rgb="FF000000"/>
      <name val="Arial"/>
      <family val="2"/>
    </font>
    <font>
      <sz val="10"/>
      <color theme="1"/>
      <name val="Arial"/>
      <family val="2"/>
    </font>
    <font>
      <sz val="11"/>
      <color theme="1"/>
      <name val="Calibri"/>
      <family val="2"/>
      <scheme val="minor"/>
    </font>
    <font>
      <b/>
      <sz val="9"/>
      <color indexed="81"/>
      <name val="Tahoma"/>
      <family val="2"/>
    </font>
    <font>
      <sz val="9"/>
      <color indexed="81"/>
      <name val="Tahoma"/>
      <family val="2"/>
    </font>
    <font>
      <b/>
      <sz val="12"/>
      <color indexed="81"/>
      <name val="Arial"/>
      <family val="2"/>
    </font>
    <font>
      <sz val="12"/>
      <color indexed="81"/>
      <name val="Arial"/>
      <family val="2"/>
    </font>
    <font>
      <sz val="12"/>
      <color indexed="81"/>
      <name val="Tahoma"/>
      <family val="2"/>
    </font>
    <font>
      <sz val="20"/>
      <color indexed="81"/>
      <name val="Tahoma"/>
      <family val="2"/>
    </font>
    <font>
      <b/>
      <sz val="11"/>
      <color rgb="FFFFFFFF"/>
      <name val="Arial"/>
      <family val="2"/>
    </font>
    <font>
      <sz val="11"/>
      <color rgb="FFFFFFFF"/>
      <name val="Arial"/>
      <family val="2"/>
    </font>
    <font>
      <b/>
      <sz val="11"/>
      <color theme="0"/>
      <name val="Arial"/>
      <family val="2"/>
    </font>
    <font>
      <b/>
      <sz val="11"/>
      <name val="Arial"/>
      <family val="2"/>
    </font>
    <font>
      <sz val="11"/>
      <name val="Arial"/>
      <family val="2"/>
    </font>
    <font>
      <sz val="12"/>
      <name val="Arial"/>
      <family val="2"/>
    </font>
    <font>
      <b/>
      <sz val="11"/>
      <color theme="0"/>
      <name val="Calibri"/>
      <family val="2"/>
      <scheme val="minor"/>
    </font>
    <font>
      <b/>
      <sz val="10"/>
      <color rgb="FF292929"/>
      <name val="Arial"/>
      <family val="2"/>
    </font>
    <font>
      <sz val="11"/>
      <color theme="0"/>
      <name val="Arial"/>
      <family val="2"/>
    </font>
    <font>
      <b/>
      <sz val="10"/>
      <color theme="0"/>
      <name val="Arial"/>
      <family val="2"/>
    </font>
    <font>
      <b/>
      <sz val="14"/>
      <color theme="0"/>
      <name val="Calibri"/>
      <family val="2"/>
      <scheme val="minor"/>
    </font>
    <font>
      <b/>
      <sz val="9"/>
      <color rgb="FF292929"/>
      <name val="Arial"/>
      <family val="2"/>
    </font>
    <font>
      <b/>
      <sz val="10"/>
      <color theme="1"/>
      <name val="Arial"/>
      <family val="2"/>
    </font>
    <font>
      <b/>
      <sz val="12"/>
      <color theme="1"/>
      <name val="Arial"/>
      <family val="2"/>
    </font>
    <font>
      <b/>
      <sz val="11"/>
      <color theme="1"/>
      <name val="Arial"/>
      <family val="2"/>
    </font>
    <font>
      <sz val="11"/>
      <color theme="0"/>
      <name val="Calibri"/>
      <family val="2"/>
      <scheme val="minor"/>
    </font>
    <font>
      <sz val="8"/>
      <color rgb="FF000000"/>
      <name val="Arial"/>
      <family val="2"/>
    </font>
    <font>
      <b/>
      <sz val="24"/>
      <color theme="0"/>
      <name val="Calibri"/>
      <family val="2"/>
      <scheme val="minor"/>
    </font>
    <font>
      <b/>
      <sz val="9"/>
      <color theme="1"/>
      <name val="Arial"/>
      <family val="2"/>
    </font>
    <font>
      <b/>
      <sz val="11"/>
      <color theme="1"/>
      <name val="Calibri"/>
      <family val="2"/>
      <scheme val="minor"/>
    </font>
    <font>
      <sz val="10"/>
      <name val="Arial"/>
      <family val="2"/>
    </font>
    <font>
      <b/>
      <u/>
      <sz val="11"/>
      <color theme="1"/>
      <name val="Calibri"/>
      <family val="2"/>
      <scheme val="minor"/>
    </font>
    <font>
      <u/>
      <sz val="11"/>
      <color theme="0"/>
      <name val="Calibri"/>
      <family val="2"/>
      <scheme val="minor"/>
    </font>
    <font>
      <b/>
      <sz val="9"/>
      <color indexed="10"/>
      <name val="Tahoma"/>
      <family val="2"/>
    </font>
    <font>
      <sz val="8"/>
      <name val="Arial"/>
      <family val="2"/>
    </font>
    <font>
      <sz val="11"/>
      <color theme="2" tint="-0.249977111117893"/>
      <name val="Calibri"/>
      <family val="2"/>
      <scheme val="minor"/>
    </font>
    <font>
      <sz val="10"/>
      <color rgb="FF000000"/>
      <name val="Arial"/>
      <family val="2"/>
    </font>
    <font>
      <b/>
      <sz val="9"/>
      <name val="Arial"/>
      <family val="2"/>
    </font>
    <font>
      <i/>
      <sz val="10"/>
      <name val="Arial"/>
      <family val="2"/>
    </font>
    <font>
      <b/>
      <sz val="20"/>
      <color theme="1"/>
      <name val="Calibri"/>
      <family val="2"/>
      <scheme val="minor"/>
    </font>
    <font>
      <b/>
      <sz val="14"/>
      <color theme="0"/>
      <name val="Arial"/>
      <family val="2"/>
    </font>
    <font>
      <b/>
      <sz val="12"/>
      <color theme="0"/>
      <name val="Arial"/>
      <family val="2"/>
    </font>
    <font>
      <sz val="14"/>
      <color theme="1"/>
      <name val="Arial"/>
      <family val="2"/>
    </font>
    <font>
      <sz val="12"/>
      <color theme="1"/>
      <name val="Arial"/>
      <family val="2"/>
    </font>
    <font>
      <sz val="12"/>
      <color theme="1"/>
      <name val="Calibri"/>
      <family val="2"/>
      <scheme val="minor"/>
    </font>
    <font>
      <i/>
      <sz val="14"/>
      <color theme="1"/>
      <name val="Arial"/>
      <family val="2"/>
    </font>
  </fonts>
  <fills count="24">
    <fill>
      <patternFill patternType="none"/>
    </fill>
    <fill>
      <patternFill patternType="gray125"/>
    </fill>
    <fill>
      <patternFill patternType="solid">
        <fgColor theme="0"/>
        <bgColor indexed="64"/>
      </patternFill>
    </fill>
    <fill>
      <patternFill patternType="solid">
        <fgColor rgb="FF7F7F7F"/>
        <bgColor indexed="64"/>
      </patternFill>
    </fill>
    <fill>
      <patternFill patternType="solid">
        <fgColor rgb="FF808080"/>
        <bgColor indexed="64"/>
      </patternFill>
    </fill>
    <fill>
      <patternFill patternType="solid">
        <fgColor rgb="FFBFBFBF"/>
        <bgColor indexed="64"/>
      </patternFill>
    </fill>
    <fill>
      <patternFill patternType="solid">
        <fgColor rgb="FFF2F2F2"/>
        <bgColor indexed="64"/>
      </patternFill>
    </fill>
    <fill>
      <patternFill patternType="solid">
        <fgColor rgb="FFFF0000"/>
        <bgColor indexed="64"/>
      </patternFill>
    </fill>
    <fill>
      <patternFill patternType="solid">
        <fgColor rgb="FFFFFF00"/>
        <bgColor indexed="64"/>
      </patternFill>
    </fill>
    <fill>
      <patternFill patternType="solid">
        <fgColor rgb="FF33CC33"/>
        <bgColor indexed="64"/>
      </patternFill>
    </fill>
    <fill>
      <patternFill patternType="solid">
        <fgColor rgb="FF0066FF"/>
        <bgColor indexed="64"/>
      </patternFill>
    </fill>
    <fill>
      <patternFill patternType="solid">
        <fgColor rgb="FF66FF66"/>
        <bgColor indexed="64"/>
      </patternFill>
    </fill>
    <fill>
      <patternFill patternType="solid">
        <fgColor rgb="FF00B0F0"/>
        <bgColor indexed="64"/>
      </patternFill>
    </fill>
    <fill>
      <patternFill patternType="solid">
        <fgColor theme="6" tint="0.39997558519241921"/>
        <bgColor indexed="64"/>
      </patternFill>
    </fill>
    <fill>
      <patternFill patternType="solid">
        <fgColor rgb="FF92D050"/>
        <bgColor indexed="64"/>
      </patternFill>
    </fill>
    <fill>
      <patternFill patternType="solid">
        <fgColor rgb="FF00482B"/>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00988C"/>
        <bgColor indexed="64"/>
      </patternFill>
    </fill>
    <fill>
      <patternFill patternType="solid">
        <fgColor rgb="FF79C000"/>
        <bgColor indexed="64"/>
      </patternFill>
    </fill>
    <fill>
      <patternFill patternType="solid">
        <fgColor rgb="FF007B3E"/>
        <bgColor indexed="64"/>
      </patternFill>
    </fill>
    <fill>
      <patternFill patternType="solid">
        <fgColor theme="9" tint="-0.249977111117893"/>
        <bgColor indexed="64"/>
      </patternFill>
    </fill>
    <fill>
      <patternFill patternType="solid">
        <fgColor rgb="FFEE0000"/>
        <bgColor indexed="64"/>
      </patternFill>
    </fill>
    <fill>
      <patternFill patternType="solid">
        <fgColor rgb="FF00B050"/>
        <bgColor indexed="64"/>
      </patternFill>
    </fill>
  </fills>
  <borders count="72">
    <border>
      <left/>
      <right/>
      <top/>
      <bottom/>
      <diagonal/>
    </border>
    <border>
      <left style="thin">
        <color rgb="FF4B514E"/>
      </left>
      <right style="thin">
        <color rgb="FF4B514E"/>
      </right>
      <top style="thin">
        <color rgb="FF4B514E"/>
      </top>
      <bottom style="thin">
        <color rgb="FF4B514E"/>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rgb="FFFFFFFF"/>
      </right>
      <top style="medium">
        <color indexed="64"/>
      </top>
      <bottom/>
      <diagonal/>
    </border>
    <border>
      <left/>
      <right style="medium">
        <color rgb="FFFFFFFF"/>
      </right>
      <top style="medium">
        <color indexed="64"/>
      </top>
      <bottom/>
      <diagonal/>
    </border>
    <border>
      <left style="medium">
        <color rgb="FFFFFFFF"/>
      </left>
      <right style="medium">
        <color indexed="64"/>
      </right>
      <top style="medium">
        <color indexed="64"/>
      </top>
      <bottom/>
      <diagonal/>
    </border>
    <border>
      <left style="medium">
        <color indexed="64"/>
      </left>
      <right style="medium">
        <color rgb="FFFFFFFF"/>
      </right>
      <top/>
      <bottom style="medium">
        <color rgb="FFFFFFFF"/>
      </bottom>
      <diagonal/>
    </border>
    <border>
      <left/>
      <right style="medium">
        <color rgb="FFFFFFFF"/>
      </right>
      <top/>
      <bottom style="medium">
        <color rgb="FFFFFFFF"/>
      </bottom>
      <diagonal/>
    </border>
    <border>
      <left style="medium">
        <color rgb="FFFFFFFF"/>
      </left>
      <right style="medium">
        <color indexed="64"/>
      </right>
      <top/>
      <bottom style="medium">
        <color rgb="FFFFFFFF"/>
      </bottom>
      <diagonal/>
    </border>
    <border>
      <left style="medium">
        <color indexed="64"/>
      </left>
      <right/>
      <top style="medium">
        <color indexed="64"/>
      </top>
      <bottom/>
      <diagonal/>
    </border>
    <border>
      <left style="medium">
        <color rgb="FFFFFFFF"/>
      </left>
      <right/>
      <top style="medium">
        <color indexed="64"/>
      </top>
      <bottom style="medium">
        <color rgb="FFFFFFFF"/>
      </bottom>
      <diagonal/>
    </border>
    <border>
      <left/>
      <right/>
      <top style="medium">
        <color indexed="64"/>
      </top>
      <bottom style="medium">
        <color rgb="FFFFFFFF"/>
      </bottom>
      <diagonal/>
    </border>
    <border>
      <left/>
      <right style="medium">
        <color indexed="64"/>
      </right>
      <top style="medium">
        <color indexed="64"/>
      </top>
      <bottom style="medium">
        <color rgb="FFFFFFFF"/>
      </bottom>
      <diagonal/>
    </border>
    <border>
      <left/>
      <right style="medium">
        <color indexed="64"/>
      </right>
      <top/>
      <bottom style="medium">
        <color indexed="64"/>
      </bottom>
      <diagonal/>
    </border>
    <border>
      <left style="medium">
        <color indexed="64"/>
      </left>
      <right/>
      <top/>
      <bottom style="medium">
        <color rgb="FFFFFFFF"/>
      </bottom>
      <diagonal/>
    </border>
    <border>
      <left/>
      <right style="medium">
        <color rgb="FFFFFFFF"/>
      </right>
      <top/>
      <bottom style="medium">
        <color indexed="64"/>
      </bottom>
      <diagonal/>
    </border>
    <border>
      <left style="medium">
        <color indexed="64"/>
      </left>
      <right style="medium">
        <color rgb="FFFFFFFF"/>
      </right>
      <top/>
      <bottom/>
      <diagonal/>
    </border>
    <border>
      <left style="medium">
        <color indexed="64"/>
      </left>
      <right style="medium">
        <color rgb="FFFFFFFF"/>
      </right>
      <top style="medium">
        <color rgb="FFFFFFFF"/>
      </top>
      <bottom/>
      <diagonal/>
    </border>
    <border>
      <left/>
      <right style="medium">
        <color rgb="FFFFFFFF"/>
      </right>
      <top/>
      <bottom/>
      <diagonal/>
    </border>
    <border>
      <left style="medium">
        <color indexed="64"/>
      </left>
      <right style="medium">
        <color rgb="FFFFFFFF"/>
      </right>
      <top/>
      <bottom style="medium">
        <color indexed="64"/>
      </bottom>
      <diagonal/>
    </border>
    <border>
      <left style="medium">
        <color rgb="FFFFFFFF"/>
      </left>
      <right style="medium">
        <color indexed="64"/>
      </right>
      <top/>
      <bottom style="medium">
        <color indexed="64"/>
      </bottom>
      <diagonal/>
    </border>
    <border>
      <left style="medium">
        <color indexed="64"/>
      </left>
      <right style="medium">
        <color rgb="FFFFFFFF"/>
      </right>
      <top style="medium">
        <color indexed="64"/>
      </top>
      <bottom style="medium">
        <color rgb="FFFFFFFF"/>
      </bottom>
      <diagonal/>
    </border>
    <border>
      <left/>
      <right style="medium">
        <color rgb="FFFFFFFF"/>
      </right>
      <top style="medium">
        <color indexed="64"/>
      </top>
      <bottom style="medium">
        <color rgb="FFFFFFFF"/>
      </bottom>
      <diagonal/>
    </border>
    <border>
      <left style="medium">
        <color indexed="64"/>
      </left>
      <right/>
      <top style="medium">
        <color indexed="64"/>
      </top>
      <bottom style="medium">
        <color rgb="FFFFFFFF"/>
      </bottom>
      <diagonal/>
    </border>
    <border>
      <left style="medium">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style="medium">
        <color indexed="64"/>
      </right>
      <top/>
      <bottom style="medium">
        <color rgb="FFFFFFFF"/>
      </bottom>
      <diagonal/>
    </border>
    <border>
      <left style="medium">
        <color rgb="FFFFFFFF"/>
      </left>
      <right style="medium">
        <color rgb="FFFFFFFF"/>
      </right>
      <top style="medium">
        <color rgb="FFFFFFFF"/>
      </top>
      <bottom/>
      <diagonal/>
    </border>
    <border>
      <left/>
      <right style="medium">
        <color indexed="64"/>
      </right>
      <top/>
      <bottom/>
      <diagonal/>
    </border>
    <border>
      <left style="medium">
        <color rgb="FFFFFFFF"/>
      </left>
      <right style="medium">
        <color rgb="FFFFFFFF"/>
      </right>
      <top/>
      <bottom style="medium">
        <color rgb="FFFFFFFF"/>
      </bottom>
      <diagonal/>
    </border>
    <border>
      <left style="medium">
        <color rgb="FFFFFFFF"/>
      </left>
      <right style="medium">
        <color rgb="FFFFFFFF"/>
      </right>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style="medium">
        <color rgb="FFFFFFFF"/>
      </left>
      <right style="medium">
        <color rgb="FFFFFFFF"/>
      </right>
      <top/>
      <bottom style="medium">
        <color indexed="64"/>
      </bottom>
      <diagonal/>
    </border>
    <border>
      <left style="medium">
        <color rgb="FFFFFFFF"/>
      </left>
      <right style="medium">
        <color rgb="FFFFFFFF"/>
      </right>
      <top style="medium">
        <color indexed="64"/>
      </top>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FFFFFF"/>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style="medium">
        <color rgb="FFFFFFFF"/>
      </left>
      <right style="medium">
        <color indexed="64"/>
      </right>
      <top style="medium">
        <color rgb="FFFFFFFF"/>
      </top>
      <bottom/>
      <diagonal/>
    </border>
    <border>
      <left style="medium">
        <color rgb="FFFFFFFF"/>
      </left>
      <right style="medium">
        <color indexed="64"/>
      </right>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thin">
        <color rgb="FF4B514E"/>
      </left>
      <right/>
      <top style="thin">
        <color rgb="FF4B514E"/>
      </top>
      <bottom style="thin">
        <color rgb="FF4B514E"/>
      </bottom>
      <diagonal/>
    </border>
    <border>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top style="thin">
        <color rgb="FF4B514E"/>
      </top>
      <bottom/>
      <diagonal/>
    </border>
    <border>
      <left/>
      <right/>
      <top style="thin">
        <color rgb="FF4B514E"/>
      </top>
      <bottom/>
      <diagonal/>
    </border>
    <border>
      <left/>
      <right style="thin">
        <color rgb="FF4B514E"/>
      </right>
      <top style="thin">
        <color rgb="FF4B514E"/>
      </top>
      <bottom/>
      <diagonal/>
    </border>
    <border>
      <left style="thin">
        <color rgb="FF4B514E"/>
      </left>
      <right/>
      <top/>
      <bottom style="thin">
        <color rgb="FF4B514E"/>
      </bottom>
      <diagonal/>
    </border>
    <border>
      <left/>
      <right/>
      <top/>
      <bottom style="thin">
        <color rgb="FF4B514E"/>
      </bottom>
      <diagonal/>
    </border>
    <border>
      <left/>
      <right style="thin">
        <color rgb="FF4B514E"/>
      </right>
      <top/>
      <bottom style="thin">
        <color rgb="FF4B514E"/>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4B514E"/>
      </left>
      <right style="thin">
        <color rgb="FF4B514E"/>
      </right>
      <top style="thin">
        <color rgb="FF4B514E"/>
      </top>
      <bottom/>
      <diagonal/>
    </border>
    <border>
      <left style="thin">
        <color rgb="FF4B514E"/>
      </left>
      <right style="thin">
        <color rgb="FF4B514E"/>
      </right>
      <top/>
      <bottom style="thin">
        <color rgb="FF4B514E"/>
      </bottom>
      <diagonal/>
    </border>
    <border>
      <left style="thin">
        <color indexed="64"/>
      </left>
      <right/>
      <top/>
      <bottom/>
      <diagonal/>
    </border>
    <border>
      <left style="thin">
        <color indexed="64"/>
      </left>
      <right style="thin">
        <color indexed="64"/>
      </right>
      <top/>
      <bottom/>
      <diagonal/>
    </border>
  </borders>
  <cellStyleXfs count="2">
    <xf numFmtId="0" fontId="0" fillId="0" borderId="0"/>
    <xf numFmtId="0" fontId="4" fillId="0" borderId="0"/>
  </cellStyleXfs>
  <cellXfs count="308">
    <xf numFmtId="0" fontId="0" fillId="0" borderId="0" xfId="0"/>
    <xf numFmtId="0" fontId="0" fillId="2" borderId="0" xfId="0" applyFill="1"/>
    <xf numFmtId="0" fontId="1" fillId="2" borderId="0" xfId="0" applyFont="1" applyFill="1"/>
    <xf numFmtId="0" fontId="12" fillId="3" borderId="10" xfId="0" applyFont="1" applyFill="1" applyBorder="1" applyAlignment="1">
      <alignment horizontal="center" vertical="center" wrapText="1"/>
    </xf>
    <xf numFmtId="0" fontId="1" fillId="0" borderId="16" xfId="0" applyFont="1" applyBorder="1" applyAlignment="1">
      <alignment horizontal="center" vertical="center" wrapText="1"/>
    </xf>
    <xf numFmtId="0" fontId="1" fillId="4" borderId="16"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6" borderId="16" xfId="0" applyFont="1" applyFill="1" applyBorder="1" applyAlignment="1">
      <alignment horizontal="center" vertical="center" wrapText="1"/>
    </xf>
    <xf numFmtId="0" fontId="1" fillId="7" borderId="31" xfId="0" applyFont="1" applyFill="1" applyBorder="1" applyAlignment="1">
      <alignment horizontal="center" vertical="center" wrapText="1"/>
    </xf>
    <xf numFmtId="0" fontId="1" fillId="8" borderId="31" xfId="0" applyFont="1" applyFill="1" applyBorder="1" applyAlignment="1">
      <alignment horizontal="center" vertical="center" wrapText="1"/>
    </xf>
    <xf numFmtId="0" fontId="1" fillId="7" borderId="16" xfId="0" applyFont="1" applyFill="1" applyBorder="1" applyAlignment="1">
      <alignment horizontal="center" vertical="center" wrapText="1"/>
    </xf>
    <xf numFmtId="0" fontId="1" fillId="8" borderId="16" xfId="0" applyFont="1" applyFill="1" applyBorder="1" applyAlignment="1">
      <alignment horizontal="center" vertical="center" wrapText="1"/>
    </xf>
    <xf numFmtId="0" fontId="1" fillId="9" borderId="34" xfId="0" applyFont="1" applyFill="1" applyBorder="1" applyAlignment="1">
      <alignment horizontal="right" vertical="center" wrapText="1"/>
    </xf>
    <xf numFmtId="0" fontId="1" fillId="9" borderId="35" xfId="0" applyFont="1" applyFill="1" applyBorder="1" applyAlignment="1">
      <alignment horizontal="right" vertical="center" wrapText="1"/>
    </xf>
    <xf numFmtId="0" fontId="1" fillId="9" borderId="31" xfId="0" applyFont="1" applyFill="1" applyBorder="1" applyAlignment="1">
      <alignment horizontal="center" vertical="center" wrapText="1"/>
    </xf>
    <xf numFmtId="0" fontId="1" fillId="9" borderId="16" xfId="0" applyFont="1" applyFill="1" applyBorder="1" applyAlignment="1">
      <alignment horizontal="center" vertical="center" wrapText="1"/>
    </xf>
    <xf numFmtId="0" fontId="1" fillId="9" borderId="31" xfId="0" applyFont="1" applyFill="1" applyBorder="1" applyAlignment="1">
      <alignment vertical="center" wrapText="1"/>
    </xf>
    <xf numFmtId="0" fontId="1" fillId="10" borderId="34" xfId="0" applyFont="1" applyFill="1" applyBorder="1" applyAlignment="1">
      <alignment horizontal="right" vertical="center" wrapText="1"/>
    </xf>
    <xf numFmtId="0" fontId="1" fillId="10" borderId="35" xfId="0" applyFont="1" applyFill="1" applyBorder="1" applyAlignment="1">
      <alignment horizontal="right" vertical="center" wrapText="1"/>
    </xf>
    <xf numFmtId="0" fontId="1" fillId="7" borderId="40" xfId="0" applyFont="1" applyFill="1" applyBorder="1" applyAlignment="1">
      <alignment horizontal="center" vertical="center" wrapText="1"/>
    </xf>
    <xf numFmtId="0" fontId="1" fillId="8" borderId="40" xfId="0" applyFont="1" applyFill="1" applyBorder="1" applyAlignment="1">
      <alignment horizontal="center" vertical="center" wrapText="1"/>
    </xf>
    <xf numFmtId="0" fontId="1" fillId="11" borderId="40" xfId="0" applyFont="1" applyFill="1" applyBorder="1" applyAlignment="1">
      <alignment horizontal="center" vertical="center" wrapText="1"/>
    </xf>
    <xf numFmtId="0" fontId="1" fillId="12" borderId="16" xfId="0" applyFont="1" applyFill="1" applyBorder="1" applyAlignment="1">
      <alignment horizontal="center" vertical="center" wrapText="1"/>
    </xf>
    <xf numFmtId="0" fontId="1" fillId="0" borderId="40" xfId="0" applyFont="1" applyBorder="1" applyAlignment="1">
      <alignment horizontal="justify" vertical="center" wrapText="1"/>
    </xf>
    <xf numFmtId="0" fontId="1" fillId="0" borderId="40" xfId="0" applyFont="1" applyBorder="1" applyAlignment="1">
      <alignment vertical="center" wrapText="1"/>
    </xf>
    <xf numFmtId="0" fontId="0" fillId="16" borderId="0" xfId="0" applyFill="1"/>
    <xf numFmtId="0" fontId="26" fillId="17" borderId="0" xfId="0" applyFont="1" applyFill="1"/>
    <xf numFmtId="0" fontId="27" fillId="0" borderId="0" xfId="0" applyFont="1"/>
    <xf numFmtId="0" fontId="32" fillId="16" borderId="0" xfId="0" applyFont="1" applyFill="1"/>
    <xf numFmtId="0" fontId="33" fillId="16" borderId="0" xfId="0" applyFont="1" applyFill="1"/>
    <xf numFmtId="0" fontId="0" fillId="2" borderId="51" xfId="0" applyFill="1" applyBorder="1"/>
    <xf numFmtId="0" fontId="1" fillId="2" borderId="0" xfId="0" applyFont="1" applyFill="1" applyAlignment="1">
      <alignment textRotation="90"/>
    </xf>
    <xf numFmtId="0" fontId="1" fillId="2" borderId="0" xfId="0" applyFont="1" applyFill="1" applyAlignment="1">
      <alignment horizontal="center" vertical="center" textRotation="90"/>
    </xf>
    <xf numFmtId="0" fontId="1" fillId="2" borderId="0" xfId="0" applyFont="1" applyFill="1" applyAlignment="1">
      <alignment horizontal="center" vertical="center"/>
    </xf>
    <xf numFmtId="0" fontId="18" fillId="0" borderId="1" xfId="0" applyFont="1" applyBorder="1" applyAlignment="1">
      <alignment horizontal="center" vertical="center" wrapText="1"/>
    </xf>
    <xf numFmtId="0" fontId="3" fillId="2" borderId="0" xfId="0" applyFont="1" applyFill="1" applyAlignment="1">
      <alignment horizontal="center"/>
    </xf>
    <xf numFmtId="0" fontId="13" fillId="15" borderId="2" xfId="0" applyFont="1" applyFill="1" applyBorder="1" applyAlignment="1">
      <alignment horizontal="center" vertical="center" wrapText="1"/>
    </xf>
    <xf numFmtId="0" fontId="20" fillId="15" borderId="2" xfId="0" applyFont="1" applyFill="1" applyBorder="1" applyAlignment="1">
      <alignment horizontal="center" vertical="center" wrapText="1"/>
    </xf>
    <xf numFmtId="0" fontId="13" fillId="15" borderId="2" xfId="0" applyFont="1" applyFill="1" applyBorder="1" applyAlignment="1">
      <alignment horizontal="center" vertical="center" textRotation="90" wrapText="1"/>
    </xf>
    <xf numFmtId="0" fontId="0" fillId="2" borderId="0" xfId="0" applyFill="1" applyAlignment="1">
      <alignment horizontal="center" vertical="center"/>
    </xf>
    <xf numFmtId="0" fontId="27" fillId="2" borderId="0" xfId="0" applyFont="1" applyFill="1"/>
    <xf numFmtId="0" fontId="0" fillId="0" borderId="0" xfId="0" applyAlignment="1">
      <alignment horizontal="left"/>
    </xf>
    <xf numFmtId="0" fontId="15" fillId="7" borderId="2" xfId="1" applyFont="1" applyFill="1" applyBorder="1" applyAlignment="1">
      <alignment horizontal="center" vertical="center" wrapText="1"/>
    </xf>
    <xf numFmtId="0" fontId="15" fillId="8" borderId="2" xfId="1" applyFont="1" applyFill="1" applyBorder="1" applyAlignment="1">
      <alignment horizontal="center" vertical="center" wrapText="1"/>
    </xf>
    <xf numFmtId="0" fontId="15" fillId="14" borderId="2" xfId="1" applyFont="1" applyFill="1" applyBorder="1" applyAlignment="1">
      <alignment horizontal="center" vertical="center" wrapText="1"/>
    </xf>
    <xf numFmtId="0" fontId="15" fillId="12" borderId="2" xfId="1" applyFont="1" applyFill="1" applyBorder="1" applyAlignment="1">
      <alignment horizontal="center" vertical="center" wrapText="1"/>
    </xf>
    <xf numFmtId="0" fontId="13" fillId="15" borderId="2" xfId="1" applyFont="1" applyFill="1" applyBorder="1" applyAlignment="1">
      <alignment horizontal="center" vertical="center" wrapText="1"/>
    </xf>
    <xf numFmtId="0" fontId="15" fillId="0" borderId="2" xfId="1" applyFont="1" applyBorder="1" applyAlignment="1">
      <alignment horizontal="center" vertical="center" wrapText="1"/>
    </xf>
    <xf numFmtId="0" fontId="15" fillId="0" borderId="2" xfId="1" applyFont="1" applyBorder="1" applyAlignment="1">
      <alignment vertical="center" wrapText="1"/>
    </xf>
    <xf numFmtId="0" fontId="4" fillId="0" borderId="0" xfId="1"/>
    <xf numFmtId="0" fontId="26" fillId="2" borderId="0" xfId="0" applyFont="1" applyFill="1"/>
    <xf numFmtId="0" fontId="22" fillId="0" borderId="0" xfId="0" applyFont="1" applyAlignment="1">
      <alignment horizontal="center" vertical="center" wrapText="1"/>
    </xf>
    <xf numFmtId="14" fontId="13" fillId="15" borderId="61" xfId="0" applyNumberFormat="1" applyFont="1" applyFill="1" applyBorder="1" applyAlignment="1">
      <alignment horizontal="center" vertical="center" wrapText="1"/>
    </xf>
    <xf numFmtId="0" fontId="18" fillId="0" borderId="0" xfId="0" applyFont="1" applyAlignment="1">
      <alignment horizontal="center" vertical="center" wrapText="1"/>
    </xf>
    <xf numFmtId="0" fontId="1" fillId="0" borderId="16" xfId="0" applyFont="1" applyBorder="1" applyAlignment="1">
      <alignment horizontal="justify" vertical="center" wrapText="1"/>
    </xf>
    <xf numFmtId="0" fontId="26" fillId="16" borderId="0" xfId="0" applyFont="1" applyFill="1"/>
    <xf numFmtId="0" fontId="17" fillId="16" borderId="0" xfId="0" applyFont="1" applyFill="1"/>
    <xf numFmtId="0" fontId="31" fillId="2" borderId="0" xfId="0" applyFont="1" applyFill="1" applyAlignment="1">
      <alignment wrapText="1"/>
    </xf>
    <xf numFmtId="0" fontId="35" fillId="16" borderId="0" xfId="0" applyFont="1" applyFill="1" applyAlignment="1">
      <alignment horizontal="center" wrapText="1"/>
    </xf>
    <xf numFmtId="0" fontId="36" fillId="2" borderId="0" xfId="0" applyFont="1" applyFill="1" applyAlignment="1">
      <alignment vertical="center"/>
    </xf>
    <xf numFmtId="0" fontId="0" fillId="0" borderId="0" xfId="0" applyAlignment="1">
      <alignment horizontal="right"/>
    </xf>
    <xf numFmtId="0" fontId="11" fillId="19" borderId="7" xfId="0" applyFont="1" applyFill="1" applyBorder="1" applyAlignment="1">
      <alignment horizontal="center" vertical="center" wrapText="1"/>
    </xf>
    <xf numFmtId="0" fontId="11" fillId="19" borderId="10" xfId="0" applyFont="1" applyFill="1" applyBorder="1" applyAlignment="1">
      <alignment horizontal="center" vertical="center" wrapText="1"/>
    </xf>
    <xf numFmtId="0" fontId="12" fillId="20" borderId="9" xfId="0" applyFont="1" applyFill="1" applyBorder="1" applyAlignment="1">
      <alignment horizontal="center" vertical="center" wrapText="1"/>
    </xf>
    <xf numFmtId="0" fontId="12" fillId="20" borderId="10" xfId="0" applyFont="1" applyFill="1" applyBorder="1" applyAlignment="1">
      <alignment horizontal="center" vertical="center" wrapText="1"/>
    </xf>
    <xf numFmtId="0" fontId="12" fillId="19" borderId="18" xfId="0" applyFont="1" applyFill="1" applyBorder="1" applyAlignment="1">
      <alignment horizontal="center" vertical="center" wrapText="1"/>
    </xf>
    <xf numFmtId="0" fontId="12" fillId="19" borderId="16" xfId="0" applyFont="1" applyFill="1" applyBorder="1" applyAlignment="1">
      <alignment horizontal="center" vertical="center" wrapText="1"/>
    </xf>
    <xf numFmtId="0" fontId="12" fillId="19" borderId="19" xfId="0" applyFont="1" applyFill="1" applyBorder="1" applyAlignment="1">
      <alignment horizontal="center" vertical="center" wrapText="1"/>
    </xf>
    <xf numFmtId="0" fontId="12" fillId="20" borderId="21" xfId="0" applyFont="1" applyFill="1" applyBorder="1" applyAlignment="1">
      <alignment horizontal="center" vertical="center" wrapText="1"/>
    </xf>
    <xf numFmtId="0" fontId="0" fillId="19" borderId="22" xfId="0" applyFill="1" applyBorder="1" applyAlignment="1">
      <alignment vertical="center" wrapText="1"/>
    </xf>
    <xf numFmtId="0" fontId="12" fillId="20" borderId="18" xfId="0" applyFont="1" applyFill="1" applyBorder="1" applyAlignment="1">
      <alignment horizontal="center" vertical="center" wrapText="1"/>
    </xf>
    <xf numFmtId="0" fontId="11" fillId="19" borderId="24" xfId="0" applyFont="1" applyFill="1" applyBorder="1" applyAlignment="1">
      <alignment horizontal="center" vertical="center" wrapText="1"/>
    </xf>
    <xf numFmtId="0" fontId="11" fillId="19" borderId="25" xfId="0" applyFont="1" applyFill="1" applyBorder="1" applyAlignment="1">
      <alignment horizontal="center" vertical="center" wrapText="1"/>
    </xf>
    <xf numFmtId="0" fontId="11" fillId="19" borderId="15" xfId="0" applyFont="1" applyFill="1" applyBorder="1" applyAlignment="1">
      <alignment horizontal="center" vertical="center" wrapText="1"/>
    </xf>
    <xf numFmtId="16" fontId="12" fillId="3" borderId="10" xfId="0" applyNumberFormat="1" applyFont="1" applyFill="1" applyBorder="1" applyAlignment="1">
      <alignment horizontal="center" vertical="center" wrapText="1"/>
    </xf>
    <xf numFmtId="16" fontId="12" fillId="3" borderId="29" xfId="0" applyNumberFormat="1" applyFont="1" applyFill="1" applyBorder="1" applyAlignment="1">
      <alignment horizontal="center" vertical="center" wrapText="1"/>
    </xf>
    <xf numFmtId="0" fontId="12" fillId="20" borderId="22" xfId="0" applyFont="1" applyFill="1" applyBorder="1" applyAlignment="1">
      <alignment horizontal="center" vertical="center" wrapText="1"/>
    </xf>
    <xf numFmtId="0" fontId="13" fillId="19" borderId="24" xfId="0" applyFont="1" applyFill="1" applyBorder="1" applyAlignment="1">
      <alignment horizontal="center" vertical="center" wrapText="1"/>
    </xf>
    <xf numFmtId="0" fontId="13" fillId="19" borderId="25" xfId="0" applyFont="1" applyFill="1" applyBorder="1" applyAlignment="1">
      <alignment horizontal="center" vertical="center" wrapText="1"/>
    </xf>
    <xf numFmtId="0" fontId="13" fillId="19" borderId="15" xfId="0" applyFont="1" applyFill="1" applyBorder="1" applyAlignment="1">
      <alignment horizontal="center" vertical="center" wrapText="1"/>
    </xf>
    <xf numFmtId="0" fontId="11" fillId="19" borderId="6" xfId="0" applyFont="1" applyFill="1" applyBorder="1" applyAlignment="1">
      <alignment horizontal="center" vertical="center" wrapText="1"/>
    </xf>
    <xf numFmtId="0" fontId="11" fillId="19" borderId="38" xfId="0" applyFont="1" applyFill="1" applyBorder="1" applyAlignment="1">
      <alignment horizontal="center" vertical="center" wrapText="1"/>
    </xf>
    <xf numFmtId="0" fontId="11" fillId="19" borderId="9" xfId="0" applyFont="1" applyFill="1" applyBorder="1" applyAlignment="1">
      <alignment horizontal="center" vertical="center" wrapText="1"/>
    </xf>
    <xf numFmtId="0" fontId="11" fillId="19" borderId="29" xfId="0" applyFont="1" applyFill="1" applyBorder="1" applyAlignment="1">
      <alignment horizontal="center" vertical="center" wrapText="1"/>
    </xf>
    <xf numFmtId="0" fontId="1" fillId="20" borderId="39" xfId="0" applyFont="1" applyFill="1" applyBorder="1" applyAlignment="1">
      <alignment horizontal="center" vertical="center" wrapText="1"/>
    </xf>
    <xf numFmtId="0" fontId="1" fillId="20" borderId="41" xfId="0" applyFont="1" applyFill="1" applyBorder="1" applyAlignment="1">
      <alignment horizontal="center" vertical="center" wrapText="1"/>
    </xf>
    <xf numFmtId="0" fontId="39" fillId="2" borderId="0" xfId="0" applyFont="1" applyFill="1" applyAlignment="1">
      <alignment wrapText="1"/>
    </xf>
    <xf numFmtId="0" fontId="0" fillId="2" borderId="2" xfId="0" applyFill="1" applyBorder="1" applyAlignment="1">
      <alignment horizontal="center" vertical="center"/>
    </xf>
    <xf numFmtId="0" fontId="1" fillId="2" borderId="0" xfId="0" applyFont="1" applyFill="1" applyAlignment="1">
      <alignment vertical="center"/>
    </xf>
    <xf numFmtId="0" fontId="0" fillId="2" borderId="0" xfId="0" applyFill="1" applyAlignment="1">
      <alignment vertical="center"/>
    </xf>
    <xf numFmtId="0" fontId="0" fillId="0" borderId="0" xfId="0" applyAlignment="1">
      <alignment horizontal="left" vertical="center"/>
    </xf>
    <xf numFmtId="0" fontId="0" fillId="0" borderId="0" xfId="0" applyAlignment="1">
      <alignment vertical="center"/>
    </xf>
    <xf numFmtId="0" fontId="42" fillId="19" borderId="31" xfId="0" applyFont="1" applyFill="1" applyBorder="1" applyAlignment="1">
      <alignment horizontal="center" vertical="center" wrapText="1"/>
    </xf>
    <xf numFmtId="0" fontId="42" fillId="19" borderId="16" xfId="0" applyFont="1" applyFill="1" applyBorder="1" applyAlignment="1">
      <alignment horizontal="center" vertical="center" wrapText="1"/>
    </xf>
    <xf numFmtId="0" fontId="44" fillId="0" borderId="31" xfId="0" applyFont="1" applyBorder="1" applyAlignment="1">
      <alignment horizontal="center" vertical="center" wrapText="1"/>
    </xf>
    <xf numFmtId="0" fontId="44" fillId="0" borderId="16" xfId="0" applyFont="1" applyBorder="1" applyAlignment="1">
      <alignment horizontal="center" vertical="center" wrapText="1"/>
    </xf>
    <xf numFmtId="0" fontId="45" fillId="0" borderId="16" xfId="0" applyFont="1" applyBorder="1" applyAlignment="1">
      <alignment horizontal="center" vertical="center" wrapText="1"/>
    </xf>
    <xf numFmtId="0" fontId="0" fillId="0" borderId="0" xfId="0" applyAlignment="1" applyProtection="1">
      <alignment vertical="center"/>
      <protection locked="0"/>
    </xf>
    <xf numFmtId="0" fontId="31" fillId="2" borderId="0" xfId="0" applyFont="1" applyFill="1" applyAlignment="1">
      <alignment vertical="center" wrapText="1"/>
    </xf>
    <xf numFmtId="0" fontId="27" fillId="0" borderId="0" xfId="0" applyFont="1" applyAlignment="1">
      <alignment vertical="center"/>
    </xf>
    <xf numFmtId="0" fontId="39" fillId="2" borderId="0" xfId="0" applyFont="1" applyFill="1" applyAlignment="1">
      <alignment vertical="center" wrapText="1"/>
    </xf>
    <xf numFmtId="0" fontId="3" fillId="0" borderId="2" xfId="0" applyFont="1" applyBorder="1" applyAlignment="1" applyProtection="1">
      <alignment horizontal="center" vertical="center" wrapText="1"/>
      <protection locked="0"/>
    </xf>
    <xf numFmtId="0" fontId="20" fillId="15" borderId="70" xfId="0" applyFont="1" applyFill="1" applyBorder="1" applyAlignment="1">
      <alignment horizontal="center" vertical="center" wrapText="1"/>
    </xf>
    <xf numFmtId="0" fontId="20" fillId="15" borderId="71" xfId="0" applyFont="1" applyFill="1" applyBorder="1" applyAlignment="1">
      <alignment horizontal="center" vertical="center" wrapText="1"/>
    </xf>
    <xf numFmtId="2" fontId="31" fillId="0" borderId="2" xfId="0" applyNumberFormat="1" applyFont="1" applyBorder="1" applyAlignment="1" applyProtection="1">
      <alignment horizontal="center" vertical="center" textRotation="90" wrapText="1"/>
      <protection locked="0"/>
    </xf>
    <xf numFmtId="0" fontId="0" fillId="0" borderId="2" xfId="0" applyBorder="1" applyAlignment="1" applyProtection="1">
      <alignment vertical="center"/>
      <protection locked="0"/>
    </xf>
    <xf numFmtId="0" fontId="18" fillId="0" borderId="54" xfId="0" applyFont="1" applyBorder="1" applyAlignment="1">
      <alignment horizontal="center" vertical="center" wrapText="1"/>
    </xf>
    <xf numFmtId="0" fontId="24" fillId="2" borderId="0" xfId="0" applyFont="1" applyFill="1" applyAlignment="1">
      <alignment horizontal="center" vertical="center" textRotation="90" wrapText="1"/>
    </xf>
    <xf numFmtId="0" fontId="25" fillId="2" borderId="0" xfId="1" applyFont="1" applyFill="1" applyAlignment="1">
      <alignment horizontal="center" vertical="center" textRotation="90" wrapText="1"/>
    </xf>
    <xf numFmtId="0" fontId="3" fillId="2" borderId="0" xfId="0" applyFont="1" applyFill="1" applyAlignment="1">
      <alignment horizontal="center" vertical="center" wrapText="1"/>
    </xf>
    <xf numFmtId="0" fontId="23" fillId="2" borderId="0" xfId="0" applyFont="1" applyFill="1" applyAlignment="1">
      <alignment horizontal="center" vertical="center" wrapText="1"/>
    </xf>
    <xf numFmtId="2" fontId="3" fillId="2" borderId="0" xfId="0" applyNumberFormat="1" applyFont="1" applyFill="1" applyAlignment="1" applyProtection="1">
      <alignment horizontal="center" vertical="center" wrapText="1"/>
      <protection locked="0"/>
    </xf>
    <xf numFmtId="0" fontId="1" fillId="2" borderId="0" xfId="0" applyFont="1" applyFill="1" applyAlignment="1">
      <alignment horizontal="center" vertical="center" wrapText="1"/>
    </xf>
    <xf numFmtId="0" fontId="17" fillId="2" borderId="0" xfId="0" applyFont="1" applyFill="1"/>
    <xf numFmtId="0" fontId="24" fillId="0" borderId="2" xfId="0" applyFont="1" applyBorder="1" applyAlignment="1" applyProtection="1">
      <alignment horizontal="center" vertical="center" textRotation="90" wrapText="1"/>
      <protection locked="0"/>
    </xf>
    <xf numFmtId="0" fontId="30" fillId="0" borderId="2" xfId="0" applyFont="1" applyBorder="1" applyAlignment="1" applyProtection="1">
      <alignment horizontal="center" vertical="center" textRotation="90" wrapText="1"/>
      <protection locked="0"/>
    </xf>
    <xf numFmtId="0" fontId="0" fillId="0" borderId="2" xfId="0" applyBorder="1" applyAlignment="1" applyProtection="1">
      <alignment horizontal="center" vertical="center"/>
      <protection locked="0"/>
    </xf>
    <xf numFmtId="0" fontId="31" fillId="0" borderId="2" xfId="0" applyFont="1" applyBorder="1" applyAlignment="1" applyProtection="1">
      <alignment horizontal="center" vertical="center" wrapText="1"/>
      <protection locked="0"/>
    </xf>
    <xf numFmtId="2" fontId="31" fillId="0" borderId="2" xfId="0" applyNumberFormat="1" applyFont="1" applyBorder="1" applyAlignment="1" applyProtection="1">
      <alignment horizontal="center" vertical="center" wrapText="1"/>
      <protection locked="0"/>
    </xf>
    <xf numFmtId="0" fontId="15" fillId="0" borderId="2" xfId="0" applyFont="1" applyBorder="1" applyAlignment="1" applyProtection="1">
      <alignment horizontal="center" vertical="center" wrapText="1"/>
      <protection locked="0"/>
    </xf>
    <xf numFmtId="2" fontId="15" fillId="0" borderId="2" xfId="0" applyNumberFormat="1"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2" xfId="0" applyFont="1" applyBorder="1" applyAlignment="1" applyProtection="1">
      <alignment vertical="center"/>
      <protection locked="0"/>
    </xf>
    <xf numFmtId="0" fontId="25" fillId="0" borderId="2" xfId="1" applyFont="1" applyBorder="1" applyAlignment="1" applyProtection="1">
      <alignment horizontal="center" vertical="center" textRotation="90" wrapText="1"/>
      <protection locked="0"/>
    </xf>
    <xf numFmtId="0" fontId="1" fillId="0" borderId="62" xfId="0" applyFont="1" applyBorder="1" applyAlignment="1" applyProtection="1">
      <alignment horizontal="center" vertical="center" wrapText="1"/>
      <protection locked="0"/>
    </xf>
    <xf numFmtId="0" fontId="31" fillId="0" borderId="61" xfId="0" applyFont="1" applyBorder="1" applyAlignment="1" applyProtection="1">
      <alignment horizontal="center" vertical="center" wrapText="1"/>
      <protection locked="0"/>
    </xf>
    <xf numFmtId="0" fontId="31" fillId="2" borderId="2" xfId="0" applyFont="1" applyFill="1" applyBorder="1" applyAlignment="1" applyProtection="1">
      <alignment horizontal="center" vertical="center" wrapText="1"/>
      <protection locked="0"/>
    </xf>
    <xf numFmtId="2" fontId="31" fillId="2" borderId="2" xfId="0" applyNumberFormat="1" applyFont="1" applyFill="1" applyBorder="1" applyAlignment="1" applyProtection="1">
      <alignment horizontal="center" vertical="center" wrapText="1"/>
      <protection locked="0"/>
    </xf>
    <xf numFmtId="0" fontId="15" fillId="2" borderId="2" xfId="0" applyFont="1" applyFill="1" applyBorder="1" applyAlignment="1" applyProtection="1">
      <alignment horizontal="center" vertical="center" wrapText="1"/>
      <protection locked="0"/>
    </xf>
    <xf numFmtId="0" fontId="31" fillId="0" borderId="2" xfId="0" applyFont="1" applyBorder="1" applyAlignment="1" applyProtection="1">
      <alignment horizontal="center" vertical="center" textRotation="90" wrapText="1"/>
      <protection locked="0"/>
    </xf>
    <xf numFmtId="2" fontId="3" fillId="0" borderId="0" xfId="0" applyNumberFormat="1" applyFont="1" applyAlignment="1" applyProtection="1">
      <alignment horizontal="center" vertical="center" wrapText="1"/>
      <protection locked="0"/>
    </xf>
    <xf numFmtId="0" fontId="2" fillId="0" borderId="63" xfId="0" applyFont="1" applyBorder="1" applyAlignment="1" applyProtection="1">
      <alignment vertical="center" wrapText="1"/>
      <protection locked="0"/>
    </xf>
    <xf numFmtId="0" fontId="2" fillId="0" borderId="64" xfId="0" applyFont="1" applyBorder="1" applyAlignment="1" applyProtection="1">
      <alignment vertical="center" wrapText="1"/>
      <protection locked="0"/>
    </xf>
    <xf numFmtId="0" fontId="24" fillId="2" borderId="0" xfId="0" applyFont="1" applyFill="1" applyAlignment="1" applyProtection="1">
      <alignment horizontal="center" vertical="center" textRotation="90" wrapText="1"/>
      <protection locked="0"/>
    </xf>
    <xf numFmtId="0" fontId="25" fillId="2" borderId="0" xfId="1" applyFont="1" applyFill="1" applyAlignment="1" applyProtection="1">
      <alignment horizontal="center" vertical="center" textRotation="90" wrapText="1"/>
      <protection locked="0"/>
    </xf>
    <xf numFmtId="0" fontId="3" fillId="2" borderId="0" xfId="0" applyFont="1" applyFill="1" applyAlignment="1" applyProtection="1">
      <alignment horizontal="center" vertical="center" wrapText="1"/>
      <protection locked="0"/>
    </xf>
    <xf numFmtId="0" fontId="23" fillId="2" borderId="0" xfId="0" applyFont="1" applyFill="1" applyAlignment="1" applyProtection="1">
      <alignment horizontal="center" vertical="center" wrapText="1"/>
      <protection locked="0"/>
    </xf>
    <xf numFmtId="0" fontId="1" fillId="2" borderId="0" xfId="0" applyFont="1" applyFill="1" applyAlignment="1" applyProtection="1">
      <alignment horizontal="center" vertical="center" wrapText="1"/>
      <protection locked="0"/>
    </xf>
    <xf numFmtId="0" fontId="15" fillId="2" borderId="0" xfId="0" applyFont="1" applyFill="1" applyAlignment="1">
      <alignment horizontal="center" vertical="center" wrapText="1"/>
    </xf>
    <xf numFmtId="0" fontId="0" fillId="0" borderId="0" xfId="1" applyFont="1" applyProtection="1">
      <protection locked="0"/>
    </xf>
    <xf numFmtId="0" fontId="4" fillId="0" borderId="0" xfId="1" applyProtection="1">
      <protection locked="0"/>
    </xf>
    <xf numFmtId="14" fontId="31" fillId="0" borderId="2" xfId="0" applyNumberFormat="1" applyFont="1" applyBorder="1" applyAlignment="1" applyProtection="1">
      <alignment horizontal="center" vertical="center" textRotation="90" wrapText="1"/>
      <protection locked="0"/>
    </xf>
    <xf numFmtId="0" fontId="0" fillId="16" borderId="65" xfId="0" applyFill="1" applyBorder="1" applyProtection="1">
      <protection locked="0"/>
    </xf>
    <xf numFmtId="14" fontId="2" fillId="0" borderId="2" xfId="0" applyNumberFormat="1" applyFont="1" applyBorder="1" applyAlignment="1" applyProtection="1">
      <alignment horizontal="center" vertical="center"/>
      <protection locked="0"/>
    </xf>
    <xf numFmtId="14" fontId="2" fillId="0" borderId="61" xfId="0" applyNumberFormat="1" applyFont="1" applyBorder="1" applyAlignment="1" applyProtection="1">
      <alignment horizontal="center" vertical="center"/>
      <protection locked="0"/>
    </xf>
    <xf numFmtId="0" fontId="2" fillId="0" borderId="63" xfId="0" applyFont="1" applyBorder="1" applyAlignment="1" applyProtection="1">
      <alignment horizontal="center" vertical="center" wrapText="1"/>
      <protection locked="0"/>
    </xf>
    <xf numFmtId="0" fontId="2" fillId="0" borderId="64" xfId="0" applyFont="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13" fillId="15" borderId="61" xfId="0" applyFont="1" applyFill="1" applyBorder="1" applyAlignment="1">
      <alignment horizontal="center" vertical="center" wrapText="1"/>
    </xf>
    <xf numFmtId="0" fontId="22" fillId="0" borderId="2" xfId="0" applyFont="1" applyBorder="1" applyAlignment="1">
      <alignment horizontal="center" vertical="center" wrapText="1"/>
    </xf>
    <xf numFmtId="0" fontId="19" fillId="2" borderId="0" xfId="0" applyFont="1" applyFill="1" applyAlignment="1">
      <alignment vertical="center"/>
    </xf>
    <xf numFmtId="0" fontId="26" fillId="2" borderId="0" xfId="0" applyFont="1" applyFill="1" applyAlignment="1">
      <alignment vertical="center"/>
    </xf>
    <xf numFmtId="0" fontId="2" fillId="0" borderId="0" xfId="0" applyFont="1" applyAlignment="1">
      <alignment horizontal="left" vertical="center" wrapText="1"/>
    </xf>
    <xf numFmtId="0" fontId="1" fillId="2" borderId="0" xfId="0" applyFont="1" applyFill="1" applyAlignment="1" applyProtection="1">
      <alignment vertical="center"/>
      <protection locked="0"/>
    </xf>
    <xf numFmtId="0" fontId="0" fillId="2" borderId="0" xfId="0" applyFill="1" applyAlignment="1" applyProtection="1">
      <alignment vertical="center"/>
      <protection locked="0"/>
    </xf>
    <xf numFmtId="0" fontId="27" fillId="2" borderId="0" xfId="0" applyFont="1" applyFill="1" applyAlignment="1">
      <alignment vertical="center"/>
    </xf>
    <xf numFmtId="14" fontId="1" fillId="0" borderId="2" xfId="0" applyNumberFormat="1" applyFont="1" applyBorder="1" applyAlignment="1" applyProtection="1">
      <alignment vertical="center"/>
      <protection locked="0"/>
    </xf>
    <xf numFmtId="0" fontId="1" fillId="0" borderId="2" xfId="0" applyFont="1" applyBorder="1" applyAlignment="1" applyProtection="1">
      <alignment vertical="center" wrapText="1"/>
      <protection locked="0"/>
    </xf>
    <xf numFmtId="14" fontId="1" fillId="0" borderId="2" xfId="0" applyNumberFormat="1" applyFont="1" applyBorder="1" applyAlignment="1" applyProtection="1">
      <alignment horizontal="center" vertical="center"/>
      <protection locked="0"/>
    </xf>
    <xf numFmtId="0" fontId="13" fillId="19" borderId="2" xfId="1" applyFont="1" applyFill="1" applyBorder="1" applyAlignment="1">
      <alignment horizontal="center" vertical="center" wrapText="1"/>
    </xf>
    <xf numFmtId="0" fontId="3" fillId="22" borderId="2" xfId="0" applyFont="1" applyFill="1" applyBorder="1" applyAlignment="1" applyProtection="1">
      <alignment vertical="center" wrapText="1"/>
      <protection locked="0"/>
    </xf>
    <xf numFmtId="0" fontId="3" fillId="23" borderId="2" xfId="0" applyFont="1" applyFill="1" applyBorder="1" applyAlignment="1" applyProtection="1">
      <alignment vertical="center" wrapText="1"/>
      <protection locked="0"/>
    </xf>
    <xf numFmtId="0" fontId="3" fillId="12" borderId="2" xfId="0" applyFont="1" applyFill="1" applyBorder="1" applyAlignment="1" applyProtection="1">
      <alignment vertical="center" wrapText="1"/>
      <protection locked="0"/>
    </xf>
    <xf numFmtId="0" fontId="28" fillId="18" borderId="12" xfId="0" applyFont="1" applyFill="1" applyBorder="1" applyAlignment="1">
      <alignment horizontal="center" vertical="center"/>
    </xf>
    <xf numFmtId="0" fontId="28" fillId="18" borderId="47" xfId="0" applyFont="1" applyFill="1" applyBorder="1" applyAlignment="1">
      <alignment horizontal="center" vertical="center"/>
    </xf>
    <xf numFmtId="0" fontId="28" fillId="18" borderId="48" xfId="0" applyFont="1" applyFill="1" applyBorder="1" applyAlignment="1">
      <alignment horizontal="center" vertical="center"/>
    </xf>
    <xf numFmtId="0" fontId="28" fillId="18" borderId="51" xfId="0" applyFont="1" applyFill="1" applyBorder="1" applyAlignment="1">
      <alignment horizontal="center" vertical="center"/>
    </xf>
    <xf numFmtId="0" fontId="28" fillId="18" borderId="0" xfId="0" applyFont="1" applyFill="1" applyAlignment="1">
      <alignment horizontal="center" vertical="center"/>
    </xf>
    <xf numFmtId="0" fontId="28" fillId="18" borderId="31" xfId="0" applyFont="1" applyFill="1" applyBorder="1" applyAlignment="1">
      <alignment horizontal="center" vertical="center"/>
    </xf>
    <xf numFmtId="0" fontId="28" fillId="18" borderId="49" xfId="0" applyFont="1" applyFill="1" applyBorder="1" applyAlignment="1">
      <alignment horizontal="center" vertical="center"/>
    </xf>
    <xf numFmtId="0" fontId="28" fillId="18" borderId="50" xfId="0" applyFont="1" applyFill="1" applyBorder="1" applyAlignment="1">
      <alignment horizontal="center" vertical="center"/>
    </xf>
    <xf numFmtId="0" fontId="28" fillId="18" borderId="16" xfId="0" applyFont="1" applyFill="1" applyBorder="1" applyAlignment="1">
      <alignment horizontal="center" vertical="center"/>
    </xf>
    <xf numFmtId="0" fontId="35" fillId="16" borderId="0" xfId="0" applyFont="1" applyFill="1" applyAlignment="1">
      <alignment horizontal="center" wrapText="1"/>
    </xf>
    <xf numFmtId="0" fontId="35" fillId="16" borderId="0" xfId="0" applyFont="1" applyFill="1" applyAlignment="1">
      <alignment horizontal="right" vertical="top" wrapText="1"/>
    </xf>
    <xf numFmtId="0" fontId="2" fillId="0" borderId="52" xfId="0" applyFont="1" applyBorder="1" applyAlignment="1">
      <alignment vertical="top" wrapText="1"/>
    </xf>
    <xf numFmtId="0" fontId="18" fillId="0" borderId="2" xfId="0" applyFont="1" applyBorder="1" applyAlignment="1">
      <alignment horizontal="center" vertical="center" wrapText="1"/>
    </xf>
    <xf numFmtId="0" fontId="18" fillId="2" borderId="2" xfId="0" applyFont="1" applyFill="1" applyBorder="1" applyAlignment="1">
      <alignment horizontal="center" vertical="center" wrapText="1"/>
    </xf>
    <xf numFmtId="0" fontId="27" fillId="0" borderId="0" xfId="0" applyFont="1" applyAlignment="1">
      <alignment horizontal="right"/>
    </xf>
    <xf numFmtId="0" fontId="38" fillId="2" borderId="0" xfId="0" applyFont="1" applyFill="1" applyAlignment="1" applyProtection="1">
      <alignment horizontal="left" wrapText="1"/>
      <protection locked="0"/>
    </xf>
    <xf numFmtId="0" fontId="27" fillId="0" borderId="0" xfId="0" applyFont="1" applyAlignment="1">
      <alignment horizontal="center"/>
    </xf>
    <xf numFmtId="0" fontId="31" fillId="2" borderId="0" xfId="0" applyFont="1" applyFill="1" applyAlignment="1">
      <alignment horizontal="center" wrapText="1"/>
    </xf>
    <xf numFmtId="0" fontId="39" fillId="2" borderId="0" xfId="0" applyFont="1" applyFill="1" applyAlignment="1">
      <alignment horizontal="right" wrapText="1"/>
    </xf>
    <xf numFmtId="0" fontId="21" fillId="15" borderId="3" xfId="0" applyFont="1" applyFill="1" applyBorder="1" applyAlignment="1">
      <alignment horizontal="center"/>
    </xf>
    <xf numFmtId="0" fontId="21" fillId="15" borderId="4" xfId="0" applyFont="1" applyFill="1" applyBorder="1" applyAlignment="1">
      <alignment horizontal="center"/>
    </xf>
    <xf numFmtId="0" fontId="21" fillId="15" borderId="5" xfId="0" applyFont="1" applyFill="1" applyBorder="1" applyAlignment="1">
      <alignment horizontal="center"/>
    </xf>
    <xf numFmtId="0" fontId="17" fillId="15" borderId="3" xfId="0" applyFont="1" applyFill="1" applyBorder="1" applyAlignment="1">
      <alignment horizontal="center"/>
    </xf>
    <xf numFmtId="0" fontId="17" fillId="15" borderId="5" xfId="0" applyFont="1" applyFill="1" applyBorder="1" applyAlignment="1">
      <alignment horizontal="center"/>
    </xf>
    <xf numFmtId="0" fontId="11" fillId="19" borderId="37" xfId="0" applyFont="1" applyFill="1" applyBorder="1" applyAlignment="1">
      <alignment horizontal="center" vertical="center" wrapText="1"/>
    </xf>
    <xf numFmtId="0" fontId="11" fillId="19" borderId="32" xfId="0" applyFont="1" applyFill="1" applyBorder="1" applyAlignment="1">
      <alignment horizontal="center" vertical="center" wrapText="1"/>
    </xf>
    <xf numFmtId="0" fontId="12" fillId="20" borderId="20" xfId="0" applyFont="1" applyFill="1" applyBorder="1" applyAlignment="1">
      <alignment horizontal="center" vertical="center" wrapText="1"/>
    </xf>
    <xf numFmtId="0" fontId="12" fillId="20" borderId="9" xfId="0" applyFont="1" applyFill="1" applyBorder="1" applyAlignment="1">
      <alignment horizontal="center" vertical="center" wrapText="1"/>
    </xf>
    <xf numFmtId="0" fontId="12" fillId="20" borderId="30" xfId="0" applyFont="1" applyFill="1" applyBorder="1" applyAlignment="1">
      <alignment horizontal="center" vertical="center" wrapText="1"/>
    </xf>
    <xf numFmtId="0" fontId="12" fillId="20" borderId="32" xfId="0" applyFont="1" applyFill="1" applyBorder="1" applyAlignment="1">
      <alignment horizontal="center" vertical="center" wrapText="1"/>
    </xf>
    <xf numFmtId="0" fontId="1" fillId="0" borderId="42" xfId="0" applyFont="1" applyBorder="1" applyAlignment="1">
      <alignment horizontal="justify" vertical="center" wrapText="1"/>
    </xf>
    <xf numFmtId="0" fontId="1" fillId="0" borderId="43" xfId="0" applyFont="1" applyBorder="1" applyAlignment="1">
      <alignment horizontal="justify" vertical="center" wrapText="1"/>
    </xf>
    <xf numFmtId="0" fontId="12" fillId="19" borderId="27" xfId="0" applyFont="1" applyFill="1" applyBorder="1" applyAlignment="1">
      <alignment horizontal="center" vertical="center" wrapText="1"/>
    </xf>
    <xf numFmtId="0" fontId="12" fillId="19" borderId="28" xfId="0" applyFont="1" applyFill="1" applyBorder="1" applyAlignment="1">
      <alignment horizontal="center" vertical="center" wrapText="1"/>
    </xf>
    <xf numFmtId="0" fontId="12" fillId="19" borderId="20" xfId="0" applyFont="1" applyFill="1" applyBorder="1" applyAlignment="1">
      <alignment horizontal="center" vertical="center" wrapText="1"/>
    </xf>
    <xf numFmtId="0" fontId="12" fillId="19" borderId="19" xfId="0" applyFont="1" applyFill="1" applyBorder="1" applyAlignment="1">
      <alignment horizontal="center" vertical="center" wrapText="1"/>
    </xf>
    <xf numFmtId="0" fontId="12" fillId="19" borderId="22" xfId="0" applyFont="1" applyFill="1" applyBorder="1" applyAlignment="1">
      <alignment horizontal="center" vertical="center" wrapText="1"/>
    </xf>
    <xf numFmtId="0" fontId="12" fillId="3" borderId="30" xfId="0" applyFont="1" applyFill="1" applyBorder="1" applyAlignment="1">
      <alignment horizontal="center" vertical="center" wrapText="1"/>
    </xf>
    <xf numFmtId="0" fontId="12" fillId="3" borderId="32" xfId="0" applyFont="1" applyFill="1" applyBorder="1" applyAlignment="1">
      <alignment horizontal="center" vertical="center" wrapText="1"/>
    </xf>
    <xf numFmtId="0" fontId="12" fillId="3" borderId="33" xfId="0" applyFont="1" applyFill="1" applyBorder="1" applyAlignment="1">
      <alignment horizontal="center" vertical="center" wrapText="1"/>
    </xf>
    <xf numFmtId="0" fontId="12" fillId="3" borderId="36" xfId="0" applyFont="1" applyFill="1" applyBorder="1" applyAlignment="1">
      <alignment horizontal="center" vertical="center" wrapText="1"/>
    </xf>
    <xf numFmtId="0" fontId="12" fillId="20" borderId="22" xfId="0" applyFont="1" applyFill="1" applyBorder="1" applyAlignment="1">
      <alignment horizontal="center" vertical="center" wrapText="1"/>
    </xf>
    <xf numFmtId="0" fontId="1" fillId="0" borderId="8" xfId="0" applyFont="1" applyBorder="1" applyAlignment="1">
      <alignment horizontal="justify" vertical="center" wrapText="1"/>
    </xf>
    <xf numFmtId="0" fontId="1" fillId="0" borderId="23" xfId="0" applyFont="1" applyBorder="1" applyAlignment="1">
      <alignment horizontal="justify" vertical="center" wrapText="1"/>
    </xf>
    <xf numFmtId="0" fontId="12" fillId="19" borderId="26" xfId="0" applyFont="1" applyFill="1" applyBorder="1" applyAlignment="1">
      <alignment horizontal="center" vertical="center" wrapText="1"/>
    </xf>
    <xf numFmtId="0" fontId="12" fillId="19" borderId="25" xfId="0" applyFont="1" applyFill="1" applyBorder="1" applyAlignment="1">
      <alignment horizontal="center" vertical="center" wrapText="1"/>
    </xf>
    <xf numFmtId="0" fontId="12" fillId="19" borderId="13" xfId="0" applyFont="1" applyFill="1" applyBorder="1" applyAlignment="1">
      <alignment horizontal="center" vertical="center" wrapText="1"/>
    </xf>
    <xf numFmtId="0" fontId="12" fillId="19" borderId="14" xfId="0" applyFont="1" applyFill="1" applyBorder="1" applyAlignment="1">
      <alignment horizontal="center" vertical="center" wrapText="1"/>
    </xf>
    <xf numFmtId="0" fontId="12" fillId="19" borderId="15" xfId="0" applyFont="1" applyFill="1" applyBorder="1" applyAlignment="1">
      <alignment horizontal="center" vertical="center" wrapText="1"/>
    </xf>
    <xf numFmtId="0" fontId="13" fillId="15" borderId="0" xfId="0" applyFont="1" applyFill="1" applyAlignment="1">
      <alignment horizontal="center" vertical="center" wrapText="1"/>
    </xf>
    <xf numFmtId="0" fontId="11" fillId="19" borderId="6" xfId="0" applyFont="1" applyFill="1" applyBorder="1" applyAlignment="1">
      <alignment horizontal="center" vertical="center" wrapText="1"/>
    </xf>
    <xf numFmtId="0" fontId="11" fillId="19" borderId="9" xfId="0" applyFont="1" applyFill="1" applyBorder="1" applyAlignment="1">
      <alignment horizontal="center" vertical="center" wrapText="1"/>
    </xf>
    <xf numFmtId="0" fontId="11" fillId="19" borderId="8" xfId="0" applyFont="1" applyFill="1" applyBorder="1" applyAlignment="1">
      <alignment horizontal="center" vertical="center" wrapText="1"/>
    </xf>
    <xf numFmtId="0" fontId="11" fillId="19" borderId="11" xfId="0" applyFont="1" applyFill="1" applyBorder="1" applyAlignment="1">
      <alignment horizontal="center" vertical="center" wrapText="1"/>
    </xf>
    <xf numFmtId="0" fontId="12" fillId="19" borderId="12" xfId="0" applyFont="1" applyFill="1" applyBorder="1" applyAlignment="1">
      <alignment horizontal="center" vertical="center" wrapText="1"/>
    </xf>
    <xf numFmtId="0" fontId="12" fillId="19" borderId="7" xfId="0" applyFont="1" applyFill="1" applyBorder="1" applyAlignment="1">
      <alignment horizontal="center" vertical="center" wrapText="1"/>
    </xf>
    <xf numFmtId="0" fontId="12" fillId="19" borderId="17" xfId="0" applyFont="1" applyFill="1" applyBorder="1" applyAlignment="1">
      <alignment horizontal="center" vertical="center" wrapText="1"/>
    </xf>
    <xf numFmtId="0" fontId="12" fillId="19" borderId="10" xfId="0" applyFont="1" applyFill="1" applyBorder="1" applyAlignment="1">
      <alignment horizontal="center" vertical="center" wrapText="1"/>
    </xf>
    <xf numFmtId="0" fontId="37" fillId="0" borderId="1" xfId="0" applyFont="1" applyBorder="1" applyAlignment="1">
      <alignment vertical="top" wrapText="1"/>
    </xf>
    <xf numFmtId="0" fontId="18" fillId="0" borderId="52" xfId="0" applyFont="1" applyBorder="1" applyAlignment="1">
      <alignment horizontal="center" vertical="center" wrapText="1"/>
    </xf>
    <xf numFmtId="0" fontId="18" fillId="0" borderId="53"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57"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59" xfId="0" applyFont="1" applyBorder="1" applyAlignment="1">
      <alignment horizontal="center" vertical="center" wrapText="1"/>
    </xf>
    <xf numFmtId="0" fontId="18" fillId="0" borderId="60" xfId="0" applyFont="1" applyBorder="1" applyAlignment="1">
      <alignment horizontal="center" vertical="center" wrapText="1"/>
    </xf>
    <xf numFmtId="0" fontId="13" fillId="15" borderId="66" xfId="0" applyFont="1" applyFill="1" applyBorder="1" applyAlignment="1">
      <alignment horizontal="center" vertical="center" wrapText="1"/>
    </xf>
    <xf numFmtId="0" fontId="0" fillId="0" borderId="63" xfId="0" applyBorder="1" applyAlignment="1">
      <alignment horizontal="center" vertical="center" wrapText="1"/>
    </xf>
    <xf numFmtId="0" fontId="13" fillId="15" borderId="2" xfId="0" applyFont="1" applyFill="1" applyBorder="1" applyAlignment="1">
      <alignment horizontal="center" vertical="center" wrapText="1"/>
    </xf>
    <xf numFmtId="0" fontId="13" fillId="15" borderId="2" xfId="0" applyFont="1" applyFill="1" applyBorder="1" applyAlignment="1">
      <alignment horizontal="left" vertical="center" wrapText="1"/>
    </xf>
    <xf numFmtId="0" fontId="20" fillId="15" borderId="62" xfId="0" applyFont="1" applyFill="1" applyBorder="1" applyAlignment="1">
      <alignment horizontal="center" vertical="center" wrapText="1"/>
    </xf>
    <xf numFmtId="0" fontId="20" fillId="15" borderId="61" xfId="0" applyFont="1" applyFill="1" applyBorder="1" applyAlignment="1">
      <alignment horizontal="center" vertical="center" wrapText="1"/>
    </xf>
    <xf numFmtId="0" fontId="29" fillId="2" borderId="0" xfId="0" applyFont="1" applyFill="1" applyAlignment="1" applyProtection="1">
      <alignment horizontal="left" vertical="center" wrapText="1"/>
      <protection locked="0"/>
    </xf>
    <xf numFmtId="0" fontId="13" fillId="15" borderId="67" xfId="0" applyFont="1" applyFill="1" applyBorder="1" applyAlignment="1">
      <alignment horizontal="center" vertical="center" wrapText="1"/>
    </xf>
    <xf numFmtId="0" fontId="13" fillId="15" borderId="63" xfId="0" applyFont="1" applyFill="1" applyBorder="1" applyAlignment="1">
      <alignment horizontal="center" vertical="center" wrapText="1"/>
    </xf>
    <xf numFmtId="0" fontId="20" fillId="15" borderId="62" xfId="0" applyFont="1" applyFill="1" applyBorder="1" applyAlignment="1">
      <alignment horizontal="center" vertical="center" textRotation="90" wrapText="1"/>
    </xf>
    <xf numFmtId="0" fontId="20" fillId="15" borderId="61" xfId="0" applyFont="1" applyFill="1" applyBorder="1" applyAlignment="1">
      <alignment horizontal="center" vertical="center" textRotation="90" wrapText="1"/>
    </xf>
    <xf numFmtId="0" fontId="20" fillId="15" borderId="66" xfId="0" applyFont="1" applyFill="1" applyBorder="1" applyAlignment="1">
      <alignment horizontal="center" vertical="center" wrapText="1"/>
    </xf>
    <xf numFmtId="0" fontId="20" fillId="15" borderId="67" xfId="0" applyFont="1" applyFill="1" applyBorder="1" applyAlignment="1">
      <alignment horizontal="center" vertical="center" wrapText="1"/>
    </xf>
    <xf numFmtId="0" fontId="20" fillId="15" borderId="63" xfId="0" applyFont="1" applyFill="1" applyBorder="1" applyAlignment="1">
      <alignment horizontal="center" vertical="center" wrapText="1"/>
    </xf>
    <xf numFmtId="0" fontId="20" fillId="15" borderId="2" xfId="0" applyFont="1" applyFill="1" applyBorder="1" applyAlignment="1">
      <alignment horizontal="center" vertical="center" wrapText="1"/>
    </xf>
    <xf numFmtId="0" fontId="27" fillId="2" borderId="0" xfId="0" applyFont="1" applyFill="1" applyAlignment="1">
      <alignment horizontal="center"/>
    </xf>
    <xf numFmtId="0" fontId="39" fillId="2" borderId="0" xfId="0" applyFont="1" applyFill="1" applyAlignment="1">
      <alignment horizontal="right" vertical="top" wrapText="1"/>
    </xf>
    <xf numFmtId="0" fontId="1" fillId="0" borderId="52" xfId="0" applyFont="1" applyBorder="1" applyAlignment="1">
      <alignment vertical="top" textRotation="90" wrapText="1"/>
    </xf>
    <xf numFmtId="0" fontId="13" fillId="15" borderId="62" xfId="0" applyFont="1" applyFill="1" applyBorder="1" applyAlignment="1">
      <alignment horizontal="center" vertical="center" textRotation="90" wrapText="1"/>
    </xf>
    <xf numFmtId="0" fontId="13" fillId="15" borderId="61" xfId="0" applyFont="1" applyFill="1" applyBorder="1" applyAlignment="1">
      <alignment horizontal="center" vertical="center" textRotation="90" wrapText="1"/>
    </xf>
    <xf numFmtId="0" fontId="13" fillId="15" borderId="62" xfId="0" applyFont="1" applyFill="1" applyBorder="1" applyAlignment="1">
      <alignment horizontal="center" vertical="center" wrapText="1"/>
    </xf>
    <xf numFmtId="0" fontId="13" fillId="15" borderId="61" xfId="0" applyFont="1" applyFill="1" applyBorder="1" applyAlignment="1">
      <alignment horizontal="center" vertical="center" wrapText="1"/>
    </xf>
    <xf numFmtId="0" fontId="25" fillId="0" borderId="2" xfId="0" applyFont="1" applyBorder="1" applyAlignment="1">
      <alignment horizontal="center" vertical="center"/>
    </xf>
    <xf numFmtId="0" fontId="25" fillId="0" borderId="2" xfId="0" applyFont="1" applyBorder="1" applyAlignment="1">
      <alignment horizontal="center" vertical="center" wrapText="1"/>
    </xf>
    <xf numFmtId="0" fontId="17" fillId="15" borderId="3" xfId="0" applyFont="1" applyFill="1" applyBorder="1" applyAlignment="1">
      <alignment horizontal="center" vertical="center"/>
    </xf>
    <xf numFmtId="0" fontId="17" fillId="15" borderId="5" xfId="0" applyFont="1" applyFill="1" applyBorder="1" applyAlignment="1">
      <alignment horizontal="center" vertical="center"/>
    </xf>
    <xf numFmtId="0" fontId="17" fillId="21" borderId="2" xfId="0" applyFont="1" applyFill="1" applyBorder="1" applyAlignment="1">
      <alignment vertical="center" wrapText="1"/>
    </xf>
    <xf numFmtId="0" fontId="0" fillId="0" borderId="0" xfId="0" applyAlignment="1">
      <alignment horizontal="center"/>
    </xf>
    <xf numFmtId="0" fontId="30" fillId="2" borderId="0" xfId="0" applyFont="1" applyFill="1" applyAlignment="1">
      <alignment horizontal="center" vertical="center" wrapText="1"/>
    </xf>
    <xf numFmtId="0" fontId="27" fillId="0" borderId="0" xfId="0" applyFont="1" applyAlignment="1">
      <alignment horizontal="right" vertical="center"/>
    </xf>
    <xf numFmtId="0" fontId="45" fillId="0" borderId="44" xfId="0" applyFont="1" applyBorder="1" applyAlignment="1">
      <alignment horizontal="center" vertical="center" wrapText="1"/>
    </xf>
    <xf numFmtId="0" fontId="45" fillId="0" borderId="46" xfId="0" applyFont="1" applyBorder="1" applyAlignment="1">
      <alignment horizontal="center" vertical="center" wrapText="1"/>
    </xf>
    <xf numFmtId="0" fontId="1" fillId="0" borderId="12" xfId="0" applyFont="1" applyBorder="1" applyAlignment="1">
      <alignment vertical="center" wrapText="1"/>
    </xf>
    <xf numFmtId="0" fontId="1" fillId="0" borderId="47" xfId="0" applyFont="1" applyBorder="1" applyAlignment="1">
      <alignment vertical="center" wrapText="1"/>
    </xf>
    <xf numFmtId="0" fontId="1" fillId="0" borderId="48" xfId="0" applyFont="1" applyBorder="1" applyAlignment="1">
      <alignment vertical="center" wrapText="1"/>
    </xf>
    <xf numFmtId="0" fontId="1" fillId="0" borderId="49" xfId="0" applyFont="1" applyBorder="1" applyAlignment="1">
      <alignment horizontal="justify" vertical="center" wrapText="1"/>
    </xf>
    <xf numFmtId="0" fontId="1" fillId="0" borderId="50" xfId="0" applyFont="1" applyBorder="1" applyAlignment="1">
      <alignment horizontal="justify" vertical="center" wrapText="1"/>
    </xf>
    <xf numFmtId="0" fontId="1" fillId="0" borderId="16" xfId="0" applyFont="1" applyBorder="1" applyAlignment="1">
      <alignment horizontal="justify" vertical="center" wrapText="1"/>
    </xf>
    <xf numFmtId="0" fontId="31" fillId="2" borderId="0" xfId="0" applyFont="1" applyFill="1" applyAlignment="1">
      <alignment horizontal="center" vertical="center" wrapText="1"/>
    </xf>
    <xf numFmtId="0" fontId="27" fillId="0" borderId="0" xfId="0" applyFont="1" applyAlignment="1">
      <alignment horizontal="center" vertical="center"/>
    </xf>
    <xf numFmtId="0" fontId="39" fillId="2" borderId="0" xfId="0" applyFont="1" applyFill="1" applyAlignment="1">
      <alignment horizontal="right" vertical="center" wrapText="1"/>
    </xf>
    <xf numFmtId="0" fontId="43" fillId="0" borderId="44" xfId="0" applyFont="1" applyBorder="1" applyAlignment="1">
      <alignment horizontal="center" vertical="center" wrapText="1"/>
    </xf>
    <xf numFmtId="0" fontId="43" fillId="0" borderId="46" xfId="0" applyFont="1" applyBorder="1" applyAlignment="1">
      <alignment horizontal="center" vertical="center" wrapText="1"/>
    </xf>
    <xf numFmtId="0" fontId="44" fillId="0" borderId="44" xfId="0" applyFont="1" applyBorder="1" applyAlignment="1">
      <alignment horizontal="center" vertical="center" wrapText="1"/>
    </xf>
    <xf numFmtId="0" fontId="44" fillId="0" borderId="46" xfId="0" applyFont="1" applyBorder="1" applyAlignment="1">
      <alignment horizontal="center" vertical="center" wrapText="1"/>
    </xf>
    <xf numFmtId="0" fontId="45" fillId="0" borderId="45" xfId="0" applyFont="1" applyBorder="1" applyAlignment="1">
      <alignment horizontal="center" vertical="center" wrapText="1"/>
    </xf>
    <xf numFmtId="0" fontId="43" fillId="0" borderId="45" xfId="0" applyFont="1" applyBorder="1" applyAlignment="1">
      <alignment horizontal="center" vertical="center" wrapText="1"/>
    </xf>
    <xf numFmtId="0" fontId="44" fillId="0" borderId="45" xfId="0" applyFont="1" applyBorder="1" applyAlignment="1">
      <alignment horizontal="center" vertical="center" wrapText="1"/>
    </xf>
    <xf numFmtId="0" fontId="46" fillId="0" borderId="44" xfId="0" applyFont="1" applyBorder="1" applyAlignment="1">
      <alignment horizontal="center" vertical="center" wrapText="1"/>
    </xf>
    <xf numFmtId="0" fontId="46" fillId="0" borderId="45" xfId="0" applyFont="1" applyBorder="1" applyAlignment="1">
      <alignment horizontal="center" vertical="center" wrapText="1"/>
    </xf>
    <xf numFmtId="0" fontId="46" fillId="0" borderId="46" xfId="0" applyFont="1" applyBorder="1" applyAlignment="1">
      <alignment horizontal="center" vertical="center" wrapText="1"/>
    </xf>
    <xf numFmtId="0" fontId="40" fillId="20" borderId="44" xfId="0" applyFont="1" applyFill="1" applyBorder="1" applyAlignment="1">
      <alignment horizontal="center" vertical="center" textRotation="90" wrapText="1"/>
    </xf>
    <xf numFmtId="0" fontId="40" fillId="20" borderId="45" xfId="0" applyFont="1" applyFill="1" applyBorder="1" applyAlignment="1">
      <alignment horizontal="center" vertical="center" textRotation="90" wrapText="1"/>
    </xf>
    <xf numFmtId="0" fontId="40" fillId="20" borderId="46" xfId="0" applyFont="1" applyFill="1" applyBorder="1" applyAlignment="1">
      <alignment horizontal="center" vertical="center" textRotation="90" wrapText="1"/>
    </xf>
    <xf numFmtId="0" fontId="41" fillId="15" borderId="3" xfId="0" applyFont="1" applyFill="1" applyBorder="1" applyAlignment="1">
      <alignment horizontal="center" vertical="center" wrapText="1"/>
    </xf>
    <xf numFmtId="0" fontId="41" fillId="15" borderId="4" xfId="0" applyFont="1" applyFill="1" applyBorder="1" applyAlignment="1">
      <alignment horizontal="center" vertical="center" wrapText="1"/>
    </xf>
    <xf numFmtId="0" fontId="41" fillId="15" borderId="5" xfId="0" applyFont="1" applyFill="1" applyBorder="1" applyAlignment="1">
      <alignment horizontal="center" vertical="center" wrapText="1"/>
    </xf>
    <xf numFmtId="0" fontId="41" fillId="19" borderId="44" xfId="0" applyFont="1" applyFill="1" applyBorder="1" applyAlignment="1">
      <alignment horizontal="center" vertical="center" wrapText="1"/>
    </xf>
    <xf numFmtId="0" fontId="41" fillId="19" borderId="46" xfId="0" applyFont="1" applyFill="1" applyBorder="1" applyAlignment="1">
      <alignment horizontal="center" vertical="center" wrapText="1"/>
    </xf>
    <xf numFmtId="0" fontId="42" fillId="19" borderId="44" xfId="0" applyFont="1" applyFill="1" applyBorder="1" applyAlignment="1">
      <alignment horizontal="center" vertical="center" wrapText="1"/>
    </xf>
    <xf numFmtId="0" fontId="42" fillId="19" borderId="46" xfId="0" applyFont="1" applyFill="1" applyBorder="1" applyAlignment="1">
      <alignment horizontal="center" vertical="center" wrapText="1"/>
    </xf>
    <xf numFmtId="0" fontId="2" fillId="0" borderId="1" xfId="0" applyFont="1" applyBorder="1" applyAlignment="1">
      <alignment vertical="center" wrapText="1"/>
    </xf>
    <xf numFmtId="0" fontId="18" fillId="0" borderId="1" xfId="0" applyFont="1" applyBorder="1" applyAlignment="1">
      <alignment horizontal="center" vertical="center" wrapText="1"/>
    </xf>
    <xf numFmtId="0" fontId="2" fillId="0" borderId="1" xfId="0" applyFont="1" applyBorder="1" applyAlignment="1">
      <alignment vertical="top" wrapText="1"/>
    </xf>
    <xf numFmtId="0" fontId="18" fillId="0" borderId="68" xfId="0" applyFont="1" applyBorder="1" applyAlignment="1">
      <alignment horizontal="center" vertical="center" wrapText="1"/>
    </xf>
    <xf numFmtId="0" fontId="18" fillId="0" borderId="69" xfId="0" applyFont="1" applyBorder="1" applyAlignment="1">
      <alignment horizontal="center" vertical="center" wrapText="1"/>
    </xf>
    <xf numFmtId="0" fontId="15" fillId="0" borderId="2" xfId="1" applyFont="1" applyBorder="1" applyAlignment="1">
      <alignment horizontal="center" vertical="center" wrapText="1"/>
    </xf>
    <xf numFmtId="0" fontId="13" fillId="15" borderId="2" xfId="1" applyFont="1" applyFill="1" applyBorder="1" applyAlignment="1">
      <alignment horizontal="center" wrapText="1"/>
    </xf>
    <xf numFmtId="0" fontId="13" fillId="19" borderId="2" xfId="1" applyFont="1" applyFill="1" applyBorder="1" applyAlignment="1">
      <alignment horizontal="center" vertical="center" wrapText="1"/>
    </xf>
    <xf numFmtId="0" fontId="14" fillId="13" borderId="2" xfId="1" applyFont="1" applyFill="1" applyBorder="1" applyAlignment="1">
      <alignment horizontal="center" vertical="center" wrapText="1"/>
    </xf>
    <xf numFmtId="0" fontId="27" fillId="2" borderId="0" xfId="0" applyFont="1" applyFill="1" applyAlignment="1">
      <alignment horizontal="right" vertical="center"/>
    </xf>
    <xf numFmtId="0" fontId="2" fillId="0" borderId="2" xfId="0" applyFont="1" applyBorder="1" applyAlignment="1">
      <alignment vertical="center" wrapText="1"/>
    </xf>
    <xf numFmtId="0" fontId="22" fillId="0" borderId="2" xfId="0" applyFont="1" applyBorder="1" applyAlignment="1">
      <alignment horizontal="center" vertical="center" wrapText="1"/>
    </xf>
    <xf numFmtId="0" fontId="27" fillId="2" borderId="0" xfId="0" applyFont="1" applyFill="1" applyAlignment="1">
      <alignment horizontal="center" vertical="center"/>
    </xf>
    <xf numFmtId="0" fontId="27" fillId="2" borderId="0" xfId="0" applyFont="1" applyFill="1" applyAlignment="1">
      <alignment horizontal="center" vertical="center" wrapText="1"/>
    </xf>
    <xf numFmtId="0" fontId="27" fillId="2" borderId="0" xfId="0" applyFont="1" applyFill="1" applyAlignment="1">
      <alignment horizontal="right" vertical="center" wrapText="1"/>
    </xf>
  </cellXfs>
  <cellStyles count="2">
    <cellStyle name="Normal" xfId="0" builtinId="0"/>
    <cellStyle name="Normal 2" xfId="1" xr:uid="{00000000-0005-0000-0000-000001000000}"/>
  </cellStyles>
  <dxfs count="24">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FF0000"/>
        </patternFill>
      </fill>
    </dxf>
    <dxf>
      <fill>
        <patternFill>
          <bgColor rgb="FFFFFF00"/>
        </patternFill>
      </fill>
    </dxf>
    <dxf>
      <fill>
        <patternFill>
          <bgColor rgb="FF00FF00"/>
        </patternFill>
      </fill>
    </dxf>
  </dxfs>
  <tableStyles count="0" defaultTableStyle="TableStyleMedium2" defaultPivotStyle="PivotStyleLight16"/>
  <colors>
    <mruColors>
      <color rgb="FF79C000"/>
      <color rgb="FF00482B"/>
      <color rgb="FF00988C"/>
      <color rgb="FF447CEC"/>
      <color rgb="FF00FF00"/>
      <color rgb="FF0F3D38"/>
      <color rgb="FFEDE34E"/>
      <color rgb="FFD5CA3D"/>
      <color rgb="FF004846"/>
      <color rgb="FF4B51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tx>
            <c:strRef>
              <c:f>'Valoracion de eficacia '!$E$26</c:f>
              <c:strCache>
                <c:ptCount val="1"/>
              </c:strCache>
            </c:strRef>
          </c:tx>
          <c:spPr>
            <a:solidFill>
              <a:srgbClr val="FF0000"/>
            </a:solidFill>
          </c:spPr>
          <c:dPt>
            <c:idx val="0"/>
            <c:bubble3D val="0"/>
            <c:spPr>
              <a:solidFill>
                <a:srgbClr val="FF0000"/>
              </a:solidFill>
              <a:ln w="19050">
                <a:solidFill>
                  <a:schemeClr val="lt1"/>
                </a:solidFill>
              </a:ln>
              <a:effectLst/>
            </c:spPr>
            <c:extLst>
              <c:ext xmlns:c16="http://schemas.microsoft.com/office/drawing/2014/chart" uri="{C3380CC4-5D6E-409C-BE32-E72D297353CC}">
                <c16:uniqueId val="{00000001-B32A-404F-8AC3-F9A45D99F3D0}"/>
              </c:ext>
            </c:extLst>
          </c:dPt>
          <c:dPt>
            <c:idx val="1"/>
            <c:bubble3D val="0"/>
            <c:spPr>
              <a:solidFill>
                <a:srgbClr val="0070C0"/>
              </a:solidFill>
              <a:ln w="19050">
                <a:solidFill>
                  <a:schemeClr val="lt1"/>
                </a:solidFill>
              </a:ln>
              <a:effectLst/>
            </c:spPr>
            <c:extLst>
              <c:ext xmlns:c16="http://schemas.microsoft.com/office/drawing/2014/chart" uri="{C3380CC4-5D6E-409C-BE32-E72D297353CC}">
                <c16:uniqueId val="{00000003-B32A-404F-8AC3-F9A45D99F3D0}"/>
              </c:ext>
            </c:extLst>
          </c:dPt>
          <c:dPt>
            <c:idx val="2"/>
            <c:bubble3D val="0"/>
            <c:spPr>
              <a:solidFill>
                <a:srgbClr val="00B050"/>
              </a:solidFill>
              <a:ln w="19050">
                <a:solidFill>
                  <a:schemeClr val="lt1"/>
                </a:solidFill>
              </a:ln>
              <a:effectLst/>
            </c:spPr>
            <c:extLst>
              <c:ext xmlns:c16="http://schemas.microsoft.com/office/drawing/2014/chart" uri="{C3380CC4-5D6E-409C-BE32-E72D297353CC}">
                <c16:uniqueId val="{00000005-B32A-404F-8AC3-F9A45D99F3D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'Valoracion de eficacia '!$D$27:$D$29</c:f>
              <c:strCache>
                <c:ptCount val="3"/>
                <c:pt idx="0">
                  <c:v>Aumentó el riesgo</c:v>
                </c:pt>
                <c:pt idx="1">
                  <c:v>Disminuyó el riesgo</c:v>
                </c:pt>
                <c:pt idx="2">
                  <c:v>Se mantiene los controles establecidos</c:v>
                </c:pt>
              </c:strCache>
            </c:strRef>
          </c:cat>
          <c:val>
            <c:numRef>
              <c:f>'Valoracion de eficacia '!$E$27:$E$29</c:f>
              <c:numCache>
                <c:formatCode>General</c:formatCode>
                <c:ptCount val="3"/>
                <c:pt idx="0">
                  <c:v>0</c:v>
                </c:pt>
                <c:pt idx="1">
                  <c:v>0</c:v>
                </c:pt>
                <c:pt idx="2">
                  <c:v>63</c:v>
                </c:pt>
              </c:numCache>
            </c:numRef>
          </c:val>
          <c:extLst>
            <c:ext xmlns:c16="http://schemas.microsoft.com/office/drawing/2014/chart" uri="{C3380CC4-5D6E-409C-BE32-E72D297353CC}">
              <c16:uniqueId val="{00000006-B32A-404F-8AC3-F9A45D99F3D0}"/>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hyperlink" Target="#'Control Cambios Registro '!A1"/><Relationship Id="rId7" Type="http://schemas.openxmlformats.org/officeDocument/2006/relationships/hyperlink" Target="#'PELIGROS HIGIENICOS'!A1"/><Relationship Id="rId2" Type="http://schemas.openxmlformats.org/officeDocument/2006/relationships/image" Target="../media/image1.png"/><Relationship Id="rId1" Type="http://schemas.openxmlformats.org/officeDocument/2006/relationships/hyperlink" Target="https://www.ucundinamarca.edu.co/index.php/servicios2022/sistema-de-gestion-de-seguridad-y-salud-en-el-trabajo" TargetMode="External"/><Relationship Id="rId6" Type="http://schemas.openxmlformats.org/officeDocument/2006/relationships/hyperlink" Target="#'Tabla de peligros'!A1"/><Relationship Id="rId5" Type="http://schemas.openxmlformats.org/officeDocument/2006/relationships/hyperlink" Target="#'Valoracion del riesgo'!A1"/><Relationship Id="rId4" Type="http://schemas.openxmlformats.org/officeDocument/2006/relationships/hyperlink" Target="#MATRIZ!A1"/><Relationship Id="rId9" Type="http://schemas.openxmlformats.org/officeDocument/2006/relationships/hyperlink" Target="#'Valoracion de eficacia '!&#193;rea_de_impresi&#243;n"/></Relationships>
</file>

<file path=xl/drawings/_rels/drawing2.xml.rels><?xml version="1.0" encoding="UTF-8" standalone="yes"?>
<Relationships xmlns="http://schemas.openxmlformats.org/package/2006/relationships"><Relationship Id="rId2" Type="http://schemas.openxmlformats.org/officeDocument/2006/relationships/hyperlink" Target="#MEN&#218;!A1"/><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MEN&#218;!A1"/></Relationships>
</file>

<file path=xl/drawings/_rels/drawing4.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hyperlink" Target="#MEN&#218;!A1"/><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hyperlink" Target="#MEN&#218;!A1"/><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MEN&#218;!A1"/></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MEN&#218;!A1"/></Relationships>
</file>

<file path=xl/drawings/drawing1.xml><?xml version="1.0" encoding="utf-8"?>
<xdr:wsDr xmlns:xdr="http://schemas.openxmlformats.org/drawingml/2006/spreadsheetDrawing" xmlns:a="http://schemas.openxmlformats.org/drawingml/2006/main">
  <xdr:twoCellAnchor editAs="oneCell">
    <xdr:from>
      <xdr:col>6</xdr:col>
      <xdr:colOff>400050</xdr:colOff>
      <xdr:row>13</xdr:row>
      <xdr:rowOff>95250</xdr:rowOff>
    </xdr:from>
    <xdr:to>
      <xdr:col>8</xdr:col>
      <xdr:colOff>361950</xdr:colOff>
      <xdr:row>21</xdr:row>
      <xdr:rowOff>19050</xdr:rowOff>
    </xdr:to>
    <xdr:pic>
      <xdr:nvPicPr>
        <xdr:cNvPr id="2" name="Imagen 1">
          <a:hlinkClick xmlns:r="http://schemas.openxmlformats.org/officeDocument/2006/relationships" r:id="rId1"/>
          <a:extLst>
            <a:ext uri="{FF2B5EF4-FFF2-40B4-BE49-F238E27FC236}">
              <a16:creationId xmlns:a16="http://schemas.microsoft.com/office/drawing/2014/main" id="{8B7B6A28-807C-42F1-AD25-022C666269FD}"/>
            </a:ext>
          </a:extLst>
        </xdr:cNvPr>
        <xdr:cNvPicPr>
          <a:picLocks noChangeAspect="1"/>
        </xdr:cNvPicPr>
      </xdr:nvPicPr>
      <xdr:blipFill rotWithShape="1">
        <a:blip xmlns:r="http://schemas.openxmlformats.org/officeDocument/2006/relationships" r:embed="rId2"/>
        <a:srcRect l="33833" t="24477" r="35189" b="21862"/>
        <a:stretch/>
      </xdr:blipFill>
      <xdr:spPr>
        <a:xfrm>
          <a:off x="4622800" y="2584450"/>
          <a:ext cx="1562100" cy="1397000"/>
        </a:xfrm>
        <a:prstGeom prst="rect">
          <a:avLst/>
        </a:prstGeom>
        <a:scene3d>
          <a:camera prst="orthographicFront"/>
          <a:lightRig rig="threePt" dir="t"/>
        </a:scene3d>
        <a:sp3d>
          <a:bevelT w="114300" prst="artDeco"/>
        </a:sp3d>
      </xdr:spPr>
    </xdr:pic>
    <xdr:clientData/>
  </xdr:twoCellAnchor>
  <xdr:twoCellAnchor>
    <xdr:from>
      <xdr:col>14</xdr:col>
      <xdr:colOff>295276</xdr:colOff>
      <xdr:row>35</xdr:row>
      <xdr:rowOff>180974</xdr:rowOff>
    </xdr:from>
    <xdr:to>
      <xdr:col>15</xdr:col>
      <xdr:colOff>342900</xdr:colOff>
      <xdr:row>40</xdr:row>
      <xdr:rowOff>152399</xdr:rowOff>
    </xdr:to>
    <xdr:sp macro="" textlink="">
      <xdr:nvSpPr>
        <xdr:cNvPr id="3" name="Diagrama de flujo: multidocumento 3">
          <a:hlinkClick xmlns:r="http://schemas.openxmlformats.org/officeDocument/2006/relationships" r:id="rId3"/>
          <a:extLst>
            <a:ext uri="{FF2B5EF4-FFF2-40B4-BE49-F238E27FC236}">
              <a16:creationId xmlns:a16="http://schemas.microsoft.com/office/drawing/2014/main" id="{CB3C2DD5-F326-44BE-BF40-461FCDD3C77A}"/>
            </a:ext>
          </a:extLst>
        </xdr:cNvPr>
        <xdr:cNvSpPr/>
      </xdr:nvSpPr>
      <xdr:spPr>
        <a:xfrm>
          <a:off x="10918826" y="6708774"/>
          <a:ext cx="847724" cy="892175"/>
        </a:xfrm>
        <a:prstGeom prst="flowChartMultidocument">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latin typeface="Arial" panose="020B0604020202020204" pitchFamily="34" charset="0"/>
              <a:cs typeface="Arial" panose="020B0604020202020204" pitchFamily="34" charset="0"/>
            </a:rPr>
            <a:t>CONTROL</a:t>
          </a:r>
          <a:r>
            <a:rPr lang="es-CO" sz="800" baseline="0">
              <a:latin typeface="Arial" panose="020B0604020202020204" pitchFamily="34" charset="0"/>
              <a:cs typeface="Arial" panose="020B0604020202020204" pitchFamily="34" charset="0"/>
            </a:rPr>
            <a:t> DE CAMBIOS </a:t>
          </a:r>
          <a:endParaRPr lang="es-CO" sz="800">
            <a:latin typeface="Arial" panose="020B0604020202020204" pitchFamily="34" charset="0"/>
            <a:cs typeface="Arial" panose="020B0604020202020204" pitchFamily="34" charset="0"/>
          </a:endParaRPr>
        </a:p>
      </xdr:txBody>
    </xdr:sp>
    <xdr:clientData/>
  </xdr:twoCellAnchor>
  <xdr:twoCellAnchor>
    <xdr:from>
      <xdr:col>1</xdr:col>
      <xdr:colOff>485775</xdr:colOff>
      <xdr:row>25</xdr:row>
      <xdr:rowOff>10392</xdr:rowOff>
    </xdr:from>
    <xdr:to>
      <xdr:col>4</xdr:col>
      <xdr:colOff>104775</xdr:colOff>
      <xdr:row>29</xdr:row>
      <xdr:rowOff>171451</xdr:rowOff>
    </xdr:to>
    <xdr:sp macro="" textlink="">
      <xdr:nvSpPr>
        <xdr:cNvPr id="4" name="Flecha: pentágono 4">
          <a:hlinkClick xmlns:r="http://schemas.openxmlformats.org/officeDocument/2006/relationships" r:id="rId4"/>
          <a:extLst>
            <a:ext uri="{FF2B5EF4-FFF2-40B4-BE49-F238E27FC236}">
              <a16:creationId xmlns:a16="http://schemas.microsoft.com/office/drawing/2014/main" id="{B9BA5984-6510-441B-9E52-CEB7D131EE48}"/>
            </a:ext>
          </a:extLst>
        </xdr:cNvPr>
        <xdr:cNvSpPr/>
      </xdr:nvSpPr>
      <xdr:spPr>
        <a:xfrm>
          <a:off x="708025" y="4696692"/>
          <a:ext cx="2019300" cy="897659"/>
        </a:xfrm>
        <a:prstGeom prst="homePlate">
          <a:avLst/>
        </a:prstGeom>
        <a:solidFill>
          <a:srgbClr val="00988C"/>
        </a:solidFill>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PELIGROS</a:t>
          </a:r>
        </a:p>
      </xdr:txBody>
    </xdr:sp>
    <xdr:clientData/>
  </xdr:twoCellAnchor>
  <xdr:twoCellAnchor>
    <xdr:from>
      <xdr:col>4</xdr:col>
      <xdr:colOff>349623</xdr:colOff>
      <xdr:row>25</xdr:row>
      <xdr:rowOff>1427</xdr:rowOff>
    </xdr:from>
    <xdr:to>
      <xdr:col>7</xdr:col>
      <xdr:colOff>65079</xdr:colOff>
      <xdr:row>29</xdr:row>
      <xdr:rowOff>162486</xdr:rowOff>
    </xdr:to>
    <xdr:sp macro="" textlink="">
      <xdr:nvSpPr>
        <xdr:cNvPr id="5" name="Flecha: pentágono 5">
          <a:hlinkClick xmlns:r="http://schemas.openxmlformats.org/officeDocument/2006/relationships" r:id="rId5"/>
          <a:extLst>
            <a:ext uri="{FF2B5EF4-FFF2-40B4-BE49-F238E27FC236}">
              <a16:creationId xmlns:a16="http://schemas.microsoft.com/office/drawing/2014/main" id="{92A497C9-719A-4621-B544-98BD7FED5132}"/>
            </a:ext>
          </a:extLst>
        </xdr:cNvPr>
        <xdr:cNvSpPr/>
      </xdr:nvSpPr>
      <xdr:spPr>
        <a:xfrm>
          <a:off x="2972173" y="4687727"/>
          <a:ext cx="2115756" cy="897659"/>
        </a:xfrm>
        <a:prstGeom prst="homePlate">
          <a:avLst/>
        </a:prstGeom>
        <a:solidFill>
          <a:srgbClr val="00988C"/>
        </a:solidFill>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VALORACIÓN DEL RIESGO </a:t>
          </a:r>
        </a:p>
      </xdr:txBody>
    </xdr:sp>
    <xdr:clientData/>
  </xdr:twoCellAnchor>
  <xdr:twoCellAnchor>
    <xdr:from>
      <xdr:col>10</xdr:col>
      <xdr:colOff>236445</xdr:colOff>
      <xdr:row>25</xdr:row>
      <xdr:rowOff>5195</xdr:rowOff>
    </xdr:from>
    <xdr:to>
      <xdr:col>12</xdr:col>
      <xdr:colOff>617445</xdr:colOff>
      <xdr:row>30</xdr:row>
      <xdr:rowOff>9526</xdr:rowOff>
    </xdr:to>
    <xdr:sp macro="" textlink="">
      <xdr:nvSpPr>
        <xdr:cNvPr id="6" name="Flecha: pentágono 6">
          <a:hlinkClick xmlns:r="http://schemas.openxmlformats.org/officeDocument/2006/relationships" r:id="rId6"/>
          <a:extLst>
            <a:ext uri="{FF2B5EF4-FFF2-40B4-BE49-F238E27FC236}">
              <a16:creationId xmlns:a16="http://schemas.microsoft.com/office/drawing/2014/main" id="{D5456A39-B22C-436C-8C4C-C4F4FAFC2065}"/>
            </a:ext>
          </a:extLst>
        </xdr:cNvPr>
        <xdr:cNvSpPr/>
      </xdr:nvSpPr>
      <xdr:spPr>
        <a:xfrm>
          <a:off x="7659595" y="4691495"/>
          <a:ext cx="1981200" cy="925081"/>
        </a:xfrm>
        <a:prstGeom prst="homePlate">
          <a:avLst/>
        </a:prstGeom>
        <a:solidFill>
          <a:srgbClr val="00988C"/>
        </a:solidFill>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TABLA DE PELIGROS </a:t>
          </a:r>
        </a:p>
      </xdr:txBody>
    </xdr:sp>
    <xdr:clientData/>
  </xdr:twoCellAnchor>
  <xdr:twoCellAnchor>
    <xdr:from>
      <xdr:col>13</xdr:col>
      <xdr:colOff>115981</xdr:colOff>
      <xdr:row>24</xdr:row>
      <xdr:rowOff>135031</xdr:rowOff>
    </xdr:from>
    <xdr:to>
      <xdr:col>15</xdr:col>
      <xdr:colOff>496980</xdr:colOff>
      <xdr:row>30</xdr:row>
      <xdr:rowOff>1682</xdr:rowOff>
    </xdr:to>
    <xdr:sp macro="" textlink="">
      <xdr:nvSpPr>
        <xdr:cNvPr id="7" name="Flecha: pentágono 7">
          <a:hlinkClick xmlns:r="http://schemas.openxmlformats.org/officeDocument/2006/relationships" r:id="rId7"/>
          <a:extLst>
            <a:ext uri="{FF2B5EF4-FFF2-40B4-BE49-F238E27FC236}">
              <a16:creationId xmlns:a16="http://schemas.microsoft.com/office/drawing/2014/main" id="{E8F3A879-C9E2-4915-B718-0F088BF6B972}"/>
            </a:ext>
          </a:extLst>
        </xdr:cNvPr>
        <xdr:cNvSpPr/>
      </xdr:nvSpPr>
      <xdr:spPr>
        <a:xfrm>
          <a:off x="9939431" y="4649881"/>
          <a:ext cx="1981199" cy="958851"/>
        </a:xfrm>
        <a:custGeom>
          <a:avLst/>
          <a:gdLst>
            <a:gd name="connsiteX0" fmla="*/ 0 w 1958788"/>
            <a:gd name="connsiteY0" fmla="*/ 0 h 933451"/>
            <a:gd name="connsiteX1" fmla="*/ 1492063 w 1958788"/>
            <a:gd name="connsiteY1" fmla="*/ 0 h 933451"/>
            <a:gd name="connsiteX2" fmla="*/ 1958788 w 1958788"/>
            <a:gd name="connsiteY2" fmla="*/ 466726 h 933451"/>
            <a:gd name="connsiteX3" fmla="*/ 1492063 w 1958788"/>
            <a:gd name="connsiteY3" fmla="*/ 933451 h 933451"/>
            <a:gd name="connsiteX4" fmla="*/ 0 w 1958788"/>
            <a:gd name="connsiteY4" fmla="*/ 933451 h 933451"/>
            <a:gd name="connsiteX5" fmla="*/ 0 w 1958788"/>
            <a:gd name="connsiteY5" fmla="*/ 0 h 933451"/>
            <a:gd name="connsiteX0" fmla="*/ 0 w 1958788"/>
            <a:gd name="connsiteY0" fmla="*/ 0 h 933451"/>
            <a:gd name="connsiteX1" fmla="*/ 1527922 w 1958788"/>
            <a:gd name="connsiteY1" fmla="*/ 17930 h 933451"/>
            <a:gd name="connsiteX2" fmla="*/ 1958788 w 1958788"/>
            <a:gd name="connsiteY2" fmla="*/ 466726 h 933451"/>
            <a:gd name="connsiteX3" fmla="*/ 1492063 w 1958788"/>
            <a:gd name="connsiteY3" fmla="*/ 933451 h 933451"/>
            <a:gd name="connsiteX4" fmla="*/ 0 w 1958788"/>
            <a:gd name="connsiteY4" fmla="*/ 933451 h 933451"/>
            <a:gd name="connsiteX5" fmla="*/ 0 w 1958788"/>
            <a:gd name="connsiteY5" fmla="*/ 0 h 93345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958788" h="933451">
              <a:moveTo>
                <a:pt x="0" y="0"/>
              </a:moveTo>
              <a:lnTo>
                <a:pt x="1527922" y="17930"/>
              </a:lnTo>
              <a:lnTo>
                <a:pt x="1958788" y="466726"/>
              </a:lnTo>
              <a:lnTo>
                <a:pt x="1492063" y="933451"/>
              </a:lnTo>
              <a:lnTo>
                <a:pt x="0" y="933451"/>
              </a:lnTo>
              <a:lnTo>
                <a:pt x="0" y="0"/>
              </a:lnTo>
              <a:close/>
            </a:path>
          </a:pathLst>
        </a:custGeom>
        <a:solidFill>
          <a:srgbClr val="00988C"/>
        </a:solidFill>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PELIGROS HIGIÉNICOS </a:t>
          </a:r>
        </a:p>
      </xdr:txBody>
    </xdr:sp>
    <xdr:clientData/>
  </xdr:twoCellAnchor>
  <xdr:twoCellAnchor editAs="oneCell">
    <xdr:from>
      <xdr:col>1</xdr:col>
      <xdr:colOff>136071</xdr:colOff>
      <xdr:row>1</xdr:row>
      <xdr:rowOff>87474</xdr:rowOff>
    </xdr:from>
    <xdr:to>
      <xdr:col>1</xdr:col>
      <xdr:colOff>602602</xdr:colOff>
      <xdr:row>4</xdr:row>
      <xdr:rowOff>145013</xdr:rowOff>
    </xdr:to>
    <xdr:pic>
      <xdr:nvPicPr>
        <xdr:cNvPr id="8" name="Imagen 7">
          <a:extLst>
            <a:ext uri="{FF2B5EF4-FFF2-40B4-BE49-F238E27FC236}">
              <a16:creationId xmlns:a16="http://schemas.microsoft.com/office/drawing/2014/main" id="{C3D81EE4-2658-4FAC-88AB-A925C7F78BFB}"/>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58321" y="271624"/>
          <a:ext cx="466531" cy="660789"/>
        </a:xfrm>
        <a:prstGeom prst="rect">
          <a:avLst/>
        </a:prstGeom>
      </xdr:spPr>
    </xdr:pic>
    <xdr:clientData/>
  </xdr:twoCellAnchor>
  <xdr:twoCellAnchor>
    <xdr:from>
      <xdr:col>7</xdr:col>
      <xdr:colOff>394447</xdr:colOff>
      <xdr:row>24</xdr:row>
      <xdr:rowOff>143435</xdr:rowOff>
    </xdr:from>
    <xdr:to>
      <xdr:col>9</xdr:col>
      <xdr:colOff>775447</xdr:colOff>
      <xdr:row>30</xdr:row>
      <xdr:rowOff>10086</xdr:rowOff>
    </xdr:to>
    <xdr:sp macro="" textlink="">
      <xdr:nvSpPr>
        <xdr:cNvPr id="9" name="Flecha: pentágono 8">
          <a:hlinkClick xmlns:r="http://schemas.openxmlformats.org/officeDocument/2006/relationships" r:id="rId9"/>
          <a:extLst>
            <a:ext uri="{FF2B5EF4-FFF2-40B4-BE49-F238E27FC236}">
              <a16:creationId xmlns:a16="http://schemas.microsoft.com/office/drawing/2014/main" id="{7C7AFEC8-FBA1-4856-A005-8445EDF79179}"/>
            </a:ext>
          </a:extLst>
        </xdr:cNvPr>
        <xdr:cNvSpPr/>
      </xdr:nvSpPr>
      <xdr:spPr>
        <a:xfrm>
          <a:off x="5417297" y="4658285"/>
          <a:ext cx="1981200" cy="958851"/>
        </a:xfrm>
        <a:prstGeom prst="homePlate">
          <a:avLst/>
        </a:prstGeom>
        <a:solidFill>
          <a:srgbClr val="00988C"/>
        </a:solidFill>
        <a:ln w="12700" cap="flat" cmpd="sng" algn="ctr">
          <a:solidFill>
            <a:srgbClr val="5B9BD5">
              <a:shade val="50000"/>
            </a:srgbClr>
          </a:solidFill>
          <a:prstDash val="solid"/>
          <a:miter lim="800000"/>
        </a:ln>
        <a:effectLst/>
        <a:scene3d>
          <a:camera prst="orthographicFront"/>
          <a:lightRig rig="threePt" dir="t"/>
        </a:scene3d>
        <a:sp3d>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sysClr val="window" lastClr="FFFFFF"/>
              </a:solidFill>
              <a:effectLst/>
              <a:uLnTx/>
              <a:uFillTx/>
              <a:latin typeface="Arial" panose="020B0604020202020204" pitchFamily="34" charset="0"/>
              <a:ea typeface="+mn-ea"/>
              <a:cs typeface="Arial" panose="020B0604020202020204" pitchFamily="34" charset="0"/>
            </a:rPr>
            <a:t>VALORACIÓN DE LA EFICACIA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214964</xdr:colOff>
      <xdr:row>1</xdr:row>
      <xdr:rowOff>65702</xdr:rowOff>
    </xdr:from>
    <xdr:to>
      <xdr:col>1</xdr:col>
      <xdr:colOff>654843</xdr:colOff>
      <xdr:row>4</xdr:row>
      <xdr:rowOff>153177</xdr:rowOff>
    </xdr:to>
    <xdr:pic>
      <xdr:nvPicPr>
        <xdr:cNvPr id="2" name="Imagen 1">
          <a:extLst>
            <a:ext uri="{FF2B5EF4-FFF2-40B4-BE49-F238E27FC236}">
              <a16:creationId xmlns:a16="http://schemas.microsoft.com/office/drawing/2014/main" id="{A6EC7841-2820-441E-A0EB-DFE2BF93E3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70614" y="249852"/>
          <a:ext cx="439879" cy="658975"/>
        </a:xfrm>
        <a:prstGeom prst="rect">
          <a:avLst/>
        </a:prstGeom>
        <a:noFill/>
      </xdr:spPr>
    </xdr:pic>
    <xdr:clientData/>
  </xdr:twoCellAnchor>
  <xdr:twoCellAnchor>
    <xdr:from>
      <xdr:col>0</xdr:col>
      <xdr:colOff>0</xdr:colOff>
      <xdr:row>1</xdr:row>
      <xdr:rowOff>114302</xdr:rowOff>
    </xdr:from>
    <xdr:to>
      <xdr:col>0</xdr:col>
      <xdr:colOff>714375</xdr:colOff>
      <xdr:row>4</xdr:row>
      <xdr:rowOff>80963</xdr:rowOff>
    </xdr:to>
    <xdr:sp macro="" textlink="">
      <xdr:nvSpPr>
        <xdr:cNvPr id="3" name="Flecha: hacia abajo 3">
          <a:hlinkClick xmlns:r="http://schemas.openxmlformats.org/officeDocument/2006/relationships" r:id="rId2"/>
          <a:extLst>
            <a:ext uri="{FF2B5EF4-FFF2-40B4-BE49-F238E27FC236}">
              <a16:creationId xmlns:a16="http://schemas.microsoft.com/office/drawing/2014/main" id="{C8C9BCEF-8556-471A-AFF3-033580A2B7B7}"/>
            </a:ext>
          </a:extLst>
        </xdr:cNvPr>
        <xdr:cNvSpPr/>
      </xdr:nvSpPr>
      <xdr:spPr>
        <a:xfrm rot="5400000">
          <a:off x="88107" y="210345"/>
          <a:ext cx="538161" cy="714375"/>
        </a:xfrm>
        <a:prstGeom prst="downArrow">
          <a:avLst/>
        </a:prstGeom>
        <a:solidFill>
          <a:srgbClr val="00988C"/>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1</xdr:row>
      <xdr:rowOff>28575</xdr:rowOff>
    </xdr:from>
    <xdr:to>
      <xdr:col>0</xdr:col>
      <xdr:colOff>723901</xdr:colOff>
      <xdr:row>3</xdr:row>
      <xdr:rowOff>159758</xdr:rowOff>
    </xdr:to>
    <xdr:sp macro="" textlink="">
      <xdr:nvSpPr>
        <xdr:cNvPr id="4" name="Flecha: hacia abajo 3">
          <a:hlinkClick xmlns:r="http://schemas.openxmlformats.org/officeDocument/2006/relationships" r:id="rId1"/>
          <a:extLst>
            <a:ext uri="{FF2B5EF4-FFF2-40B4-BE49-F238E27FC236}">
              <a16:creationId xmlns:a16="http://schemas.microsoft.com/office/drawing/2014/main" id="{3D7B280D-52B5-4E63-9DA1-B8670B1A1F66}"/>
            </a:ext>
          </a:extLst>
        </xdr:cNvPr>
        <xdr:cNvSpPr/>
      </xdr:nvSpPr>
      <xdr:spPr>
        <a:xfrm rot="5400000">
          <a:off x="96334" y="122742"/>
          <a:ext cx="531233" cy="723900"/>
        </a:xfrm>
        <a:prstGeom prst="downArrow">
          <a:avLst/>
        </a:prstGeom>
        <a:solidFill>
          <a:srgbClr val="00988C"/>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398319</xdr:colOff>
      <xdr:row>1</xdr:row>
      <xdr:rowOff>121227</xdr:rowOff>
    </xdr:from>
    <xdr:to>
      <xdr:col>1</xdr:col>
      <xdr:colOff>741219</xdr:colOff>
      <xdr:row>4</xdr:row>
      <xdr:rowOff>141212</xdr:rowOff>
    </xdr:to>
    <xdr:pic>
      <xdr:nvPicPr>
        <xdr:cNvPr id="5" name="Imagen 2">
          <a:extLst>
            <a:ext uri="{FF2B5EF4-FFF2-40B4-BE49-F238E27FC236}">
              <a16:creationId xmlns:a16="http://schemas.microsoft.com/office/drawing/2014/main" id="{F76E76E0-6BC0-400C-B893-15838A6FF9C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1177637" y="311727"/>
          <a:ext cx="342900" cy="643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214964</xdr:colOff>
      <xdr:row>1</xdr:row>
      <xdr:rowOff>65702</xdr:rowOff>
    </xdr:from>
    <xdr:to>
      <xdr:col>1</xdr:col>
      <xdr:colOff>664368</xdr:colOff>
      <xdr:row>4</xdr:row>
      <xdr:rowOff>153177</xdr:rowOff>
    </xdr:to>
    <xdr:pic>
      <xdr:nvPicPr>
        <xdr:cNvPr id="2" name="Imagen 1">
          <a:extLst>
            <a:ext uri="{FF2B5EF4-FFF2-40B4-BE49-F238E27FC236}">
              <a16:creationId xmlns:a16="http://schemas.microsoft.com/office/drawing/2014/main" id="{CF0AEA51-64A0-407A-AEF8-DE636E2006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70614" y="249852"/>
          <a:ext cx="449404" cy="658975"/>
        </a:xfrm>
        <a:prstGeom prst="rect">
          <a:avLst/>
        </a:prstGeom>
        <a:noFill/>
      </xdr:spPr>
    </xdr:pic>
    <xdr:clientData/>
  </xdr:twoCellAnchor>
  <xdr:twoCellAnchor>
    <xdr:from>
      <xdr:col>0</xdr:col>
      <xdr:colOff>0</xdr:colOff>
      <xdr:row>1</xdr:row>
      <xdr:rowOff>114302</xdr:rowOff>
    </xdr:from>
    <xdr:to>
      <xdr:col>0</xdr:col>
      <xdr:colOff>714375</xdr:colOff>
      <xdr:row>4</xdr:row>
      <xdr:rowOff>80963</xdr:rowOff>
    </xdr:to>
    <xdr:sp macro="" textlink="">
      <xdr:nvSpPr>
        <xdr:cNvPr id="3" name="Flecha: hacia abajo 2">
          <a:hlinkClick xmlns:r="http://schemas.openxmlformats.org/officeDocument/2006/relationships" r:id="rId2"/>
          <a:extLst>
            <a:ext uri="{FF2B5EF4-FFF2-40B4-BE49-F238E27FC236}">
              <a16:creationId xmlns:a16="http://schemas.microsoft.com/office/drawing/2014/main" id="{51B55196-7A64-4010-A2F1-61843D53AAEC}"/>
            </a:ext>
          </a:extLst>
        </xdr:cNvPr>
        <xdr:cNvSpPr/>
      </xdr:nvSpPr>
      <xdr:spPr>
        <a:xfrm rot="5400000">
          <a:off x="88107" y="210345"/>
          <a:ext cx="538161" cy="714375"/>
        </a:xfrm>
        <a:prstGeom prst="downArrow">
          <a:avLst/>
        </a:prstGeom>
        <a:solidFill>
          <a:srgbClr val="00988C"/>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xdr:from>
      <xdr:col>5</xdr:col>
      <xdr:colOff>709809</xdr:colOff>
      <xdr:row>21</xdr:row>
      <xdr:rowOff>53236</xdr:rowOff>
    </xdr:from>
    <xdr:to>
      <xdr:col>10</xdr:col>
      <xdr:colOff>501041</xdr:colOff>
      <xdr:row>35</xdr:row>
      <xdr:rowOff>165970</xdr:rowOff>
    </xdr:to>
    <xdr:graphicFrame macro="">
      <xdr:nvGraphicFramePr>
        <xdr:cNvPr id="4" name="Gráfico 3">
          <a:extLst>
            <a:ext uri="{FF2B5EF4-FFF2-40B4-BE49-F238E27FC236}">
              <a16:creationId xmlns:a16="http://schemas.microsoft.com/office/drawing/2014/main" id="{157F33DC-07D5-A274-73EB-E446D579DC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138793</xdr:colOff>
      <xdr:row>1</xdr:row>
      <xdr:rowOff>99027</xdr:rowOff>
    </xdr:from>
    <xdr:to>
      <xdr:col>1</xdr:col>
      <xdr:colOff>530679</xdr:colOff>
      <xdr:row>4</xdr:row>
      <xdr:rowOff>114605</xdr:rowOff>
    </xdr:to>
    <xdr:pic>
      <xdr:nvPicPr>
        <xdr:cNvPr id="2" name="Imagen 1">
          <a:extLst>
            <a:ext uri="{FF2B5EF4-FFF2-40B4-BE49-F238E27FC236}">
              <a16:creationId xmlns:a16="http://schemas.microsoft.com/office/drawing/2014/main" id="{F649D07C-ECDA-4E1A-8BD0-F98CCD0794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57943" y="283177"/>
          <a:ext cx="391886" cy="568028"/>
        </a:xfrm>
        <a:prstGeom prst="rect">
          <a:avLst/>
        </a:prstGeom>
        <a:noFill/>
      </xdr:spPr>
    </xdr:pic>
    <xdr:clientData/>
  </xdr:twoCellAnchor>
  <xdr:twoCellAnchor>
    <xdr:from>
      <xdr:col>0</xdr:col>
      <xdr:colOff>0</xdr:colOff>
      <xdr:row>0</xdr:row>
      <xdr:rowOff>166689</xdr:rowOff>
    </xdr:from>
    <xdr:to>
      <xdr:col>0</xdr:col>
      <xdr:colOff>723900</xdr:colOff>
      <xdr:row>3</xdr:row>
      <xdr:rowOff>133350</xdr:rowOff>
    </xdr:to>
    <xdr:sp macro="" textlink="">
      <xdr:nvSpPr>
        <xdr:cNvPr id="3" name="Flecha: hacia abajo 3">
          <a:hlinkClick xmlns:r="http://schemas.openxmlformats.org/officeDocument/2006/relationships" r:id="rId2"/>
          <a:extLst>
            <a:ext uri="{FF2B5EF4-FFF2-40B4-BE49-F238E27FC236}">
              <a16:creationId xmlns:a16="http://schemas.microsoft.com/office/drawing/2014/main" id="{6FF4C8A4-2D5C-406B-AA2A-E4756BFEDA93}"/>
            </a:ext>
          </a:extLst>
        </xdr:cNvPr>
        <xdr:cNvSpPr/>
      </xdr:nvSpPr>
      <xdr:spPr>
        <a:xfrm rot="5400000">
          <a:off x="102394" y="64295"/>
          <a:ext cx="519111" cy="723900"/>
        </a:xfrm>
        <a:prstGeom prst="downArrow">
          <a:avLst/>
        </a:prstGeom>
        <a:solidFill>
          <a:srgbClr val="00988C"/>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95249</xdr:rowOff>
    </xdr:from>
    <xdr:to>
      <xdr:col>0</xdr:col>
      <xdr:colOff>723900</xdr:colOff>
      <xdr:row>4</xdr:row>
      <xdr:rowOff>61910</xdr:rowOff>
    </xdr:to>
    <xdr:sp macro="" textlink="">
      <xdr:nvSpPr>
        <xdr:cNvPr id="4" name="Flecha: hacia abajo 3">
          <a:hlinkClick xmlns:r="http://schemas.openxmlformats.org/officeDocument/2006/relationships" r:id="rId1"/>
          <a:extLst>
            <a:ext uri="{FF2B5EF4-FFF2-40B4-BE49-F238E27FC236}">
              <a16:creationId xmlns:a16="http://schemas.microsoft.com/office/drawing/2014/main" id="{D1276BC9-6C44-440C-8CEC-0D63A7F1E7FB}"/>
            </a:ext>
          </a:extLst>
        </xdr:cNvPr>
        <xdr:cNvSpPr/>
      </xdr:nvSpPr>
      <xdr:spPr>
        <a:xfrm rot="5400000">
          <a:off x="92869" y="192880"/>
          <a:ext cx="538161" cy="723900"/>
        </a:xfrm>
        <a:prstGeom prst="downArrow">
          <a:avLst/>
        </a:prstGeom>
        <a:solidFill>
          <a:srgbClr val="00988C"/>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525857</xdr:colOff>
      <xdr:row>1</xdr:row>
      <xdr:rowOff>148827</xdr:rowOff>
    </xdr:from>
    <xdr:to>
      <xdr:col>1</xdr:col>
      <xdr:colOff>972342</xdr:colOff>
      <xdr:row>4</xdr:row>
      <xdr:rowOff>9921</xdr:rowOff>
    </xdr:to>
    <xdr:pic>
      <xdr:nvPicPr>
        <xdr:cNvPr id="5" name="Imagen 2">
          <a:extLst>
            <a:ext uri="{FF2B5EF4-FFF2-40B4-BE49-F238E27FC236}">
              <a16:creationId xmlns:a16="http://schemas.microsoft.com/office/drawing/2014/main" id="{065E5959-D315-4B13-B642-BCFCCD4F58A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1260076" y="337343"/>
          <a:ext cx="446485" cy="6449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185744</xdr:rowOff>
    </xdr:from>
    <xdr:to>
      <xdr:col>0</xdr:col>
      <xdr:colOff>723900</xdr:colOff>
      <xdr:row>4</xdr:row>
      <xdr:rowOff>152405</xdr:rowOff>
    </xdr:to>
    <xdr:sp macro="" textlink="">
      <xdr:nvSpPr>
        <xdr:cNvPr id="3" name="Flecha: hacia abajo 2">
          <a:hlinkClick xmlns:r="http://schemas.openxmlformats.org/officeDocument/2006/relationships" r:id="rId1"/>
          <a:extLst>
            <a:ext uri="{FF2B5EF4-FFF2-40B4-BE49-F238E27FC236}">
              <a16:creationId xmlns:a16="http://schemas.microsoft.com/office/drawing/2014/main" id="{4A134F2B-4FE1-4B63-A135-AC7093B5FA76}"/>
            </a:ext>
          </a:extLst>
        </xdr:cNvPr>
        <xdr:cNvSpPr/>
      </xdr:nvSpPr>
      <xdr:spPr>
        <a:xfrm rot="5400000">
          <a:off x="92869" y="92875"/>
          <a:ext cx="538161" cy="723900"/>
        </a:xfrm>
        <a:prstGeom prst="downArrow">
          <a:avLst/>
        </a:prstGeom>
        <a:solidFill>
          <a:srgbClr val="00988C"/>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161924</xdr:colOff>
      <xdr:row>1</xdr:row>
      <xdr:rowOff>57150</xdr:rowOff>
    </xdr:from>
    <xdr:to>
      <xdr:col>1</xdr:col>
      <xdr:colOff>628649</xdr:colOff>
      <xdr:row>3</xdr:row>
      <xdr:rowOff>154490</xdr:rowOff>
    </xdr:to>
    <xdr:pic>
      <xdr:nvPicPr>
        <xdr:cNvPr id="4" name="Imagen 2">
          <a:extLst>
            <a:ext uri="{FF2B5EF4-FFF2-40B4-BE49-F238E27FC236}">
              <a16:creationId xmlns:a16="http://schemas.microsoft.com/office/drawing/2014/main" id="{7C91B51C-8FE3-48AE-A948-E0841B3C3CA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923924" y="247650"/>
          <a:ext cx="466725" cy="643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COMPENSAR%202015\agencias%20de%20colocacion\Agencia%20de%20colocaci&#243;n%20Mosquera\Plan%20de%20emergencia%20Agencia%20de%20colocaci&#243;n%20Mosquer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Principal"/>
      <sheetName val="Esquema Sede Grande"/>
      <sheetName val="Esquema Sede Pequeña"/>
      <sheetName val="Esquema Jardines Sociales"/>
      <sheetName val="Esquema Sedes Enlace o Comedor"/>
      <sheetName val="Información General"/>
      <sheetName val="Análisis de Amenazas"/>
      <sheetName val="Análisis de Vulnerabilidad"/>
      <sheetName val="Vulnerabilidad Comedores"/>
      <sheetName val="Nivel del Riesgo"/>
      <sheetName val="Plan Acción Analisis de Riesgos"/>
      <sheetName val="Historico"/>
      <sheetName val="Recursos Para Emergencias"/>
      <sheetName val="Directorio Telefonico Grandes"/>
      <sheetName val="Directorio Telefonico Pequeñas"/>
      <sheetName val="Directorio Telefonico Jardines"/>
      <sheetName val="Preparación Simulacro"/>
      <sheetName val="Evaluación Simulacro"/>
      <sheetName val="Plan de Acción Grandes"/>
      <sheetName val="Plan de Acción Jardines"/>
      <sheetName val="Plan de Acción Pequeñas"/>
      <sheetName val="PONS"/>
      <sheetName val="PE Enlaces"/>
      <sheetName val="Plan Emergencias Vehiculos"/>
      <sheetName val="Plan de Contingencia"/>
      <sheetName val="Plan de Parques G"/>
      <sheetName val="Plan Parques J"/>
      <sheetName val="Plan de Piscinas"/>
      <sheetName val="Parametros"/>
      <sheetName val="Sedes"/>
      <sheetName val="Brigadistas 2014"/>
      <sheetName val="Reporte de Emergenci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2">
          <cell r="A2" t="str">
            <v>Sismo</v>
          </cell>
          <cell r="B2" t="str">
            <v>Incendios</v>
          </cell>
          <cell r="C2" t="str">
            <v>Hurto</v>
          </cell>
        </row>
        <row r="3">
          <cell r="A3" t="str">
            <v>Lluvias Torrenciales</v>
          </cell>
          <cell r="B3" t="str">
            <v>Derrames</v>
          </cell>
          <cell r="C3" t="str">
            <v>Asaltos</v>
          </cell>
        </row>
        <row r="4">
          <cell r="A4" t="str">
            <v>Granizadas</v>
          </cell>
          <cell r="B4" t="str">
            <v>Fugas</v>
          </cell>
          <cell r="C4" t="str">
            <v>Secuestros</v>
          </cell>
        </row>
        <row r="5">
          <cell r="A5" t="str">
            <v>Vendavales</v>
          </cell>
          <cell r="B5" t="str">
            <v>Explosion</v>
          </cell>
          <cell r="C5" t="str">
            <v>Asonadas</v>
          </cell>
        </row>
        <row r="6">
          <cell r="A6" t="str">
            <v>Anegación</v>
          </cell>
          <cell r="B6" t="str">
            <v xml:space="preserve">Intoxicaciones </v>
          </cell>
          <cell r="C6" t="str">
            <v>Terrorismo</v>
          </cell>
        </row>
        <row r="7">
          <cell r="A7" t="str">
            <v>Remoción en Masa</v>
          </cell>
          <cell r="B7" t="str">
            <v xml:space="preserve">Atrapamiento en ascensores </v>
          </cell>
          <cell r="C7" t="str">
            <v>Concentraciones masivas</v>
          </cell>
        </row>
        <row r="8">
          <cell r="A8" t="str">
            <v>Otros</v>
          </cell>
          <cell r="B8" t="str">
            <v>Inundaciones</v>
          </cell>
          <cell r="C8" t="str">
            <v>Otros</v>
          </cell>
        </row>
        <row r="9">
          <cell r="B9" t="str">
            <v>Trabajo el Alturas</v>
          </cell>
        </row>
        <row r="10">
          <cell r="B10" t="str">
            <v>Accidente vehicular</v>
          </cell>
        </row>
        <row r="11">
          <cell r="B11" t="str">
            <v>Emergencias Medicas</v>
          </cell>
        </row>
        <row r="12">
          <cell r="B12" t="str">
            <v>Emergencias Medicas Sedes de Salud</v>
          </cell>
        </row>
        <row r="13">
          <cell r="B13" t="str">
            <v>Otros</v>
          </cell>
        </row>
      </sheetData>
      <sheetData sheetId="29"/>
      <sheetData sheetId="30"/>
      <sheetData sheetId="3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482B"/>
  </sheetPr>
  <dimension ref="A1:V73"/>
  <sheetViews>
    <sheetView showGridLines="0" showRowColHeaders="0" tabSelected="1" view="pageBreakPreview" zoomScale="70" zoomScaleNormal="100" zoomScaleSheetLayoutView="70" workbookViewId="0">
      <selection activeCell="Y18" sqref="Y18:Z18"/>
    </sheetView>
  </sheetViews>
  <sheetFormatPr baseColWidth="10" defaultColWidth="11.42578125" defaultRowHeight="15" x14ac:dyDescent="0.25"/>
  <cols>
    <col min="1" max="1" width="3.28515625" style="1" customWidth="1"/>
    <col min="2" max="15" width="11.42578125" style="1"/>
    <col min="16" max="16" width="8.42578125" style="1" customWidth="1"/>
    <col min="17" max="17" width="6.7109375" style="27" customWidth="1"/>
    <col min="18" max="18" width="1.7109375" style="51" customWidth="1"/>
    <col min="19" max="16384" width="11.42578125" style="27"/>
  </cols>
  <sheetData>
    <row r="1" spans="1:17" x14ac:dyDescent="0.25">
      <c r="Q1" s="51"/>
    </row>
    <row r="2" spans="1:17" s="1" customFormat="1" ht="15.75" customHeight="1" x14ac:dyDescent="0.25">
      <c r="B2" s="175"/>
      <c r="C2" s="176" t="s">
        <v>0</v>
      </c>
      <c r="D2" s="176"/>
      <c r="E2" s="176"/>
      <c r="F2" s="176"/>
      <c r="G2" s="176"/>
      <c r="H2" s="176"/>
      <c r="I2" s="176"/>
      <c r="J2" s="176"/>
      <c r="K2" s="176"/>
      <c r="L2" s="176"/>
      <c r="M2" s="176"/>
      <c r="N2" s="176"/>
      <c r="O2" s="177" t="s">
        <v>1</v>
      </c>
      <c r="P2" s="177"/>
      <c r="Q2" s="177"/>
    </row>
    <row r="3" spans="1:17" s="1" customFormat="1" ht="15.75" customHeight="1" x14ac:dyDescent="0.25">
      <c r="B3" s="175"/>
      <c r="C3" s="176" t="s">
        <v>2</v>
      </c>
      <c r="D3" s="176"/>
      <c r="E3" s="176"/>
      <c r="F3" s="176"/>
      <c r="G3" s="176"/>
      <c r="H3" s="176"/>
      <c r="I3" s="176"/>
      <c r="J3" s="176"/>
      <c r="K3" s="176"/>
      <c r="L3" s="176"/>
      <c r="M3" s="176"/>
      <c r="N3" s="176"/>
      <c r="O3" s="177" t="s">
        <v>3</v>
      </c>
      <c r="P3" s="177"/>
      <c r="Q3" s="177"/>
    </row>
    <row r="4" spans="1:17" s="1" customFormat="1" ht="16.5" customHeight="1" x14ac:dyDescent="0.25">
      <c r="B4" s="175"/>
      <c r="C4" s="176" t="s">
        <v>4</v>
      </c>
      <c r="D4" s="176"/>
      <c r="E4" s="176"/>
      <c r="F4" s="176"/>
      <c r="G4" s="176"/>
      <c r="H4" s="176"/>
      <c r="I4" s="176"/>
      <c r="J4" s="176"/>
      <c r="K4" s="176"/>
      <c r="L4" s="176"/>
      <c r="M4" s="176"/>
      <c r="N4" s="176"/>
      <c r="O4" s="177" t="s">
        <v>5</v>
      </c>
      <c r="P4" s="177"/>
      <c r="Q4" s="177"/>
    </row>
    <row r="5" spans="1:17" s="1" customFormat="1" ht="15" customHeight="1" x14ac:dyDescent="0.25">
      <c r="B5" s="175"/>
      <c r="C5" s="176"/>
      <c r="D5" s="176"/>
      <c r="E5" s="176"/>
      <c r="F5" s="176"/>
      <c r="G5" s="176"/>
      <c r="H5" s="176"/>
      <c r="I5" s="176"/>
      <c r="J5" s="176"/>
      <c r="K5" s="176"/>
      <c r="L5" s="176"/>
      <c r="M5" s="176"/>
      <c r="N5" s="176"/>
      <c r="O5" s="177" t="s">
        <v>6</v>
      </c>
      <c r="P5" s="177"/>
      <c r="Q5" s="177"/>
    </row>
    <row r="6" spans="1:17" x14ac:dyDescent="0.25">
      <c r="Q6" s="51"/>
    </row>
    <row r="7" spans="1:17" ht="15.75" thickBot="1" x14ac:dyDescent="0.3">
      <c r="A7" s="26"/>
      <c r="B7" s="26"/>
      <c r="C7" s="26"/>
      <c r="D7" s="26"/>
      <c r="E7" s="26"/>
      <c r="F7" s="26"/>
      <c r="G7" s="26"/>
      <c r="H7" s="26"/>
      <c r="I7" s="26"/>
      <c r="J7" s="26"/>
      <c r="K7" s="26"/>
      <c r="L7" s="26"/>
      <c r="M7" s="26"/>
      <c r="N7" s="26"/>
      <c r="O7" s="26"/>
      <c r="P7" s="26"/>
      <c r="Q7" s="56"/>
    </row>
    <row r="8" spans="1:17" ht="15" customHeight="1" x14ac:dyDescent="0.25">
      <c r="A8" s="26"/>
      <c r="B8" s="164" t="s">
        <v>7</v>
      </c>
      <c r="C8" s="165"/>
      <c r="D8" s="165"/>
      <c r="E8" s="165"/>
      <c r="F8" s="165"/>
      <c r="G8" s="165"/>
      <c r="H8" s="165"/>
      <c r="I8" s="165"/>
      <c r="J8" s="165"/>
      <c r="K8" s="165"/>
      <c r="L8" s="165"/>
      <c r="M8" s="165"/>
      <c r="N8" s="165"/>
      <c r="O8" s="166"/>
      <c r="P8" s="26"/>
      <c r="Q8" s="56"/>
    </row>
    <row r="9" spans="1:17" ht="15" customHeight="1" x14ac:dyDescent="0.25">
      <c r="A9" s="26"/>
      <c r="B9" s="167"/>
      <c r="C9" s="168"/>
      <c r="D9" s="168"/>
      <c r="E9" s="168"/>
      <c r="F9" s="168"/>
      <c r="G9" s="168"/>
      <c r="H9" s="168"/>
      <c r="I9" s="168"/>
      <c r="J9" s="168"/>
      <c r="K9" s="168"/>
      <c r="L9" s="168"/>
      <c r="M9" s="168"/>
      <c r="N9" s="168"/>
      <c r="O9" s="169"/>
      <c r="P9" s="26"/>
      <c r="Q9" s="56"/>
    </row>
    <row r="10" spans="1:17" ht="15" customHeight="1" x14ac:dyDescent="0.25">
      <c r="A10" s="26"/>
      <c r="B10" s="167" t="s">
        <v>8</v>
      </c>
      <c r="C10" s="168"/>
      <c r="D10" s="168"/>
      <c r="E10" s="168"/>
      <c r="F10" s="168"/>
      <c r="G10" s="168"/>
      <c r="H10" s="168"/>
      <c r="I10" s="168"/>
      <c r="J10" s="168"/>
      <c r="K10" s="168"/>
      <c r="L10" s="168"/>
      <c r="M10" s="168"/>
      <c r="N10" s="168"/>
      <c r="O10" s="169"/>
      <c r="P10" s="26"/>
      <c r="Q10" s="56"/>
    </row>
    <row r="11" spans="1:17" ht="15.75" customHeight="1" thickBot="1" x14ac:dyDescent="0.3">
      <c r="A11" s="26"/>
      <c r="B11" s="170"/>
      <c r="C11" s="171"/>
      <c r="D11" s="171"/>
      <c r="E11" s="171"/>
      <c r="F11" s="171"/>
      <c r="G11" s="171"/>
      <c r="H11" s="171"/>
      <c r="I11" s="171"/>
      <c r="J11" s="171"/>
      <c r="K11" s="171"/>
      <c r="L11" s="171"/>
      <c r="M11" s="171"/>
      <c r="N11" s="171"/>
      <c r="O11" s="172"/>
      <c r="P11" s="26"/>
      <c r="Q11" s="56"/>
    </row>
    <row r="12" spans="1:17" x14ac:dyDescent="0.25">
      <c r="A12" s="26"/>
      <c r="B12" s="26"/>
      <c r="C12" s="26"/>
      <c r="D12" s="26"/>
      <c r="E12" s="26"/>
      <c r="F12" s="26"/>
      <c r="G12" s="26"/>
      <c r="H12" s="26"/>
      <c r="I12" s="26"/>
      <c r="J12" s="26"/>
      <c r="K12" s="26"/>
      <c r="L12" s="26"/>
      <c r="M12" s="26"/>
      <c r="N12" s="26"/>
      <c r="O12" s="26"/>
      <c r="P12" s="26"/>
      <c r="Q12" s="56"/>
    </row>
    <row r="13" spans="1:17" x14ac:dyDescent="0.25">
      <c r="A13" s="26"/>
      <c r="B13" s="26"/>
      <c r="C13" s="26"/>
      <c r="D13" s="26"/>
      <c r="E13" s="26"/>
      <c r="F13" s="26"/>
      <c r="G13" s="26"/>
      <c r="H13" s="26"/>
      <c r="I13" s="26"/>
      <c r="J13" s="26"/>
      <c r="K13" s="26"/>
      <c r="L13" s="26"/>
      <c r="M13" s="26"/>
      <c r="N13" s="26"/>
      <c r="O13" s="26"/>
      <c r="P13" s="26"/>
      <c r="Q13" s="56"/>
    </row>
    <row r="14" spans="1:17" x14ac:dyDescent="0.25">
      <c r="A14" s="26"/>
      <c r="B14" s="26"/>
      <c r="C14" s="26"/>
      <c r="D14" s="26"/>
      <c r="E14" s="26"/>
      <c r="F14" s="26"/>
      <c r="G14" s="26"/>
      <c r="H14" s="26"/>
      <c r="I14" s="26"/>
      <c r="J14" s="26"/>
      <c r="K14" s="26"/>
      <c r="L14" s="26"/>
      <c r="M14" s="26"/>
      <c r="N14" s="26"/>
      <c r="O14" s="26"/>
      <c r="P14" s="26"/>
      <c r="Q14" s="56"/>
    </row>
    <row r="15" spans="1:17" x14ac:dyDescent="0.25">
      <c r="A15" s="26"/>
      <c r="B15" s="26"/>
      <c r="C15" s="26"/>
      <c r="D15" s="26"/>
      <c r="E15" s="26"/>
      <c r="F15" s="26"/>
      <c r="G15" s="26"/>
      <c r="H15" s="26"/>
      <c r="I15" s="26"/>
      <c r="J15" s="26"/>
      <c r="K15" s="26"/>
      <c r="L15" s="26"/>
      <c r="M15" s="26"/>
      <c r="N15" s="26"/>
      <c r="O15" s="26"/>
      <c r="P15" s="26"/>
      <c r="Q15" s="56"/>
    </row>
    <row r="16" spans="1:17" x14ac:dyDescent="0.25">
      <c r="A16" s="26"/>
      <c r="B16" s="26"/>
      <c r="C16" s="26"/>
      <c r="D16" s="26"/>
      <c r="E16" s="26"/>
      <c r="F16" s="26"/>
      <c r="G16" s="26"/>
      <c r="H16" s="26"/>
      <c r="I16" s="26"/>
      <c r="J16" s="26"/>
      <c r="K16" s="26"/>
      <c r="L16" s="26"/>
      <c r="M16" s="26"/>
      <c r="N16" s="26"/>
      <c r="O16" s="26"/>
      <c r="P16" s="26"/>
      <c r="Q16" s="56"/>
    </row>
    <row r="17" spans="1:18" x14ac:dyDescent="0.25">
      <c r="A17" s="26"/>
      <c r="B17" s="26"/>
      <c r="C17" s="26"/>
      <c r="D17" s="26"/>
      <c r="E17" s="26"/>
      <c r="F17" s="26"/>
      <c r="G17" s="26"/>
      <c r="H17" s="26"/>
      <c r="I17" s="26"/>
      <c r="J17" s="26"/>
      <c r="K17" s="26"/>
      <c r="L17" s="26"/>
      <c r="M17" s="26"/>
      <c r="N17" s="26"/>
      <c r="O17" s="26"/>
      <c r="P17" s="26"/>
      <c r="Q17" s="57"/>
      <c r="R17" s="114"/>
    </row>
    <row r="18" spans="1:18" x14ac:dyDescent="0.25">
      <c r="A18" s="26"/>
      <c r="B18" s="26"/>
      <c r="C18" s="26"/>
      <c r="D18" s="26"/>
      <c r="E18" s="26"/>
      <c r="F18" s="26"/>
      <c r="G18" s="26"/>
      <c r="H18" s="26"/>
      <c r="I18" s="26"/>
      <c r="J18" s="26"/>
      <c r="K18" s="26"/>
      <c r="L18" s="26"/>
      <c r="M18" s="26"/>
      <c r="N18" s="26"/>
      <c r="O18" s="26"/>
      <c r="P18" s="26"/>
      <c r="Q18" s="57"/>
      <c r="R18" s="114"/>
    </row>
    <row r="19" spans="1:18" x14ac:dyDescent="0.25">
      <c r="A19" s="26"/>
      <c r="B19" s="26"/>
      <c r="C19" s="26"/>
      <c r="D19" s="26"/>
      <c r="E19" s="26"/>
      <c r="F19" s="26"/>
      <c r="G19" s="26"/>
      <c r="H19" s="26"/>
      <c r="I19" s="26"/>
      <c r="J19" s="26"/>
      <c r="K19" s="26"/>
      <c r="L19" s="26"/>
      <c r="M19" s="26"/>
      <c r="N19" s="26"/>
      <c r="O19" s="26"/>
      <c r="P19" s="26"/>
      <c r="Q19" s="56"/>
    </row>
    <row r="20" spans="1:18" x14ac:dyDescent="0.25">
      <c r="A20" s="26"/>
      <c r="B20" s="26"/>
      <c r="C20" s="26"/>
      <c r="D20" s="26"/>
      <c r="E20" s="26"/>
      <c r="F20" s="26"/>
      <c r="G20" s="26"/>
      <c r="H20" s="26"/>
      <c r="I20" s="26"/>
      <c r="J20" s="26"/>
      <c r="K20" s="26"/>
      <c r="L20" s="26"/>
      <c r="M20" s="26"/>
      <c r="N20" s="26"/>
      <c r="O20" s="26"/>
      <c r="P20" s="26"/>
      <c r="Q20" s="56"/>
    </row>
    <row r="21" spans="1:18" x14ac:dyDescent="0.25">
      <c r="A21" s="26"/>
      <c r="B21" s="26"/>
      <c r="C21" s="26"/>
      <c r="D21" s="26"/>
      <c r="E21" s="26"/>
      <c r="F21" s="26"/>
      <c r="G21" s="26"/>
      <c r="H21" s="26"/>
      <c r="I21" s="26"/>
      <c r="J21" s="26"/>
      <c r="K21" s="26"/>
      <c r="L21" s="26"/>
      <c r="M21" s="26"/>
      <c r="N21" s="26"/>
      <c r="O21" s="26"/>
      <c r="P21" s="26"/>
      <c r="Q21" s="56"/>
    </row>
    <row r="22" spans="1:18" x14ac:dyDescent="0.25">
      <c r="A22" s="26"/>
      <c r="B22" s="26"/>
      <c r="C22" s="26"/>
      <c r="D22" s="26"/>
      <c r="E22" s="26"/>
      <c r="F22" s="26"/>
      <c r="G22" s="26"/>
      <c r="H22" s="26"/>
      <c r="I22" s="26"/>
      <c r="J22" s="26"/>
      <c r="K22" s="26"/>
      <c r="L22" s="26"/>
      <c r="M22" s="26"/>
      <c r="N22" s="26"/>
      <c r="O22" s="26"/>
      <c r="P22" s="26"/>
      <c r="Q22" s="56"/>
    </row>
    <row r="23" spans="1:18" x14ac:dyDescent="0.25">
      <c r="A23" s="26"/>
      <c r="B23" s="26"/>
      <c r="C23" s="26"/>
      <c r="D23" s="26"/>
      <c r="E23" s="26"/>
      <c r="F23" s="26"/>
      <c r="G23" s="26"/>
      <c r="H23" s="26"/>
      <c r="I23" s="26"/>
      <c r="J23" s="26"/>
      <c r="K23" s="26"/>
      <c r="L23" s="26"/>
      <c r="M23" s="26"/>
      <c r="N23" s="26"/>
      <c r="O23" s="26"/>
      <c r="P23" s="26"/>
      <c r="Q23" s="56"/>
    </row>
    <row r="24" spans="1:18" x14ac:dyDescent="0.25">
      <c r="A24" s="26"/>
      <c r="B24" s="26"/>
      <c r="C24" s="26"/>
      <c r="D24" s="26"/>
      <c r="E24" s="26"/>
      <c r="F24" s="26"/>
      <c r="G24" s="26"/>
      <c r="H24" s="26"/>
      <c r="I24" s="26"/>
      <c r="J24" s="26"/>
      <c r="K24" s="26"/>
      <c r="L24" s="26"/>
      <c r="M24" s="26"/>
      <c r="N24" s="26"/>
      <c r="O24" s="26"/>
      <c r="P24" s="26"/>
      <c r="Q24" s="56"/>
    </row>
    <row r="25" spans="1:18" ht="13.5" customHeight="1" x14ac:dyDescent="0.25">
      <c r="A25" s="26"/>
      <c r="B25" s="26"/>
      <c r="C25" s="26"/>
      <c r="D25" s="26"/>
      <c r="E25" s="26"/>
      <c r="F25" s="26"/>
      <c r="G25" s="26"/>
      <c r="H25" s="26"/>
      <c r="I25" s="26"/>
      <c r="J25" s="26"/>
      <c r="K25" s="26"/>
      <c r="L25" s="26"/>
      <c r="M25" s="26"/>
      <c r="N25" s="26"/>
      <c r="O25" s="26"/>
      <c r="P25" s="26"/>
      <c r="Q25" s="56"/>
    </row>
    <row r="26" spans="1:18" x14ac:dyDescent="0.25">
      <c r="A26" s="26"/>
      <c r="B26" s="26"/>
      <c r="C26" s="26"/>
      <c r="D26" s="26"/>
      <c r="E26" s="26"/>
      <c r="F26" s="26"/>
      <c r="G26" s="26"/>
      <c r="H26" s="26"/>
      <c r="I26" s="26"/>
      <c r="J26" s="26"/>
      <c r="K26" s="26"/>
      <c r="L26" s="26"/>
      <c r="M26" s="26"/>
      <c r="N26" s="26"/>
      <c r="O26" s="26"/>
      <c r="P26" s="26"/>
      <c r="Q26" s="56"/>
    </row>
    <row r="27" spans="1:18" x14ac:dyDescent="0.25">
      <c r="A27" s="26"/>
      <c r="B27" s="26"/>
      <c r="C27" s="26"/>
      <c r="D27" s="26"/>
      <c r="E27" s="26"/>
      <c r="F27" s="26"/>
      <c r="G27" s="26"/>
      <c r="H27" s="26"/>
      <c r="I27" s="26"/>
      <c r="J27" s="26"/>
      <c r="K27" s="26"/>
      <c r="L27" s="26"/>
      <c r="M27" s="26"/>
      <c r="N27" s="26"/>
      <c r="O27" s="26"/>
      <c r="P27" s="26"/>
      <c r="Q27" s="56"/>
    </row>
    <row r="28" spans="1:18" x14ac:dyDescent="0.25">
      <c r="A28" s="26"/>
      <c r="B28" s="26"/>
      <c r="C28" s="26"/>
      <c r="D28" s="26"/>
      <c r="E28" s="26"/>
      <c r="F28" s="26"/>
      <c r="G28" s="26"/>
      <c r="H28" s="26"/>
      <c r="I28" s="26"/>
      <c r="J28" s="26"/>
      <c r="K28" s="26"/>
      <c r="L28" s="26"/>
      <c r="M28" s="26"/>
      <c r="N28" s="26"/>
      <c r="O28" s="26"/>
      <c r="P28" s="26"/>
      <c r="Q28" s="56"/>
    </row>
    <row r="29" spans="1:18" x14ac:dyDescent="0.25">
      <c r="A29" s="26"/>
      <c r="B29" s="26"/>
      <c r="C29" s="26"/>
      <c r="D29" s="26"/>
      <c r="E29" s="26"/>
      <c r="F29" s="26"/>
      <c r="G29" s="26"/>
      <c r="H29" s="26"/>
      <c r="I29" s="26"/>
      <c r="J29" s="26"/>
      <c r="K29" s="26"/>
      <c r="L29" s="26"/>
      <c r="M29" s="26"/>
      <c r="N29" s="26"/>
      <c r="O29" s="26"/>
      <c r="P29" s="26"/>
      <c r="Q29" s="56"/>
    </row>
    <row r="30" spans="1:18" x14ac:dyDescent="0.25">
      <c r="A30" s="26"/>
      <c r="B30" s="26"/>
      <c r="C30" s="26"/>
      <c r="D30" s="26"/>
      <c r="E30" s="26"/>
      <c r="F30" s="26"/>
      <c r="G30" s="26"/>
      <c r="H30" s="26"/>
      <c r="I30" s="26"/>
      <c r="J30" s="26"/>
      <c r="K30" s="26"/>
      <c r="L30" s="26"/>
      <c r="M30" s="26"/>
      <c r="N30" s="26"/>
      <c r="O30" s="26"/>
      <c r="P30" s="26"/>
      <c r="Q30" s="56"/>
    </row>
    <row r="31" spans="1:18" x14ac:dyDescent="0.25">
      <c r="A31" s="26"/>
      <c r="B31" s="26"/>
      <c r="C31" s="26"/>
      <c r="D31" s="26"/>
      <c r="E31" s="26"/>
      <c r="F31" s="26"/>
      <c r="G31" s="26"/>
      <c r="H31" s="26"/>
      <c r="I31" s="26"/>
      <c r="J31" s="26"/>
      <c r="K31" s="26"/>
      <c r="L31" s="26"/>
      <c r="M31" s="26"/>
      <c r="N31" s="26"/>
      <c r="O31" s="26"/>
      <c r="P31" s="26"/>
      <c r="Q31" s="56"/>
    </row>
    <row r="32" spans="1:18" x14ac:dyDescent="0.25">
      <c r="A32" s="26"/>
      <c r="B32" s="26"/>
      <c r="C32" s="26"/>
      <c r="D32" s="26"/>
      <c r="E32" s="26"/>
      <c r="F32" s="26"/>
      <c r="G32" s="26"/>
      <c r="H32" s="26"/>
      <c r="I32" s="26"/>
      <c r="J32" s="26"/>
      <c r="K32" s="26"/>
      <c r="L32" s="26"/>
      <c r="M32" s="26"/>
      <c r="N32" s="26"/>
      <c r="O32" s="26"/>
      <c r="P32" s="26"/>
      <c r="Q32" s="56"/>
    </row>
    <row r="33" spans="1:22" x14ac:dyDescent="0.25">
      <c r="A33" s="26"/>
      <c r="B33" s="26"/>
      <c r="C33" s="26"/>
      <c r="D33" s="26"/>
      <c r="E33" s="26"/>
      <c r="F33" s="26"/>
      <c r="G33" s="26"/>
      <c r="H33" s="26"/>
      <c r="I33" s="26"/>
      <c r="J33" s="26"/>
      <c r="K33" s="26"/>
      <c r="L33" s="26"/>
      <c r="M33" s="26"/>
      <c r="N33" s="26"/>
      <c r="O33" s="26"/>
      <c r="P33" s="26"/>
      <c r="Q33" s="56"/>
    </row>
    <row r="34" spans="1:22" x14ac:dyDescent="0.25">
      <c r="A34" s="26"/>
      <c r="B34" s="26"/>
      <c r="C34" s="26"/>
      <c r="D34" s="26"/>
      <c r="E34" s="26"/>
      <c r="F34" s="26"/>
      <c r="G34" s="26"/>
      <c r="H34" s="26"/>
      <c r="I34" s="26"/>
      <c r="J34" s="26"/>
      <c r="K34" s="26"/>
      <c r="L34" s="26"/>
      <c r="M34" s="26"/>
      <c r="N34" s="26"/>
      <c r="O34" s="26"/>
      <c r="P34" s="26"/>
      <c r="Q34" s="56"/>
    </row>
    <row r="35" spans="1:22" x14ac:dyDescent="0.25">
      <c r="A35" s="26"/>
      <c r="B35" s="26"/>
      <c r="C35" s="26"/>
      <c r="D35" s="26"/>
      <c r="E35" s="26"/>
      <c r="F35" s="26"/>
      <c r="G35" s="26"/>
      <c r="H35" s="26"/>
      <c r="I35" s="26"/>
      <c r="J35" s="26"/>
      <c r="K35" s="26"/>
      <c r="L35" s="26"/>
      <c r="M35" s="26"/>
      <c r="N35" s="26"/>
      <c r="O35" s="26"/>
      <c r="P35" s="26"/>
      <c r="Q35" s="56"/>
    </row>
    <row r="36" spans="1:22" x14ac:dyDescent="0.25">
      <c r="A36" s="26"/>
      <c r="B36" s="26"/>
      <c r="C36" s="26"/>
      <c r="D36" s="26"/>
      <c r="E36" s="26"/>
      <c r="F36" s="26"/>
      <c r="G36" s="26"/>
      <c r="H36" s="26"/>
      <c r="I36" s="26"/>
      <c r="J36" s="26"/>
      <c r="K36" s="26"/>
      <c r="L36" s="26"/>
      <c r="M36" s="26"/>
      <c r="N36" s="26"/>
      <c r="O36" s="26"/>
      <c r="P36" s="26"/>
      <c r="Q36" s="56"/>
    </row>
    <row r="37" spans="1:22" x14ac:dyDescent="0.25">
      <c r="A37" s="26"/>
      <c r="B37" s="26"/>
      <c r="C37" s="26"/>
      <c r="D37" s="26"/>
      <c r="E37" s="26"/>
      <c r="F37" s="26"/>
      <c r="G37" s="26"/>
      <c r="H37" s="26"/>
      <c r="I37" s="26"/>
      <c r="J37" s="26"/>
      <c r="K37" s="26"/>
      <c r="L37" s="26"/>
      <c r="M37" s="26"/>
      <c r="N37" s="26"/>
      <c r="O37" s="26"/>
      <c r="P37" s="26"/>
      <c r="Q37" s="56"/>
    </row>
    <row r="38" spans="1:22" x14ac:dyDescent="0.25">
      <c r="A38" s="26"/>
      <c r="B38" s="26"/>
      <c r="C38" s="26"/>
      <c r="D38" s="26"/>
      <c r="E38" s="26"/>
      <c r="F38" s="26"/>
      <c r="G38" s="26"/>
      <c r="H38" s="26"/>
      <c r="I38" s="26"/>
      <c r="J38" s="26"/>
      <c r="K38" s="26"/>
      <c r="L38" s="26"/>
      <c r="M38" s="26"/>
      <c r="N38" s="26"/>
      <c r="O38" s="26"/>
      <c r="P38" s="26"/>
      <c r="Q38" s="56"/>
    </row>
    <row r="39" spans="1:22" x14ac:dyDescent="0.25">
      <c r="A39" s="26"/>
      <c r="B39" s="26"/>
      <c r="C39" s="26"/>
      <c r="D39" s="26"/>
      <c r="E39" s="26"/>
      <c r="F39" s="26"/>
      <c r="G39" s="26"/>
      <c r="H39" s="26"/>
      <c r="I39" s="26"/>
      <c r="J39" s="26"/>
      <c r="K39" s="26"/>
      <c r="L39" s="26"/>
      <c r="M39" s="26"/>
      <c r="N39" s="26"/>
      <c r="O39" s="26"/>
      <c r="P39" s="26"/>
      <c r="Q39" s="56"/>
    </row>
    <row r="40" spans="1:22" x14ac:dyDescent="0.25">
      <c r="A40" s="26"/>
      <c r="B40" s="26"/>
      <c r="C40" s="26"/>
      <c r="D40" s="26"/>
      <c r="E40" s="26"/>
      <c r="F40" s="26"/>
      <c r="G40" s="26"/>
      <c r="H40" s="26"/>
      <c r="I40" s="26"/>
      <c r="J40" s="26"/>
      <c r="K40" s="26"/>
      <c r="L40" s="26"/>
      <c r="M40" s="26"/>
      <c r="N40" s="26"/>
      <c r="O40" s="26"/>
      <c r="P40" s="26"/>
      <c r="Q40" s="56"/>
    </row>
    <row r="41" spans="1:22" x14ac:dyDescent="0.25">
      <c r="A41" s="26"/>
      <c r="B41" s="29" t="s">
        <v>9</v>
      </c>
      <c r="C41" s="30"/>
      <c r="D41" s="143" t="s">
        <v>10</v>
      </c>
      <c r="E41" s="56"/>
      <c r="F41" s="26"/>
      <c r="G41" s="26"/>
      <c r="H41" s="26"/>
      <c r="I41" s="26"/>
      <c r="J41" s="26"/>
      <c r="K41" s="26"/>
      <c r="L41" s="26"/>
      <c r="M41" s="26"/>
      <c r="N41" s="26"/>
      <c r="O41" s="26"/>
      <c r="P41" s="26"/>
      <c r="Q41" s="56"/>
    </row>
    <row r="42" spans="1:22" x14ac:dyDescent="0.25">
      <c r="A42" s="26"/>
      <c r="B42" s="26"/>
      <c r="C42" s="26"/>
      <c r="D42" s="26"/>
      <c r="E42" s="26"/>
      <c r="F42" s="26"/>
      <c r="G42" s="26"/>
      <c r="H42" s="26"/>
      <c r="I42" s="26"/>
      <c r="J42" s="26"/>
      <c r="K42" s="26"/>
      <c r="L42" s="26"/>
      <c r="M42" s="26"/>
      <c r="N42" s="26"/>
      <c r="O42" s="26"/>
      <c r="P42" s="26"/>
      <c r="Q42" s="56"/>
    </row>
    <row r="43" spans="1:22" ht="50.25" customHeight="1" x14ac:dyDescent="0.25">
      <c r="A43" s="173" t="s">
        <v>11</v>
      </c>
      <c r="B43" s="173"/>
      <c r="C43" s="173"/>
      <c r="D43" s="173"/>
      <c r="E43" s="173"/>
      <c r="F43" s="173"/>
      <c r="G43" s="173"/>
      <c r="H43" s="173"/>
      <c r="I43" s="173"/>
      <c r="J43" s="173"/>
      <c r="K43" s="173"/>
      <c r="L43" s="173"/>
      <c r="M43" s="173"/>
      <c r="N43" s="173"/>
      <c r="O43" s="173"/>
      <c r="P43" s="173"/>
      <c r="Q43" s="173"/>
      <c r="R43" s="58"/>
      <c r="S43" s="58"/>
      <c r="T43" s="58"/>
      <c r="U43" s="58"/>
      <c r="V43" s="58"/>
    </row>
    <row r="44" spans="1:22" ht="29.25" customHeight="1" x14ac:dyDescent="0.25">
      <c r="A44" s="59"/>
      <c r="B44" s="174" t="s">
        <v>12</v>
      </c>
      <c r="C44" s="174"/>
      <c r="D44" s="174"/>
      <c r="E44" s="174"/>
      <c r="F44" s="174"/>
      <c r="G44" s="174"/>
      <c r="H44" s="174"/>
      <c r="I44" s="174"/>
      <c r="J44" s="174"/>
      <c r="K44" s="174"/>
      <c r="L44" s="174"/>
      <c r="M44" s="174"/>
      <c r="N44" s="174"/>
      <c r="O44" s="174"/>
      <c r="P44" s="174"/>
      <c r="Q44" s="174"/>
      <c r="R44" s="58"/>
      <c r="S44" s="58"/>
      <c r="T44" s="58"/>
      <c r="U44" s="58"/>
      <c r="V44" s="58"/>
    </row>
    <row r="45" spans="1:22" ht="7.5" customHeight="1" x14ac:dyDescent="0.25">
      <c r="A45" s="26"/>
      <c r="B45" s="26"/>
      <c r="C45" s="26"/>
      <c r="D45" s="26"/>
      <c r="E45" s="26"/>
      <c r="F45" s="26"/>
      <c r="G45" s="26"/>
      <c r="H45" s="26"/>
      <c r="I45" s="26"/>
      <c r="J45" s="26"/>
      <c r="K45" s="26"/>
      <c r="L45" s="26"/>
      <c r="M45" s="26"/>
      <c r="N45" s="26"/>
      <c r="O45" s="26"/>
      <c r="P45" s="26"/>
      <c r="Q45" s="56"/>
    </row>
    <row r="62" spans="2:2" x14ac:dyDescent="0.25">
      <c r="B62" s="60" t="s">
        <v>13</v>
      </c>
    </row>
    <row r="63" spans="2:2" x14ac:dyDescent="0.25">
      <c r="B63" s="60" t="s">
        <v>14</v>
      </c>
    </row>
    <row r="64" spans="2:2" x14ac:dyDescent="0.25">
      <c r="B64" s="60" t="s">
        <v>15</v>
      </c>
    </row>
    <row r="65" spans="2:2" x14ac:dyDescent="0.25">
      <c r="B65" s="60" t="s">
        <v>16</v>
      </c>
    </row>
    <row r="66" spans="2:2" x14ac:dyDescent="0.25">
      <c r="B66" s="60" t="s">
        <v>17</v>
      </c>
    </row>
    <row r="67" spans="2:2" x14ac:dyDescent="0.25">
      <c r="B67" s="60" t="s">
        <v>18</v>
      </c>
    </row>
    <row r="68" spans="2:2" x14ac:dyDescent="0.25">
      <c r="B68" s="60" t="s">
        <v>19</v>
      </c>
    </row>
    <row r="69" spans="2:2" x14ac:dyDescent="0.25">
      <c r="B69" s="60" t="s">
        <v>20</v>
      </c>
    </row>
    <row r="70" spans="2:2" x14ac:dyDescent="0.25">
      <c r="B70" s="60" t="s">
        <v>21</v>
      </c>
    </row>
    <row r="71" spans="2:2" x14ac:dyDescent="0.25">
      <c r="B71" s="60" t="s">
        <v>22</v>
      </c>
    </row>
    <row r="72" spans="2:2" x14ac:dyDescent="0.25">
      <c r="B72" s="60" t="s">
        <v>10</v>
      </c>
    </row>
    <row r="73" spans="2:2" x14ac:dyDescent="0.25">
      <c r="B73" s="60" t="s">
        <v>23</v>
      </c>
    </row>
  </sheetData>
  <sheetProtection algorithmName="SHA-512" hashValue="mFzeegEkxwCzhSjWyvcYwIqEiZAk8UGgmzAzN/vKxAzvmZlDp0CL3Pbwud62lqRVzTiGjEL6yWaNL/CnzH1EJA==" saltValue="PdYDODiQ2OPC0tsqOWBFrg==" spinCount="100000" sheet="1" objects="1" scenarios="1"/>
  <mergeCells count="12">
    <mergeCell ref="B8:O9"/>
    <mergeCell ref="B10:O11"/>
    <mergeCell ref="A43:Q43"/>
    <mergeCell ref="B44:Q44"/>
    <mergeCell ref="B2:B5"/>
    <mergeCell ref="C2:N2"/>
    <mergeCell ref="O2:Q2"/>
    <mergeCell ref="C3:N3"/>
    <mergeCell ref="O3:Q3"/>
    <mergeCell ref="C4:N5"/>
    <mergeCell ref="O4:Q4"/>
    <mergeCell ref="O5:Q5"/>
  </mergeCells>
  <dataValidations count="1">
    <dataValidation type="list" allowBlank="1" showInputMessage="1" showErrorMessage="1" sqref="D41" xr:uid="{00000000-0002-0000-0000-000000000000}">
      <formula1>$B$62:$B$73</formula1>
    </dataValidation>
  </dataValidations>
  <pageMargins left="0.7" right="0.7" top="0.75" bottom="0.75" header="0.3" footer="0.3"/>
  <pageSetup scale="4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482B"/>
  </sheetPr>
  <dimension ref="B1:AE59"/>
  <sheetViews>
    <sheetView showGridLines="0" showRowColHeaders="0" view="pageBreakPreview" zoomScale="55" zoomScaleNormal="73" zoomScaleSheetLayoutView="55" workbookViewId="0">
      <pane xSplit="3" ySplit="15" topLeftCell="D16" activePane="bottomRight" state="frozen"/>
      <selection pane="topRight" activeCell="H35" sqref="H35"/>
      <selection pane="bottomLeft" activeCell="H35" sqref="H35"/>
      <selection pane="bottomRight" activeCell="A2" sqref="A2"/>
    </sheetView>
  </sheetViews>
  <sheetFormatPr baseColWidth="10" defaultColWidth="11.42578125" defaultRowHeight="15" x14ac:dyDescent="0.25"/>
  <cols>
    <col min="1" max="1" width="10.7109375" customWidth="1"/>
    <col min="2" max="2" width="13.42578125" customWidth="1"/>
    <col min="3" max="3" width="12.5703125" customWidth="1"/>
    <col min="4" max="4" width="67.28515625" customWidth="1"/>
    <col min="6" max="7" width="14.7109375" customWidth="1"/>
    <col min="8" max="11" width="13.28515625" customWidth="1"/>
    <col min="12" max="12" width="4" customWidth="1"/>
  </cols>
  <sheetData>
    <row r="1" spans="2:13" s="1" customFormat="1" x14ac:dyDescent="0.25">
      <c r="B1" s="2"/>
      <c r="C1" s="2"/>
      <c r="D1" s="2"/>
      <c r="E1" s="2"/>
      <c r="F1" s="2"/>
      <c r="G1" s="2"/>
      <c r="H1" s="2"/>
      <c r="I1" s="2"/>
      <c r="J1" s="2"/>
      <c r="K1" s="2"/>
      <c r="L1" s="2"/>
      <c r="M1" s="2"/>
    </row>
    <row r="2" spans="2:13" s="1" customFormat="1" ht="15" customHeight="1" x14ac:dyDescent="0.25">
      <c r="B2" s="222"/>
      <c r="C2" s="223" t="s">
        <v>0</v>
      </c>
      <c r="D2" s="224"/>
      <c r="E2" s="224"/>
      <c r="F2" s="224"/>
      <c r="G2" s="224"/>
      <c r="H2" s="225"/>
      <c r="I2" s="223" t="s">
        <v>1</v>
      </c>
      <c r="J2" s="224"/>
      <c r="K2" s="225"/>
      <c r="L2" s="2"/>
      <c r="M2" s="2"/>
    </row>
    <row r="3" spans="2:13" s="1" customFormat="1" ht="15" customHeight="1" x14ac:dyDescent="0.25">
      <c r="B3" s="222"/>
      <c r="C3" s="223" t="s">
        <v>2</v>
      </c>
      <c r="D3" s="224"/>
      <c r="E3" s="224"/>
      <c r="F3" s="224"/>
      <c r="G3" s="224"/>
      <c r="H3" s="225"/>
      <c r="I3" s="223" t="s">
        <v>3</v>
      </c>
      <c r="J3" s="224"/>
      <c r="K3" s="225"/>
      <c r="L3" s="2"/>
      <c r="M3" s="2"/>
    </row>
    <row r="4" spans="2:13" s="1" customFormat="1" ht="15" customHeight="1" x14ac:dyDescent="0.25">
      <c r="B4" s="222"/>
      <c r="C4" s="226" t="s">
        <v>4</v>
      </c>
      <c r="D4" s="227"/>
      <c r="E4" s="227"/>
      <c r="F4" s="227"/>
      <c r="G4" s="227"/>
      <c r="H4" s="228"/>
      <c r="I4" s="223" t="s">
        <v>24</v>
      </c>
      <c r="J4" s="224"/>
      <c r="K4" s="225"/>
      <c r="L4" s="2"/>
      <c r="M4" s="2"/>
    </row>
    <row r="5" spans="2:13" s="1" customFormat="1" ht="15" customHeight="1" x14ac:dyDescent="0.25">
      <c r="B5" s="222"/>
      <c r="C5" s="229"/>
      <c r="D5" s="230"/>
      <c r="E5" s="230"/>
      <c r="F5" s="230"/>
      <c r="G5" s="230"/>
      <c r="H5" s="231"/>
      <c r="I5" s="223" t="s">
        <v>25</v>
      </c>
      <c r="J5" s="224"/>
      <c r="K5" s="225"/>
      <c r="L5" s="2"/>
      <c r="M5" s="2"/>
    </row>
    <row r="7" spans="2:13" x14ac:dyDescent="0.25">
      <c r="B7" s="61">
        <v>33</v>
      </c>
    </row>
    <row r="9" spans="2:13" ht="15" customHeight="1" x14ac:dyDescent="0.25">
      <c r="B9" s="213" t="s">
        <v>26</v>
      </c>
      <c r="C9" s="213"/>
      <c r="D9" s="213"/>
      <c r="E9" s="213"/>
      <c r="F9" s="213"/>
      <c r="G9" s="213"/>
      <c r="H9" s="213"/>
      <c r="I9" s="213"/>
      <c r="J9" s="213"/>
      <c r="K9" s="213"/>
    </row>
    <row r="10" spans="2:13" x14ac:dyDescent="0.25">
      <c r="B10" s="213"/>
      <c r="C10" s="213"/>
      <c r="D10" s="213"/>
      <c r="E10" s="213"/>
      <c r="F10" s="213"/>
      <c r="G10" s="213"/>
      <c r="H10" s="213"/>
      <c r="I10" s="213"/>
      <c r="J10" s="213"/>
      <c r="K10" s="213"/>
    </row>
    <row r="11" spans="2:13" x14ac:dyDescent="0.25">
      <c r="D11" s="52"/>
      <c r="E11" s="52"/>
      <c r="F11" s="52"/>
      <c r="G11" s="52"/>
      <c r="H11" s="52"/>
      <c r="I11" s="52"/>
      <c r="J11" s="52"/>
    </row>
    <row r="12" spans="2:13" ht="15.75" thickBot="1" x14ac:dyDescent="0.3">
      <c r="D12" s="52"/>
      <c r="E12" s="52"/>
      <c r="F12" s="52"/>
      <c r="G12" s="52"/>
      <c r="H12" s="52"/>
      <c r="I12" s="52"/>
      <c r="J12" s="52"/>
    </row>
    <row r="13" spans="2:13" ht="19.5" thickBot="1" x14ac:dyDescent="0.35">
      <c r="B13" s="183" t="s">
        <v>27</v>
      </c>
      <c r="C13" s="184"/>
      <c r="D13" s="185"/>
    </row>
    <row r="14" spans="2:13" ht="19.5" thickBot="1" x14ac:dyDescent="0.35">
      <c r="B14" s="214" t="s">
        <v>28</v>
      </c>
      <c r="C14" s="62" t="s">
        <v>29</v>
      </c>
      <c r="D14" s="216" t="s">
        <v>30</v>
      </c>
      <c r="F14" s="183" t="s">
        <v>31</v>
      </c>
      <c r="G14" s="184"/>
      <c r="H14" s="184"/>
      <c r="I14" s="184"/>
      <c r="J14" s="184"/>
      <c r="K14" s="185"/>
    </row>
    <row r="15" spans="2:13" ht="25.5" customHeight="1" thickBot="1" x14ac:dyDescent="0.3">
      <c r="B15" s="215"/>
      <c r="C15" s="63" t="s">
        <v>32</v>
      </c>
      <c r="D15" s="217"/>
      <c r="F15" s="218" t="s">
        <v>33</v>
      </c>
      <c r="G15" s="219"/>
      <c r="H15" s="210" t="s">
        <v>34</v>
      </c>
      <c r="I15" s="211"/>
      <c r="J15" s="211"/>
      <c r="K15" s="212"/>
    </row>
    <row r="16" spans="2:13" ht="66.75" customHeight="1" thickBot="1" x14ac:dyDescent="0.3">
      <c r="B16" s="64" t="s">
        <v>35</v>
      </c>
      <c r="C16" s="65">
        <v>10</v>
      </c>
      <c r="D16" s="55" t="s">
        <v>36</v>
      </c>
      <c r="F16" s="220"/>
      <c r="G16" s="221"/>
      <c r="H16" s="66">
        <v>4</v>
      </c>
      <c r="I16" s="66">
        <v>3</v>
      </c>
      <c r="J16" s="66">
        <v>2</v>
      </c>
      <c r="K16" s="67">
        <v>1</v>
      </c>
    </row>
    <row r="17" spans="2:11" ht="51.75" customHeight="1" thickBot="1" x14ac:dyDescent="0.3">
      <c r="B17" s="64" t="s">
        <v>37</v>
      </c>
      <c r="C17" s="65">
        <v>6</v>
      </c>
      <c r="D17" s="55" t="s">
        <v>38</v>
      </c>
      <c r="F17" s="68" t="s">
        <v>28</v>
      </c>
      <c r="G17" s="4">
        <v>10</v>
      </c>
      <c r="H17" s="5" t="s">
        <v>39</v>
      </c>
      <c r="I17" s="6" t="s">
        <v>40</v>
      </c>
      <c r="J17" s="7" t="s">
        <v>41</v>
      </c>
      <c r="K17" s="7" t="s">
        <v>42</v>
      </c>
    </row>
    <row r="18" spans="2:11" ht="69.75" customHeight="1" thickBot="1" x14ac:dyDescent="0.3">
      <c r="B18" s="64" t="s">
        <v>43</v>
      </c>
      <c r="C18" s="65">
        <v>2</v>
      </c>
      <c r="D18" s="55" t="s">
        <v>44</v>
      </c>
      <c r="F18" s="68" t="s">
        <v>45</v>
      </c>
      <c r="G18" s="4">
        <v>6</v>
      </c>
      <c r="H18" s="7" t="s">
        <v>46</v>
      </c>
      <c r="I18" s="7" t="s">
        <v>47</v>
      </c>
      <c r="J18" s="7" t="s">
        <v>48</v>
      </c>
      <c r="K18" s="8" t="s">
        <v>49</v>
      </c>
    </row>
    <row r="19" spans="2:11" ht="15.75" thickBot="1" x14ac:dyDescent="0.3">
      <c r="B19" s="190" t="s">
        <v>50</v>
      </c>
      <c r="C19" s="69" t="s">
        <v>51</v>
      </c>
      <c r="D19" s="206" t="s">
        <v>52</v>
      </c>
      <c r="F19" s="70"/>
      <c r="G19" s="4">
        <v>2</v>
      </c>
      <c r="H19" s="8" t="s">
        <v>53</v>
      </c>
      <c r="I19" s="8" t="s">
        <v>49</v>
      </c>
      <c r="J19" s="4" t="s">
        <v>54</v>
      </c>
      <c r="K19" s="4" t="s">
        <v>55</v>
      </c>
    </row>
    <row r="20" spans="2:11" ht="47.25" customHeight="1" thickBot="1" x14ac:dyDescent="0.3">
      <c r="B20" s="205"/>
      <c r="C20" s="71" t="s">
        <v>56</v>
      </c>
      <c r="D20" s="207"/>
    </row>
    <row r="21" spans="2:11" ht="15.75" thickBot="1" x14ac:dyDescent="0.3"/>
    <row r="22" spans="2:11" ht="19.5" thickBot="1" x14ac:dyDescent="0.35">
      <c r="B22" s="183" t="s">
        <v>57</v>
      </c>
      <c r="C22" s="184"/>
      <c r="D22" s="185"/>
      <c r="F22" s="183" t="s">
        <v>58</v>
      </c>
      <c r="G22" s="184"/>
      <c r="H22" s="184"/>
      <c r="I22" s="184"/>
      <c r="J22" s="184"/>
      <c r="K22" s="185"/>
    </row>
    <row r="23" spans="2:11" ht="30.75" thickBot="1" x14ac:dyDescent="0.3">
      <c r="B23" s="72" t="s">
        <v>59</v>
      </c>
      <c r="C23" s="73" t="s">
        <v>60</v>
      </c>
      <c r="D23" s="74" t="s">
        <v>30</v>
      </c>
      <c r="F23" s="208" t="s">
        <v>61</v>
      </c>
      <c r="G23" s="209"/>
      <c r="H23" s="210" t="s">
        <v>62</v>
      </c>
      <c r="I23" s="211"/>
      <c r="J23" s="211"/>
      <c r="K23" s="212"/>
    </row>
    <row r="24" spans="2:11" ht="29.25" thickBot="1" x14ac:dyDescent="0.3">
      <c r="B24" s="64" t="s">
        <v>63</v>
      </c>
      <c r="C24" s="65">
        <v>4</v>
      </c>
      <c r="D24" s="55" t="s">
        <v>64</v>
      </c>
      <c r="F24" s="196" t="s">
        <v>65</v>
      </c>
      <c r="G24" s="197"/>
      <c r="H24" s="3" t="s">
        <v>66</v>
      </c>
      <c r="I24" s="75">
        <v>42297</v>
      </c>
      <c r="J24" s="75">
        <v>42163</v>
      </c>
      <c r="K24" s="76">
        <v>42039</v>
      </c>
    </row>
    <row r="25" spans="2:11" ht="29.25" thickBot="1" x14ac:dyDescent="0.3">
      <c r="B25" s="64" t="s">
        <v>67</v>
      </c>
      <c r="C25" s="65">
        <v>3</v>
      </c>
      <c r="D25" s="55" t="s">
        <v>68</v>
      </c>
      <c r="F25" s="198" t="s">
        <v>69</v>
      </c>
      <c r="G25" s="201">
        <v>100</v>
      </c>
      <c r="H25" s="9" t="s">
        <v>70</v>
      </c>
      <c r="I25" s="9" t="s">
        <v>70</v>
      </c>
      <c r="J25" s="9" t="s">
        <v>70</v>
      </c>
      <c r="K25" s="10" t="s">
        <v>71</v>
      </c>
    </row>
    <row r="26" spans="2:11" ht="29.25" thickBot="1" x14ac:dyDescent="0.3">
      <c r="B26" s="64" t="s">
        <v>72</v>
      </c>
      <c r="C26" s="65">
        <v>2</v>
      </c>
      <c r="D26" s="55" t="s">
        <v>73</v>
      </c>
      <c r="F26" s="199"/>
      <c r="G26" s="202"/>
      <c r="H26" s="11" t="s">
        <v>74</v>
      </c>
      <c r="I26" s="11" t="s">
        <v>75</v>
      </c>
      <c r="J26" s="11" t="s">
        <v>76</v>
      </c>
      <c r="K26" s="12" t="s">
        <v>77</v>
      </c>
    </row>
    <row r="27" spans="2:11" ht="29.25" thickBot="1" x14ac:dyDescent="0.3">
      <c r="B27" s="77" t="s">
        <v>78</v>
      </c>
      <c r="C27" s="71">
        <v>1</v>
      </c>
      <c r="D27" s="55" t="s">
        <v>79</v>
      </c>
      <c r="F27" s="199"/>
      <c r="G27" s="201">
        <v>60</v>
      </c>
      <c r="H27" s="9" t="s">
        <v>70</v>
      </c>
      <c r="I27" s="9" t="s">
        <v>70</v>
      </c>
      <c r="J27" s="10" t="s">
        <v>71</v>
      </c>
      <c r="K27" s="10" t="s">
        <v>80</v>
      </c>
    </row>
    <row r="28" spans="2:11" ht="15.75" thickBot="1" x14ac:dyDescent="0.3">
      <c r="F28" s="199"/>
      <c r="G28" s="203"/>
      <c r="H28" s="9"/>
      <c r="I28" s="9"/>
      <c r="J28" s="10"/>
      <c r="K28" s="13"/>
    </row>
    <row r="29" spans="2:11" ht="19.5" thickBot="1" x14ac:dyDescent="0.35">
      <c r="B29" s="183" t="s">
        <v>81</v>
      </c>
      <c r="C29" s="184"/>
      <c r="D29" s="185"/>
      <c r="F29" s="199"/>
      <c r="G29" s="202"/>
      <c r="H29" s="11" t="s">
        <v>82</v>
      </c>
      <c r="I29" s="11" t="s">
        <v>83</v>
      </c>
      <c r="J29" s="12" t="s">
        <v>84</v>
      </c>
      <c r="K29" s="14" t="s">
        <v>85</v>
      </c>
    </row>
    <row r="30" spans="2:11" ht="45.75" thickBot="1" x14ac:dyDescent="0.3">
      <c r="B30" s="78" t="s">
        <v>81</v>
      </c>
      <c r="C30" s="79" t="s">
        <v>86</v>
      </c>
      <c r="D30" s="80" t="s">
        <v>30</v>
      </c>
      <c r="F30" s="199"/>
      <c r="G30" s="201">
        <v>25</v>
      </c>
      <c r="H30" s="9" t="s">
        <v>70</v>
      </c>
      <c r="I30" s="10" t="s">
        <v>71</v>
      </c>
      <c r="J30" s="10" t="s">
        <v>71</v>
      </c>
      <c r="K30" s="15" t="s">
        <v>87</v>
      </c>
    </row>
    <row r="31" spans="2:11" ht="43.5" thickBot="1" x14ac:dyDescent="0.3">
      <c r="B31" s="64" t="s">
        <v>35</v>
      </c>
      <c r="C31" s="65" t="s">
        <v>88</v>
      </c>
      <c r="D31" s="55" t="s">
        <v>89</v>
      </c>
      <c r="F31" s="199"/>
      <c r="G31" s="202"/>
      <c r="H31" s="11" t="s">
        <v>90</v>
      </c>
      <c r="I31" s="12" t="s">
        <v>91</v>
      </c>
      <c r="J31" s="12" t="s">
        <v>92</v>
      </c>
      <c r="K31" s="16" t="s">
        <v>93</v>
      </c>
    </row>
    <row r="32" spans="2:11" ht="57.75" thickBot="1" x14ac:dyDescent="0.3">
      <c r="B32" s="64" t="s">
        <v>37</v>
      </c>
      <c r="C32" s="65" t="s">
        <v>94</v>
      </c>
      <c r="D32" s="55" t="s">
        <v>95</v>
      </c>
      <c r="F32" s="199"/>
      <c r="G32" s="201">
        <v>10</v>
      </c>
      <c r="H32" s="10" t="s">
        <v>71</v>
      </c>
      <c r="I32" s="10" t="s">
        <v>80</v>
      </c>
      <c r="J32" s="16" t="s">
        <v>87</v>
      </c>
      <c r="K32" s="15" t="s">
        <v>96</v>
      </c>
    </row>
    <row r="33" spans="2:11" ht="43.5" thickBot="1" x14ac:dyDescent="0.3">
      <c r="B33" s="64" t="s">
        <v>43</v>
      </c>
      <c r="C33" s="65" t="s">
        <v>97</v>
      </c>
      <c r="D33" s="55" t="s">
        <v>98</v>
      </c>
      <c r="F33" s="199"/>
      <c r="G33" s="203"/>
      <c r="H33" s="10"/>
      <c r="I33" s="13"/>
      <c r="J33" s="17"/>
      <c r="K33" s="18"/>
    </row>
    <row r="34" spans="2:11" ht="57.75" thickBot="1" x14ac:dyDescent="0.3">
      <c r="B34" s="77" t="s">
        <v>50</v>
      </c>
      <c r="C34" s="71" t="s">
        <v>99</v>
      </c>
      <c r="D34" s="55" t="s">
        <v>100</v>
      </c>
      <c r="F34" s="200"/>
      <c r="G34" s="204"/>
      <c r="H34" s="12" t="s">
        <v>77</v>
      </c>
      <c r="I34" s="14" t="s">
        <v>101</v>
      </c>
      <c r="J34" s="16" t="s">
        <v>102</v>
      </c>
      <c r="K34" s="19" t="s">
        <v>103</v>
      </c>
    </row>
    <row r="35" spans="2:11" ht="15.75" thickBot="1" x14ac:dyDescent="0.3"/>
    <row r="36" spans="2:11" ht="19.5" thickBot="1" x14ac:dyDescent="0.35">
      <c r="B36" s="183" t="s">
        <v>104</v>
      </c>
      <c r="C36" s="184"/>
      <c r="D36" s="185"/>
      <c r="F36" s="186" t="s">
        <v>105</v>
      </c>
      <c r="G36" s="187"/>
    </row>
    <row r="37" spans="2:11" ht="30.75" thickBot="1" x14ac:dyDescent="0.3">
      <c r="B37" s="81" t="s">
        <v>106</v>
      </c>
      <c r="C37" s="188" t="s">
        <v>107</v>
      </c>
      <c r="D37" s="74" t="s">
        <v>30</v>
      </c>
      <c r="F37" s="72" t="s">
        <v>61</v>
      </c>
      <c r="G37" s="82" t="s">
        <v>30</v>
      </c>
    </row>
    <row r="38" spans="2:11" ht="30.75" thickBot="1" x14ac:dyDescent="0.3">
      <c r="B38" s="83" t="s">
        <v>108</v>
      </c>
      <c r="C38" s="189"/>
      <c r="D38" s="84" t="s">
        <v>109</v>
      </c>
      <c r="F38" s="85" t="s">
        <v>70</v>
      </c>
      <c r="G38" s="20" t="s">
        <v>110</v>
      </c>
    </row>
    <row r="39" spans="2:11" ht="43.5" thickBot="1" x14ac:dyDescent="0.3">
      <c r="B39" s="64" t="s">
        <v>111</v>
      </c>
      <c r="C39" s="65">
        <v>100</v>
      </c>
      <c r="D39" s="55" t="s">
        <v>112</v>
      </c>
      <c r="F39" s="85" t="s">
        <v>71</v>
      </c>
      <c r="G39" s="21" t="s">
        <v>113</v>
      </c>
    </row>
    <row r="40" spans="2:11" ht="29.25" thickBot="1" x14ac:dyDescent="0.3">
      <c r="B40" s="64" t="s">
        <v>114</v>
      </c>
      <c r="C40" s="65">
        <v>60</v>
      </c>
      <c r="D40" s="55" t="s">
        <v>115</v>
      </c>
      <c r="F40" s="85" t="s">
        <v>87</v>
      </c>
      <c r="G40" s="22" t="s">
        <v>116</v>
      </c>
    </row>
    <row r="41" spans="2:11" ht="15.75" thickBot="1" x14ac:dyDescent="0.3">
      <c r="B41" s="64" t="s">
        <v>117</v>
      </c>
      <c r="C41" s="65">
        <v>25</v>
      </c>
      <c r="D41" s="55" t="s">
        <v>118</v>
      </c>
      <c r="F41" s="86" t="s">
        <v>119</v>
      </c>
      <c r="G41" s="23" t="s">
        <v>120</v>
      </c>
    </row>
    <row r="42" spans="2:11" ht="15.75" thickBot="1" x14ac:dyDescent="0.3">
      <c r="B42" s="77" t="s">
        <v>121</v>
      </c>
      <c r="C42" s="71">
        <v>10</v>
      </c>
      <c r="D42" s="55" t="s">
        <v>122</v>
      </c>
    </row>
    <row r="43" spans="2:11" ht="15.75" thickBot="1" x14ac:dyDescent="0.3"/>
    <row r="44" spans="2:11" ht="19.5" thickBot="1" x14ac:dyDescent="0.35">
      <c r="B44" s="183" t="s">
        <v>123</v>
      </c>
      <c r="C44" s="184"/>
      <c r="D44" s="185"/>
    </row>
    <row r="45" spans="2:11" ht="30.75" thickBot="1" x14ac:dyDescent="0.3">
      <c r="B45" s="72" t="s">
        <v>124</v>
      </c>
      <c r="C45" s="73" t="s">
        <v>125</v>
      </c>
      <c r="D45" s="74" t="s">
        <v>30</v>
      </c>
    </row>
    <row r="46" spans="2:11" x14ac:dyDescent="0.25">
      <c r="B46" s="190" t="s">
        <v>70</v>
      </c>
      <c r="C46" s="192" t="s">
        <v>126</v>
      </c>
      <c r="D46" s="194" t="s">
        <v>127</v>
      </c>
    </row>
    <row r="47" spans="2:11" ht="15.75" thickBot="1" x14ac:dyDescent="0.3">
      <c r="B47" s="191"/>
      <c r="C47" s="193"/>
      <c r="D47" s="195"/>
    </row>
    <row r="48" spans="2:11" ht="43.5" thickBot="1" x14ac:dyDescent="0.3">
      <c r="B48" s="64" t="s">
        <v>71</v>
      </c>
      <c r="C48" s="65" t="s">
        <v>128</v>
      </c>
      <c r="D48" s="24" t="s">
        <v>129</v>
      </c>
    </row>
    <row r="49" spans="2:31" ht="29.25" thickBot="1" x14ac:dyDescent="0.3">
      <c r="B49" s="64" t="s">
        <v>87</v>
      </c>
      <c r="C49" s="65" t="s">
        <v>130</v>
      </c>
      <c r="D49" s="25" t="s">
        <v>131</v>
      </c>
    </row>
    <row r="50" spans="2:31" ht="43.5" thickBot="1" x14ac:dyDescent="0.3">
      <c r="B50" s="77" t="s">
        <v>119</v>
      </c>
      <c r="C50" s="71">
        <v>20</v>
      </c>
      <c r="D50" s="55" t="s">
        <v>132</v>
      </c>
    </row>
    <row r="52" spans="2:31" ht="20.25" customHeight="1" x14ac:dyDescent="0.25">
      <c r="B52" s="179" t="s">
        <v>133</v>
      </c>
      <c r="C52" s="179"/>
      <c r="D52" s="179"/>
      <c r="E52" s="179"/>
    </row>
    <row r="54" spans="2:31" x14ac:dyDescent="0.25">
      <c r="B54" s="180"/>
      <c r="C54" s="180"/>
      <c r="D54" s="180"/>
      <c r="E54" s="180"/>
      <c r="F54" s="180"/>
      <c r="G54" s="180"/>
      <c r="H54" s="180"/>
      <c r="I54" s="180"/>
      <c r="J54" s="180"/>
      <c r="K54" s="180"/>
      <c r="L54" s="180"/>
      <c r="M54" s="28"/>
      <c r="N54" s="28"/>
      <c r="O54" s="28"/>
      <c r="P54" s="28"/>
      <c r="Q54" s="28"/>
      <c r="R54" s="28"/>
      <c r="S54" s="28"/>
      <c r="T54" s="28"/>
      <c r="U54" s="28"/>
    </row>
    <row r="55" spans="2:31" x14ac:dyDescent="0.25">
      <c r="B55" s="180"/>
      <c r="C55" s="180"/>
      <c r="D55" s="180"/>
      <c r="E55" s="180"/>
      <c r="F55" s="180"/>
      <c r="G55" s="180"/>
      <c r="H55" s="180"/>
      <c r="I55" s="180"/>
      <c r="J55" s="180"/>
      <c r="K55" s="180"/>
      <c r="L55" s="180"/>
      <c r="M55" s="28"/>
      <c r="N55" s="28"/>
      <c r="O55" s="28"/>
      <c r="P55" s="28"/>
      <c r="Q55" s="28"/>
      <c r="R55" s="28"/>
      <c r="S55" s="28"/>
      <c r="T55" s="28"/>
      <c r="U55" s="28"/>
    </row>
    <row r="56" spans="2:31" ht="52.5" customHeight="1" x14ac:dyDescent="0.25">
      <c r="B56" s="181" t="s">
        <v>11</v>
      </c>
      <c r="C56" s="181"/>
      <c r="D56" s="181"/>
      <c r="E56" s="181"/>
      <c r="F56" s="181"/>
      <c r="G56" s="181"/>
      <c r="H56" s="181"/>
      <c r="I56" s="181"/>
      <c r="J56" s="181"/>
      <c r="K56" s="181"/>
      <c r="L56" s="58"/>
      <c r="M56" s="58"/>
      <c r="N56" s="58"/>
      <c r="O56" s="58"/>
      <c r="P56" s="58"/>
      <c r="Q56" s="58"/>
      <c r="R56" s="58"/>
      <c r="S56" s="58"/>
      <c r="T56" s="58"/>
      <c r="U56" s="58"/>
      <c r="V56" s="58"/>
      <c r="W56" s="58"/>
      <c r="X56" s="58"/>
      <c r="Y56" s="58"/>
      <c r="Z56" s="58"/>
      <c r="AA56" s="58"/>
      <c r="AB56" s="58"/>
      <c r="AC56" s="58"/>
      <c r="AD56" s="58"/>
      <c r="AE56" s="58"/>
    </row>
    <row r="57" spans="2:31" x14ac:dyDescent="0.25">
      <c r="B57" s="180"/>
      <c r="C57" s="180"/>
      <c r="D57" s="180"/>
      <c r="E57" s="180"/>
      <c r="F57" s="180"/>
      <c r="G57" s="180"/>
      <c r="H57" s="180"/>
      <c r="I57" s="180"/>
      <c r="J57" s="180"/>
      <c r="K57" s="180"/>
      <c r="L57" s="180"/>
      <c r="M57" s="28"/>
      <c r="N57" s="28"/>
      <c r="O57" s="28"/>
      <c r="P57" s="28"/>
      <c r="Q57" s="28"/>
      <c r="R57" s="28"/>
      <c r="S57" s="28"/>
      <c r="T57" s="28"/>
      <c r="U57" s="28"/>
    </row>
    <row r="58" spans="2:31" ht="31.5" customHeight="1" x14ac:dyDescent="0.25">
      <c r="B58" s="182" t="s">
        <v>12</v>
      </c>
      <c r="C58" s="182"/>
      <c r="D58" s="182"/>
      <c r="E58" s="182"/>
      <c r="F58" s="182"/>
      <c r="G58" s="182"/>
      <c r="H58" s="182"/>
      <c r="I58" s="182"/>
      <c r="J58" s="182"/>
      <c r="K58" s="182"/>
      <c r="L58" s="87"/>
      <c r="M58" s="87"/>
      <c r="N58" s="87"/>
      <c r="O58" s="87"/>
      <c r="P58" s="87"/>
      <c r="Q58" s="87"/>
      <c r="R58" s="87"/>
      <c r="S58" s="87"/>
      <c r="T58" s="87"/>
      <c r="U58" s="87"/>
      <c r="V58" s="87"/>
      <c r="W58" s="87"/>
      <c r="X58" s="87"/>
      <c r="Y58" s="87"/>
      <c r="Z58" s="87"/>
      <c r="AA58" s="87"/>
      <c r="AB58" s="87"/>
      <c r="AC58" s="87"/>
      <c r="AD58" s="87"/>
    </row>
    <row r="59" spans="2:31" x14ac:dyDescent="0.25">
      <c r="B59" s="178"/>
      <c r="C59" s="178"/>
      <c r="D59" s="178"/>
      <c r="E59" s="178"/>
      <c r="F59" s="178"/>
      <c r="G59" s="178"/>
      <c r="H59" s="178"/>
      <c r="I59" s="178"/>
      <c r="J59" s="178"/>
      <c r="K59" s="178"/>
      <c r="L59" s="178"/>
      <c r="M59" s="28"/>
      <c r="N59" s="28"/>
      <c r="O59" s="28"/>
      <c r="P59" s="28"/>
      <c r="Q59" s="28"/>
      <c r="R59" s="28"/>
      <c r="S59" s="28"/>
      <c r="T59" s="28"/>
      <c r="U59" s="28"/>
    </row>
  </sheetData>
  <sheetProtection algorithmName="SHA-512" hashValue="BGZ45C2v0z/gVDSuriW+fPjFU8JV2wW3wdDRtytDSCS4k+VUgdGXY28hQ2x0sKIHoWb1HZE51U/OolZGvCkM+Q==" saltValue="rmUqe6vyDOos6FhptgvLJg==" spinCount="100000" sheet="1" objects="1" scenarios="1"/>
  <mergeCells count="42">
    <mergeCell ref="B2:B5"/>
    <mergeCell ref="C2:H2"/>
    <mergeCell ref="I2:K2"/>
    <mergeCell ref="C3:H3"/>
    <mergeCell ref="I3:K3"/>
    <mergeCell ref="C4:H5"/>
    <mergeCell ref="I4:K4"/>
    <mergeCell ref="I5:K5"/>
    <mergeCell ref="B9:K10"/>
    <mergeCell ref="B13:D13"/>
    <mergeCell ref="B14:B15"/>
    <mergeCell ref="D14:D15"/>
    <mergeCell ref="F14:K14"/>
    <mergeCell ref="F15:G16"/>
    <mergeCell ref="H15:K15"/>
    <mergeCell ref="B19:B20"/>
    <mergeCell ref="D19:D20"/>
    <mergeCell ref="B22:D22"/>
    <mergeCell ref="F22:K22"/>
    <mergeCell ref="F23:G23"/>
    <mergeCell ref="H23:K23"/>
    <mergeCell ref="F24:G24"/>
    <mergeCell ref="F25:F34"/>
    <mergeCell ref="G25:G26"/>
    <mergeCell ref="G27:G29"/>
    <mergeCell ref="B29:D29"/>
    <mergeCell ref="G30:G31"/>
    <mergeCell ref="G32:G34"/>
    <mergeCell ref="B36:D36"/>
    <mergeCell ref="F36:G36"/>
    <mergeCell ref="C37:C38"/>
    <mergeCell ref="B44:D44"/>
    <mergeCell ref="B46:B47"/>
    <mergeCell ref="C46:C47"/>
    <mergeCell ref="D46:D47"/>
    <mergeCell ref="B59:L59"/>
    <mergeCell ref="B52:E52"/>
    <mergeCell ref="B54:L54"/>
    <mergeCell ref="B55:L55"/>
    <mergeCell ref="B56:K56"/>
    <mergeCell ref="B57:L57"/>
    <mergeCell ref="B58:K58"/>
  </mergeCells>
  <printOptions horizontalCentered="1"/>
  <pageMargins left="0.70866141732283472" right="0.70866141732283472" top="0.74803149606299213" bottom="0.74803149606299213" header="0.31496062992125984" footer="0.31496062992125984"/>
  <pageSetup scale="42" orientation="portrait" r:id="rId1"/>
  <colBreaks count="1" manualBreakCount="1">
    <brk id="12" max="1048575" man="1"/>
  </col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A81"/>
  <sheetViews>
    <sheetView showRowColHeaders="0" view="pageBreakPreview" zoomScale="55" zoomScaleNormal="55" zoomScaleSheetLayoutView="55" workbookViewId="0"/>
  </sheetViews>
  <sheetFormatPr baseColWidth="10" defaultColWidth="11.42578125" defaultRowHeight="15" x14ac:dyDescent="0.25"/>
  <cols>
    <col min="1" max="1" width="11.5703125" style="31" customWidth="1"/>
    <col min="2" max="2" width="15.7109375" style="32" customWidth="1"/>
    <col min="3" max="3" width="17.28515625" style="33" customWidth="1"/>
    <col min="4" max="4" width="21.28515625" style="32" customWidth="1"/>
    <col min="5" max="5" width="25.7109375" style="2" customWidth="1"/>
    <col min="6" max="6" width="56.42578125" style="34" customWidth="1"/>
    <col min="7" max="7" width="34.28515625" style="34" customWidth="1"/>
    <col min="8" max="8" width="33.42578125" style="34" customWidth="1"/>
    <col min="9" max="9" width="38.28515625" style="2" customWidth="1"/>
    <col min="10" max="10" width="20.7109375" style="2" customWidth="1"/>
    <col min="11" max="11" width="60.28515625" style="2" customWidth="1"/>
    <col min="12" max="12" width="25.7109375" style="2" customWidth="1"/>
    <col min="13" max="13" width="34.5703125" style="2" customWidth="1"/>
    <col min="14" max="14" width="110.28515625" style="2" customWidth="1"/>
    <col min="15" max="21" width="11.42578125" style="2"/>
    <col min="22" max="22" width="25.5703125" style="2" customWidth="1"/>
    <col min="23" max="24" width="33.42578125" style="2" customWidth="1"/>
    <col min="25" max="25" width="12.42578125" style="2" customWidth="1"/>
    <col min="26" max="26" width="14.5703125" style="2" customWidth="1"/>
    <col min="27" max="27" width="21.7109375" style="2" customWidth="1"/>
    <col min="28" max="28" width="56.7109375" style="2" customWidth="1"/>
    <col min="29" max="29" width="34.7109375" style="2" customWidth="1"/>
    <col min="30" max="30" width="24.5703125" style="90" customWidth="1"/>
    <col min="31" max="31" width="28.7109375" style="90" customWidth="1"/>
    <col min="32" max="38" width="11.42578125" style="90"/>
    <col min="39" max="39" width="24.7109375" style="90" customWidth="1"/>
    <col min="40" max="44" width="11.42578125" style="90"/>
    <col min="45" max="46" width="21.7109375" style="90" customWidth="1"/>
    <col min="47" max="47" width="28.7109375" style="40" customWidth="1"/>
    <col min="48" max="48" width="5.28515625" style="2" customWidth="1"/>
    <col min="49" max="49" width="0" style="2" hidden="1" customWidth="1"/>
    <col min="50" max="53" width="0" style="1" hidden="1" customWidth="1"/>
    <col min="54" max="16384" width="11.42578125" style="1"/>
  </cols>
  <sheetData>
    <row r="1" spans="1:49" x14ac:dyDescent="0.25">
      <c r="N1" s="2" t="s">
        <v>134</v>
      </c>
    </row>
    <row r="2" spans="1:49" ht="15.75" customHeight="1" x14ac:dyDescent="0.25">
      <c r="A2" s="1"/>
      <c r="B2" s="249"/>
      <c r="C2" s="254" t="s">
        <v>0</v>
      </c>
      <c r="D2" s="254"/>
      <c r="E2" s="254"/>
      <c r="F2" s="254"/>
      <c r="G2" s="254"/>
      <c r="H2" s="254"/>
      <c r="I2" s="254"/>
      <c r="J2" s="254"/>
      <c r="K2" s="254"/>
      <c r="L2" s="254"/>
      <c r="M2" s="254"/>
      <c r="N2" s="254"/>
      <c r="O2" s="254"/>
      <c r="P2" s="254"/>
      <c r="Q2" s="254"/>
      <c r="R2" s="254"/>
      <c r="S2" s="254"/>
      <c r="T2" s="254"/>
      <c r="U2" s="254"/>
      <c r="V2" s="254"/>
      <c r="W2" s="254"/>
      <c r="X2" s="254"/>
      <c r="Y2" s="254"/>
      <c r="Z2" s="254"/>
      <c r="AA2" s="254"/>
      <c r="AB2" s="254"/>
      <c r="AC2" s="254"/>
      <c r="AD2" s="254"/>
      <c r="AE2" s="254"/>
      <c r="AF2" s="254"/>
      <c r="AG2" s="254"/>
      <c r="AH2" s="254"/>
      <c r="AI2" s="254"/>
      <c r="AJ2" s="254"/>
      <c r="AK2" s="254"/>
      <c r="AL2" s="254"/>
      <c r="AM2" s="254"/>
      <c r="AN2" s="254"/>
      <c r="AO2" s="254"/>
      <c r="AP2" s="254"/>
      <c r="AQ2" s="254"/>
      <c r="AR2" s="254"/>
      <c r="AS2" s="254"/>
      <c r="AT2" s="254"/>
      <c r="AU2" s="107" t="s">
        <v>1</v>
      </c>
    </row>
    <row r="3" spans="1:49" ht="15.75" customHeight="1" x14ac:dyDescent="0.25">
      <c r="A3" s="1"/>
      <c r="B3" s="249"/>
      <c r="C3" s="254" t="s">
        <v>2</v>
      </c>
      <c r="D3" s="254"/>
      <c r="E3" s="254"/>
      <c r="F3" s="254"/>
      <c r="G3" s="254"/>
      <c r="H3" s="254"/>
      <c r="I3" s="254"/>
      <c r="J3" s="254"/>
      <c r="K3" s="254"/>
      <c r="L3" s="254"/>
      <c r="M3" s="254"/>
      <c r="N3" s="254"/>
      <c r="O3" s="254"/>
      <c r="P3" s="254"/>
      <c r="Q3" s="254"/>
      <c r="R3" s="254"/>
      <c r="S3" s="254"/>
      <c r="T3" s="254"/>
      <c r="U3" s="254"/>
      <c r="V3" s="254"/>
      <c r="W3" s="254"/>
      <c r="X3" s="254"/>
      <c r="Y3" s="254"/>
      <c r="Z3" s="254"/>
      <c r="AA3" s="254"/>
      <c r="AB3" s="254"/>
      <c r="AC3" s="254"/>
      <c r="AD3" s="254"/>
      <c r="AE3" s="254"/>
      <c r="AF3" s="254"/>
      <c r="AG3" s="254"/>
      <c r="AH3" s="254"/>
      <c r="AI3" s="254"/>
      <c r="AJ3" s="254"/>
      <c r="AK3" s="254"/>
      <c r="AL3" s="254"/>
      <c r="AM3" s="254"/>
      <c r="AN3" s="254"/>
      <c r="AO3" s="254"/>
      <c r="AP3" s="254"/>
      <c r="AQ3" s="254"/>
      <c r="AR3" s="254"/>
      <c r="AS3" s="254"/>
      <c r="AT3" s="254"/>
      <c r="AU3" s="107" t="s">
        <v>3</v>
      </c>
    </row>
    <row r="4" spans="1:49" ht="16.5" customHeight="1" x14ac:dyDescent="0.25">
      <c r="A4" s="1"/>
      <c r="B4" s="249"/>
      <c r="C4" s="255" t="s">
        <v>4</v>
      </c>
      <c r="D4" s="255"/>
      <c r="E4" s="255"/>
      <c r="F4" s="255"/>
      <c r="G4" s="255"/>
      <c r="H4" s="255"/>
      <c r="I4" s="255"/>
      <c r="J4" s="255"/>
      <c r="K4" s="255"/>
      <c r="L4" s="255"/>
      <c r="M4" s="255"/>
      <c r="N4" s="255"/>
      <c r="O4" s="255"/>
      <c r="P4" s="255"/>
      <c r="Q4" s="255"/>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107" t="s">
        <v>5</v>
      </c>
    </row>
    <row r="5" spans="1:49" x14ac:dyDescent="0.25">
      <c r="A5" s="1"/>
      <c r="B5" s="249"/>
      <c r="C5" s="255"/>
      <c r="D5" s="255"/>
      <c r="E5" s="255"/>
      <c r="F5" s="255"/>
      <c r="G5" s="255"/>
      <c r="H5" s="255"/>
      <c r="I5" s="255"/>
      <c r="J5" s="255"/>
      <c r="K5" s="255"/>
      <c r="L5" s="255"/>
      <c r="M5" s="255"/>
      <c r="N5" s="255"/>
      <c r="O5" s="255"/>
      <c r="P5" s="255"/>
      <c r="Q5" s="25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107" t="s">
        <v>135</v>
      </c>
    </row>
    <row r="6" spans="1:49" ht="7.5" customHeight="1" x14ac:dyDescent="0.25"/>
    <row r="7" spans="1:49" x14ac:dyDescent="0.25">
      <c r="A7" s="1"/>
      <c r="B7" s="36">
        <v>33</v>
      </c>
    </row>
    <row r="8" spans="1:49" ht="5.25" customHeight="1" x14ac:dyDescent="0.25"/>
    <row r="9" spans="1:49" ht="45" customHeight="1" x14ac:dyDescent="0.25">
      <c r="A9" s="1"/>
      <c r="B9" s="250" t="s">
        <v>136</v>
      </c>
      <c r="C9" s="250" t="s">
        <v>137</v>
      </c>
      <c r="D9" s="250" t="s">
        <v>138</v>
      </c>
      <c r="E9" s="252" t="s">
        <v>139</v>
      </c>
      <c r="F9" s="252" t="s">
        <v>140</v>
      </c>
      <c r="G9" s="252" t="s">
        <v>141</v>
      </c>
      <c r="H9" s="252" t="s">
        <v>142</v>
      </c>
      <c r="I9" s="232" t="s">
        <v>143</v>
      </c>
      <c r="J9" s="240"/>
      <c r="K9" s="241" t="s">
        <v>144</v>
      </c>
      <c r="L9" s="243" t="s">
        <v>145</v>
      </c>
      <c r="M9" s="244"/>
      <c r="N9" s="245"/>
      <c r="O9" s="232" t="s">
        <v>146</v>
      </c>
      <c r="P9" s="239"/>
      <c r="Q9" s="239"/>
      <c r="R9" s="239"/>
      <c r="S9" s="239"/>
      <c r="T9" s="239"/>
      <c r="U9" s="240"/>
      <c r="V9" s="37" t="s">
        <v>147</v>
      </c>
      <c r="W9" s="239"/>
      <c r="X9" s="240"/>
      <c r="Y9" s="232" t="s">
        <v>148</v>
      </c>
      <c r="Z9" s="239"/>
      <c r="AA9" s="239"/>
      <c r="AB9" s="239"/>
      <c r="AC9" s="240"/>
      <c r="AD9" s="246" t="s">
        <v>149</v>
      </c>
      <c r="AE9" s="246"/>
      <c r="AF9" s="246"/>
      <c r="AG9" s="246"/>
      <c r="AH9" s="246"/>
      <c r="AI9" s="246"/>
      <c r="AJ9" s="246"/>
      <c r="AK9" s="246"/>
      <c r="AL9" s="246"/>
      <c r="AM9" s="37" t="s">
        <v>147</v>
      </c>
      <c r="AN9" s="232" t="s">
        <v>150</v>
      </c>
      <c r="AO9" s="233"/>
      <c r="AP9" s="234" t="s">
        <v>151</v>
      </c>
      <c r="AQ9" s="234"/>
      <c r="AR9" s="234"/>
      <c r="AS9" s="235"/>
      <c r="AT9" s="234"/>
      <c r="AU9" s="236" t="s">
        <v>152</v>
      </c>
      <c r="AV9" s="1"/>
      <c r="AW9" s="1"/>
    </row>
    <row r="10" spans="1:49" ht="116.25" customHeight="1" x14ac:dyDescent="0.25">
      <c r="A10" s="1"/>
      <c r="B10" s="251"/>
      <c r="C10" s="251"/>
      <c r="D10" s="251"/>
      <c r="E10" s="253"/>
      <c r="F10" s="253"/>
      <c r="G10" s="253"/>
      <c r="H10" s="253"/>
      <c r="I10" s="37" t="s">
        <v>153</v>
      </c>
      <c r="J10" s="37" t="s">
        <v>154</v>
      </c>
      <c r="K10" s="242"/>
      <c r="L10" s="38" t="s">
        <v>155</v>
      </c>
      <c r="M10" s="38" t="s">
        <v>156</v>
      </c>
      <c r="N10" s="38" t="s">
        <v>157</v>
      </c>
      <c r="O10" s="39" t="s">
        <v>158</v>
      </c>
      <c r="P10" s="39" t="s">
        <v>159</v>
      </c>
      <c r="Q10" s="39" t="s">
        <v>160</v>
      </c>
      <c r="R10" s="39" t="s">
        <v>161</v>
      </c>
      <c r="S10" s="39" t="s">
        <v>162</v>
      </c>
      <c r="T10" s="39" t="s">
        <v>163</v>
      </c>
      <c r="U10" s="39" t="s">
        <v>164</v>
      </c>
      <c r="V10" s="39" t="s">
        <v>165</v>
      </c>
      <c r="W10" s="37" t="s">
        <v>166</v>
      </c>
      <c r="X10" s="37" t="s">
        <v>167</v>
      </c>
      <c r="Y10" s="37" t="s">
        <v>168</v>
      </c>
      <c r="Z10" s="37" t="s">
        <v>169</v>
      </c>
      <c r="AA10" s="37" t="s">
        <v>170</v>
      </c>
      <c r="AB10" s="37" t="s">
        <v>171</v>
      </c>
      <c r="AC10" s="37" t="s">
        <v>172</v>
      </c>
      <c r="AD10" s="103" t="s">
        <v>173</v>
      </c>
      <c r="AE10" s="104" t="s">
        <v>174</v>
      </c>
      <c r="AF10" s="39" t="s">
        <v>158</v>
      </c>
      <c r="AG10" s="39" t="s">
        <v>159</v>
      </c>
      <c r="AH10" s="39" t="s">
        <v>160</v>
      </c>
      <c r="AI10" s="39" t="s">
        <v>161</v>
      </c>
      <c r="AJ10" s="39" t="s">
        <v>162</v>
      </c>
      <c r="AK10" s="39" t="s">
        <v>163</v>
      </c>
      <c r="AL10" s="39" t="s">
        <v>164</v>
      </c>
      <c r="AM10" s="39" t="s">
        <v>165</v>
      </c>
      <c r="AN10" s="37" t="s">
        <v>166</v>
      </c>
      <c r="AO10" s="37" t="s">
        <v>167</v>
      </c>
      <c r="AP10" s="37" t="s">
        <v>168</v>
      </c>
      <c r="AQ10" s="37" t="s">
        <v>169</v>
      </c>
      <c r="AR10" s="37" t="s">
        <v>170</v>
      </c>
      <c r="AS10" s="37" t="s">
        <v>171</v>
      </c>
      <c r="AT10" s="37" t="s">
        <v>172</v>
      </c>
      <c r="AU10" s="237"/>
      <c r="AV10" s="1"/>
      <c r="AW10" s="1"/>
    </row>
    <row r="11" spans="1:49" s="40" customFormat="1" ht="158.25" customHeight="1" x14ac:dyDescent="0.25">
      <c r="B11" s="115" t="s">
        <v>175</v>
      </c>
      <c r="C11" s="116" t="s">
        <v>176</v>
      </c>
      <c r="D11" s="116" t="s">
        <v>177</v>
      </c>
      <c r="E11" s="102" t="s">
        <v>178</v>
      </c>
      <c r="F11" s="102" t="s">
        <v>179</v>
      </c>
      <c r="G11" s="117" t="s">
        <v>180</v>
      </c>
      <c r="H11" s="102" t="s">
        <v>181</v>
      </c>
      <c r="I11" s="118" t="s">
        <v>182</v>
      </c>
      <c r="J11" s="118" t="s">
        <v>183</v>
      </c>
      <c r="K11" s="119" t="s">
        <v>184</v>
      </c>
      <c r="L11" s="118" t="s">
        <v>185</v>
      </c>
      <c r="M11" s="119" t="s">
        <v>186</v>
      </c>
      <c r="N11" s="119" t="s">
        <v>187</v>
      </c>
      <c r="O11" s="120">
        <v>1</v>
      </c>
      <c r="P11" s="120">
        <v>1</v>
      </c>
      <c r="Q11" s="118">
        <f t="shared" ref="Q11:Q37" si="0">O11*P11</f>
        <v>1</v>
      </c>
      <c r="R11" s="118" t="str">
        <f t="shared" ref="R11:R37" si="1">IF(Q11&lt;=4,"BAJO",IF(Q11&lt;=8,"MEDIO",IF(Q11&lt;=20,"ALTO","MUY ALTO")))</f>
        <v>BAJO</v>
      </c>
      <c r="S11" s="120">
        <v>10</v>
      </c>
      <c r="T11" s="118">
        <f t="shared" ref="T11:T37" si="2">Q11*S11</f>
        <v>10</v>
      </c>
      <c r="U11" s="118" t="str">
        <f>IF(T11&lt;=20,"IV",IF(T11&lt;=120,"III",IF(T11&lt;=500,"II",IF(T11&lt;=4000,"I",FALSE))))</f>
        <v>IV</v>
      </c>
      <c r="V11" s="120" t="str">
        <f>IF(U11="IV","Aceptable",IF(U11="III","Mejorable",IF(U11="II","Aceptable con control especifico", IF(U11="I","No Aceptable",FALSE))))</f>
        <v>Aceptable</v>
      </c>
      <c r="W11" s="119" t="s">
        <v>188</v>
      </c>
      <c r="X11" s="119" t="s">
        <v>180</v>
      </c>
      <c r="Y11" s="118" t="s">
        <v>189</v>
      </c>
      <c r="Z11" s="118" t="s">
        <v>189</v>
      </c>
      <c r="AA11" s="118" t="s">
        <v>190</v>
      </c>
      <c r="AB11" s="118" t="s">
        <v>191</v>
      </c>
      <c r="AC11" s="118" t="s">
        <v>189</v>
      </c>
      <c r="AD11" s="142">
        <v>45869</v>
      </c>
      <c r="AE11" s="106" t="s">
        <v>192</v>
      </c>
      <c r="AF11" s="120">
        <v>1</v>
      </c>
      <c r="AG11" s="120">
        <v>1</v>
      </c>
      <c r="AH11" s="118">
        <f t="shared" ref="AH11:AH68" si="3">AF11*AG11</f>
        <v>1</v>
      </c>
      <c r="AI11" s="118" t="str">
        <f t="shared" ref="AI11:AI68" si="4">IF(AH11&lt;=4,"BAJO",IF(AH11&lt;=8,"MEDIO",IF(AH11&lt;=20,"ALTO","MUY ALTO")))</f>
        <v>BAJO</v>
      </c>
      <c r="AJ11" s="120">
        <v>10</v>
      </c>
      <c r="AK11" s="118">
        <f t="shared" ref="AK11:AK68" si="5">AH11*AJ11</f>
        <v>10</v>
      </c>
      <c r="AL11" s="118" t="str">
        <f>IF(AK11&lt;=20,"IV",IF(AK11&lt;=120,"III",IF(AK11&lt;=500,"II",IF(AK11&lt;=4000,"I",FALSE))))</f>
        <v>IV</v>
      </c>
      <c r="AM11" s="120" t="str">
        <f>IF(AL11="IV","Aceptable",IF(AL11="III","Mejorable",IF(AL11="II","Aceptable con control especifico", IF(AL11="I","No Aceptable",FALSE))))</f>
        <v>Aceptable</v>
      </c>
      <c r="AN11" s="119" t="s">
        <v>188</v>
      </c>
      <c r="AO11" s="119" t="s">
        <v>180</v>
      </c>
      <c r="AP11" s="118" t="s">
        <v>189</v>
      </c>
      <c r="AQ11" s="118" t="s">
        <v>189</v>
      </c>
      <c r="AR11" s="118" t="s">
        <v>190</v>
      </c>
      <c r="AS11" s="118" t="s">
        <v>191</v>
      </c>
      <c r="AT11" s="118" t="s">
        <v>189</v>
      </c>
      <c r="AU11" s="102" t="str">
        <f>IF(AND(V11="Aceptable",AM11="Aceptable"),"Se mantiene los controles establecidos",
IF(AND(V11="Aceptable",AM11="Mejorable"),"Disminuyó el riesgo",
IF(AND(V11="Aceptable",AM11="Aceptable con control específico"),"Disminuyó el riesgo",
IF(AND(V11="Mejorable",AM11="Mejorable"),"Se mantiene los controles establecidos",
IF(AND(V11="Mejorable",AM11="Aceptable"),"Disminuyó el riesgo",
IF(AND(V11="Mejorable",AM11="Aceptable con control específico"),"Disminuyó el riesgo",
IF(AND(V11="Aceptable con control específico",AM11="Aceptable con control específico"),"Se mantiene los controles establecidos",
IF(AND(V11="Aceptable con control específico",AM11="Mejorable"),"Aumentó el riesgo",
IF(AND(V11="Aceptable con control específico",AM11="Aceptable"),"Aumentó el riesgo",
"Aumentó el riesgo")))))))))</f>
        <v>Se mantiene los controles establecidos</v>
      </c>
    </row>
    <row r="12" spans="1:49" s="40" customFormat="1" ht="129" customHeight="1" x14ac:dyDescent="0.25">
      <c r="B12" s="115" t="s">
        <v>175</v>
      </c>
      <c r="C12" s="116" t="s">
        <v>176</v>
      </c>
      <c r="D12" s="116" t="s">
        <v>193</v>
      </c>
      <c r="E12" s="102" t="s">
        <v>178</v>
      </c>
      <c r="F12" s="102" t="s">
        <v>179</v>
      </c>
      <c r="G12" s="117" t="s">
        <v>180</v>
      </c>
      <c r="H12" s="102" t="s">
        <v>181</v>
      </c>
      <c r="I12" s="118" t="s">
        <v>194</v>
      </c>
      <c r="J12" s="118" t="s">
        <v>195</v>
      </c>
      <c r="K12" s="119" t="s">
        <v>196</v>
      </c>
      <c r="L12" s="121" t="s">
        <v>197</v>
      </c>
      <c r="M12" s="121" t="s">
        <v>198</v>
      </c>
      <c r="N12" s="121" t="s">
        <v>199</v>
      </c>
      <c r="O12" s="120">
        <v>2</v>
      </c>
      <c r="P12" s="120">
        <v>3</v>
      </c>
      <c r="Q12" s="118">
        <f t="shared" si="0"/>
        <v>6</v>
      </c>
      <c r="R12" s="118" t="str">
        <f t="shared" si="1"/>
        <v>MEDIO</v>
      </c>
      <c r="S12" s="120">
        <v>25</v>
      </c>
      <c r="T12" s="118">
        <f t="shared" si="2"/>
        <v>150</v>
      </c>
      <c r="U12" s="118" t="str">
        <f t="shared" ref="U12:U37" si="6">IF(T12&lt;=20,"IV",IF(T12&lt;=120,"III",IF(T12&lt;=500,"II",IF(T12&lt;=4000,"I",FALSE))))</f>
        <v>II</v>
      </c>
      <c r="V12" s="120" t="str">
        <f t="shared" ref="V12:V37" si="7">IF(U12="IV","Aceptable",IF(U12="III","Mejorable",IF(U12="II","Aceptable con control especifico", IF(U12="I","No Aceptable",FALSE))))</f>
        <v>Aceptable con control especifico</v>
      </c>
      <c r="W12" s="118" t="s">
        <v>200</v>
      </c>
      <c r="X12" s="119" t="s">
        <v>180</v>
      </c>
      <c r="Y12" s="118" t="s">
        <v>189</v>
      </c>
      <c r="Z12" s="118" t="s">
        <v>189</v>
      </c>
      <c r="AA12" s="118" t="s">
        <v>189</v>
      </c>
      <c r="AB12" s="118" t="s">
        <v>201</v>
      </c>
      <c r="AC12" s="118" t="s">
        <v>189</v>
      </c>
      <c r="AD12" s="142">
        <v>45869</v>
      </c>
      <c r="AE12" s="106" t="s">
        <v>192</v>
      </c>
      <c r="AF12" s="120">
        <v>2</v>
      </c>
      <c r="AG12" s="120">
        <v>3</v>
      </c>
      <c r="AH12" s="118">
        <f t="shared" si="3"/>
        <v>6</v>
      </c>
      <c r="AI12" s="118" t="str">
        <f t="shared" si="4"/>
        <v>MEDIO</v>
      </c>
      <c r="AJ12" s="120">
        <v>25</v>
      </c>
      <c r="AK12" s="118">
        <f t="shared" si="5"/>
        <v>150</v>
      </c>
      <c r="AL12" s="118" t="str">
        <f t="shared" ref="AL12:AL14" si="8">IF(AK12&lt;=20,"IV",IF(AK12&lt;=120,"III",IF(AK12&lt;=500,"II",IF(AK12&lt;=4000,"I",FALSE))))</f>
        <v>II</v>
      </c>
      <c r="AM12" s="120" t="str">
        <f t="shared" ref="AM12:AM14" si="9">IF(AL12="IV","Aceptable",IF(AL12="III","Mejorable",IF(AL12="II","Aceptable con control especifico", IF(AL12="I","No Aceptable",FALSE))))</f>
        <v>Aceptable con control especifico</v>
      </c>
      <c r="AN12" s="118" t="s">
        <v>200</v>
      </c>
      <c r="AO12" s="119" t="s">
        <v>180</v>
      </c>
      <c r="AP12" s="118" t="s">
        <v>189</v>
      </c>
      <c r="AQ12" s="118" t="s">
        <v>189</v>
      </c>
      <c r="AR12" s="118" t="s">
        <v>189</v>
      </c>
      <c r="AS12" s="118" t="s">
        <v>201</v>
      </c>
      <c r="AT12" s="118" t="s">
        <v>189</v>
      </c>
      <c r="AU12" s="102" t="str">
        <f>IF(AND(V12="Aceptable",AM12="Aceptable"),"Se mantiene los controles establecidos",
IF(AND(V12="Aceptable",AM12="Mejorable"),"Disminuyó el riesgo",
IF(AND(V12="Aceptable",AM12="Aceptable con control especifico"),"Disminuyó el riesgo",
IF(AND(V12="Mejorable",AM12="Mejorable"),"Se mantiene los controles establecidos",
IF(AND(V12="Mejorable",AM12="Aceptable"),"Disminuyó el riesgo",
IF(AND(V12="Mejorable",AM12="Aceptable con control especifico"),"Disminuyó el riesgo",
IF(AND(V12="Aceptable con control especifico",AM12="Aceptable con control especifico"),"Se mantiene los controles establecidos",
IF(AND(V12="Aceptable con control especifico",AM12="Mejorable"),"Aumentó el riesgo",
IF(AND(V12="Aceptable con control especifico",AM12="Aceptable"),"Aumentó el riesgo",
"Aumentó el riesgo")))))))))</f>
        <v>Se mantiene los controles establecidos</v>
      </c>
    </row>
    <row r="13" spans="1:49" s="40" customFormat="1" ht="174.75" customHeight="1" x14ac:dyDescent="0.25">
      <c r="B13" s="115" t="s">
        <v>175</v>
      </c>
      <c r="C13" s="116" t="s">
        <v>176</v>
      </c>
      <c r="D13" s="116" t="s">
        <v>193</v>
      </c>
      <c r="E13" s="102" t="s">
        <v>178</v>
      </c>
      <c r="F13" s="102" t="s">
        <v>179</v>
      </c>
      <c r="G13" s="117" t="s">
        <v>180</v>
      </c>
      <c r="H13" s="102" t="s">
        <v>181</v>
      </c>
      <c r="I13" s="118" t="s">
        <v>202</v>
      </c>
      <c r="J13" s="118" t="s">
        <v>203</v>
      </c>
      <c r="K13" s="119" t="s">
        <v>204</v>
      </c>
      <c r="L13" s="118" t="s">
        <v>205</v>
      </c>
      <c r="M13" s="119" t="s">
        <v>205</v>
      </c>
      <c r="N13" s="119" t="s">
        <v>206</v>
      </c>
      <c r="O13" s="120">
        <v>1</v>
      </c>
      <c r="P13" s="120">
        <v>2</v>
      </c>
      <c r="Q13" s="118">
        <f t="shared" ref="Q13" si="10">O13*P13</f>
        <v>2</v>
      </c>
      <c r="R13" s="118" t="str">
        <f t="shared" ref="R13" si="11">IF(Q13&lt;=4,"BAJO",IF(Q13&lt;=8,"MEDIO",IF(Q13&lt;=20,"ALTO","MUY ALTO")))</f>
        <v>BAJO</v>
      </c>
      <c r="S13" s="120">
        <v>10</v>
      </c>
      <c r="T13" s="118">
        <f t="shared" ref="T13" si="12">Q13*S13</f>
        <v>20</v>
      </c>
      <c r="U13" s="118" t="str">
        <f t="shared" ref="U13" si="13">IF(T13&lt;=20,"IV",IF(T13&lt;=120,"III",IF(T13&lt;=500,"II",IF(T13&lt;=4000,"I",FALSE))))</f>
        <v>IV</v>
      </c>
      <c r="V13" s="120" t="str">
        <f t="shared" ref="V13" si="14">IF(U13="IV","Aceptable",IF(U13="III","Mejorable",IF(U13="II","Aceptable con control especifico", IF(U13="I","No Aceptable",FALSE))))</f>
        <v>Aceptable</v>
      </c>
      <c r="W13" s="118" t="s">
        <v>207</v>
      </c>
      <c r="X13" s="119" t="s">
        <v>180</v>
      </c>
      <c r="Y13" s="118" t="s">
        <v>189</v>
      </c>
      <c r="Z13" s="118" t="s">
        <v>189</v>
      </c>
      <c r="AA13" s="118" t="s">
        <v>189</v>
      </c>
      <c r="AB13" s="118" t="s">
        <v>208</v>
      </c>
      <c r="AC13" s="118" t="s">
        <v>189</v>
      </c>
      <c r="AD13" s="142">
        <v>45869</v>
      </c>
      <c r="AE13" s="106" t="s">
        <v>192</v>
      </c>
      <c r="AF13" s="120">
        <v>1</v>
      </c>
      <c r="AG13" s="120">
        <v>2</v>
      </c>
      <c r="AH13" s="118">
        <f t="shared" si="3"/>
        <v>2</v>
      </c>
      <c r="AI13" s="118" t="str">
        <f t="shared" si="4"/>
        <v>BAJO</v>
      </c>
      <c r="AJ13" s="120">
        <v>10</v>
      </c>
      <c r="AK13" s="118">
        <f t="shared" si="5"/>
        <v>20</v>
      </c>
      <c r="AL13" s="118" t="str">
        <f t="shared" si="8"/>
        <v>IV</v>
      </c>
      <c r="AM13" s="120" t="str">
        <f t="shared" si="9"/>
        <v>Aceptable</v>
      </c>
      <c r="AN13" s="118" t="s">
        <v>207</v>
      </c>
      <c r="AO13" s="119" t="s">
        <v>180</v>
      </c>
      <c r="AP13" s="118" t="s">
        <v>189</v>
      </c>
      <c r="AQ13" s="118" t="s">
        <v>189</v>
      </c>
      <c r="AR13" s="118" t="s">
        <v>189</v>
      </c>
      <c r="AS13" s="118" t="s">
        <v>208</v>
      </c>
      <c r="AT13" s="118" t="s">
        <v>189</v>
      </c>
      <c r="AU13" s="102" t="str">
        <f t="shared" ref="AU13:AU30" si="15">IF(AND(V13="Aceptable",AM13="Aceptable"),"Se mantiene los controles establecidos",
IF(AND(V13="Aceptable",AM13="Mejorable"),"Disminuyó el riesgo",
IF(AND(V13="Aceptable",AM13="Aceptable con control especifico"),"Disminuyó el riesgo",
IF(AND(V13="Mejorable",AM13="Mejorable"),"Se mantiene los controles establecidos",
IF(AND(V13="Mejorable",AM13="Aceptable"),"Disminuyó el riesgo",
IF(AND(V13="Mejorable",AM13="Aceptable con control especifico"),"Disminuyó el riesgo",
IF(AND(V13="Aceptable con control especifico",AM13="Aceptable con control especifico"),"Se mantiene los controles establecidos",
IF(AND(V13="Aceptable con control especifico",AM13="Mejorable"),"Aumentó el riesgo",
IF(AND(V13="Aceptable con control especifico",AM13="Aceptable"),"Aumentó el riesgo",
"Aumentó el riesgo")))))))))</f>
        <v>Se mantiene los controles establecidos</v>
      </c>
    </row>
    <row r="14" spans="1:49" s="40" customFormat="1" ht="174.75" customHeight="1" x14ac:dyDescent="0.25">
      <c r="B14" s="115" t="s">
        <v>175</v>
      </c>
      <c r="C14" s="116" t="s">
        <v>176</v>
      </c>
      <c r="D14" s="116" t="s">
        <v>193</v>
      </c>
      <c r="E14" s="102" t="s">
        <v>178</v>
      </c>
      <c r="F14" s="102" t="s">
        <v>179</v>
      </c>
      <c r="G14" s="117" t="s">
        <v>180</v>
      </c>
      <c r="H14" s="102" t="s">
        <v>209</v>
      </c>
      <c r="I14" s="118" t="s">
        <v>210</v>
      </c>
      <c r="J14" s="118" t="s">
        <v>211</v>
      </c>
      <c r="K14" s="119" t="s">
        <v>212</v>
      </c>
      <c r="L14" s="118" t="s">
        <v>213</v>
      </c>
      <c r="M14" s="119" t="s">
        <v>214</v>
      </c>
      <c r="N14" s="119" t="s">
        <v>215</v>
      </c>
      <c r="O14" s="120">
        <v>1</v>
      </c>
      <c r="P14" s="120">
        <v>2</v>
      </c>
      <c r="Q14" s="118">
        <f t="shared" si="0"/>
        <v>2</v>
      </c>
      <c r="R14" s="118" t="str">
        <f t="shared" si="1"/>
        <v>BAJO</v>
      </c>
      <c r="S14" s="120">
        <v>10</v>
      </c>
      <c r="T14" s="118">
        <f t="shared" si="2"/>
        <v>20</v>
      </c>
      <c r="U14" s="118" t="str">
        <f t="shared" si="6"/>
        <v>IV</v>
      </c>
      <c r="V14" s="120" t="str">
        <f t="shared" si="7"/>
        <v>Aceptable</v>
      </c>
      <c r="W14" s="118" t="s">
        <v>207</v>
      </c>
      <c r="X14" s="119" t="s">
        <v>180</v>
      </c>
      <c r="Y14" s="118" t="s">
        <v>189</v>
      </c>
      <c r="Z14" s="118" t="s">
        <v>189</v>
      </c>
      <c r="AA14" s="118" t="s">
        <v>189</v>
      </c>
      <c r="AB14" s="118" t="s">
        <v>208</v>
      </c>
      <c r="AC14" s="118" t="s">
        <v>189</v>
      </c>
      <c r="AD14" s="142">
        <v>45869</v>
      </c>
      <c r="AE14" s="106" t="s">
        <v>192</v>
      </c>
      <c r="AF14" s="120">
        <v>1</v>
      </c>
      <c r="AG14" s="120">
        <v>2</v>
      </c>
      <c r="AH14" s="118">
        <f t="shared" si="3"/>
        <v>2</v>
      </c>
      <c r="AI14" s="118" t="str">
        <f t="shared" si="4"/>
        <v>BAJO</v>
      </c>
      <c r="AJ14" s="120">
        <v>10</v>
      </c>
      <c r="AK14" s="118">
        <f t="shared" si="5"/>
        <v>20</v>
      </c>
      <c r="AL14" s="118" t="str">
        <f t="shared" si="8"/>
        <v>IV</v>
      </c>
      <c r="AM14" s="120" t="str">
        <f t="shared" si="9"/>
        <v>Aceptable</v>
      </c>
      <c r="AN14" s="118" t="s">
        <v>207</v>
      </c>
      <c r="AO14" s="119" t="s">
        <v>180</v>
      </c>
      <c r="AP14" s="118" t="s">
        <v>189</v>
      </c>
      <c r="AQ14" s="118" t="s">
        <v>189</v>
      </c>
      <c r="AR14" s="118" t="s">
        <v>189</v>
      </c>
      <c r="AS14" s="118" t="s">
        <v>208</v>
      </c>
      <c r="AT14" s="118" t="s">
        <v>189</v>
      </c>
      <c r="AU14" s="102" t="str">
        <f t="shared" si="15"/>
        <v>Se mantiene los controles establecidos</v>
      </c>
    </row>
    <row r="15" spans="1:49" s="40" customFormat="1" ht="158.25" customHeight="1" x14ac:dyDescent="0.25">
      <c r="B15" s="115" t="s">
        <v>175</v>
      </c>
      <c r="C15" s="116" t="s">
        <v>176</v>
      </c>
      <c r="D15" s="116" t="s">
        <v>216</v>
      </c>
      <c r="E15" s="102" t="s">
        <v>178</v>
      </c>
      <c r="F15" s="102" t="s">
        <v>217</v>
      </c>
      <c r="G15" s="117" t="s">
        <v>180</v>
      </c>
      <c r="H15" s="102" t="s">
        <v>181</v>
      </c>
      <c r="I15" s="118" t="s">
        <v>182</v>
      </c>
      <c r="J15" s="118" t="s">
        <v>183</v>
      </c>
      <c r="K15" s="119" t="s">
        <v>184</v>
      </c>
      <c r="L15" s="118" t="s">
        <v>185</v>
      </c>
      <c r="M15" s="119" t="s">
        <v>186</v>
      </c>
      <c r="N15" s="119" t="s">
        <v>187</v>
      </c>
      <c r="O15" s="120">
        <v>1</v>
      </c>
      <c r="P15" s="120">
        <v>1</v>
      </c>
      <c r="Q15" s="118">
        <f t="shared" ref="Q15" si="16">O15*P15</f>
        <v>1</v>
      </c>
      <c r="R15" s="118" t="str">
        <f t="shared" ref="R15" si="17">IF(Q15&lt;=4,"BAJO",IF(Q15&lt;=8,"MEDIO",IF(Q15&lt;=20,"ALTO","MUY ALTO")))</f>
        <v>BAJO</v>
      </c>
      <c r="S15" s="120">
        <v>10</v>
      </c>
      <c r="T15" s="118">
        <f t="shared" ref="T15" si="18">Q15*S15</f>
        <v>10</v>
      </c>
      <c r="U15" s="118" t="str">
        <f>IF(T15&lt;=20,"IV",IF(T15&lt;=120,"III",IF(T15&lt;=500,"II",IF(T15&lt;=4000,"I",FALSE))))</f>
        <v>IV</v>
      </c>
      <c r="V15" s="120" t="str">
        <f>IF(U15="IV","Aceptable",IF(U15="III","Mejorable",IF(U15="II","Aceptable con control especifico", IF(U15="I","No Aceptable",FALSE))))</f>
        <v>Aceptable</v>
      </c>
      <c r="W15" s="119" t="s">
        <v>188</v>
      </c>
      <c r="X15" s="119" t="s">
        <v>180</v>
      </c>
      <c r="Y15" s="118" t="s">
        <v>189</v>
      </c>
      <c r="Z15" s="118" t="s">
        <v>189</v>
      </c>
      <c r="AA15" s="118" t="s">
        <v>190</v>
      </c>
      <c r="AB15" s="118" t="s">
        <v>191</v>
      </c>
      <c r="AC15" s="118" t="s">
        <v>189</v>
      </c>
      <c r="AD15" s="142">
        <v>45869</v>
      </c>
      <c r="AE15" s="106" t="s">
        <v>192</v>
      </c>
      <c r="AF15" s="120">
        <v>1</v>
      </c>
      <c r="AG15" s="120">
        <v>1</v>
      </c>
      <c r="AH15" s="118">
        <f t="shared" si="3"/>
        <v>1</v>
      </c>
      <c r="AI15" s="118" t="str">
        <f t="shared" si="4"/>
        <v>BAJO</v>
      </c>
      <c r="AJ15" s="120">
        <v>10</v>
      </c>
      <c r="AK15" s="118">
        <f t="shared" si="5"/>
        <v>10</v>
      </c>
      <c r="AL15" s="118" t="str">
        <f>IF(AK15&lt;=20,"IV",IF(AK15&lt;=120,"III",IF(AK15&lt;=500,"II",IF(AK15&lt;=4000,"I",FALSE))))</f>
        <v>IV</v>
      </c>
      <c r="AM15" s="120" t="str">
        <f>IF(AL15="IV","Aceptable",IF(AL15="III","Mejorable",IF(AL15="II","Aceptable con control especifico", IF(AL15="I","No Aceptable",FALSE))))</f>
        <v>Aceptable</v>
      </c>
      <c r="AN15" s="119" t="s">
        <v>188</v>
      </c>
      <c r="AO15" s="119" t="s">
        <v>180</v>
      </c>
      <c r="AP15" s="118" t="s">
        <v>189</v>
      </c>
      <c r="AQ15" s="118" t="s">
        <v>189</v>
      </c>
      <c r="AR15" s="118" t="s">
        <v>190</v>
      </c>
      <c r="AS15" s="118" t="s">
        <v>191</v>
      </c>
      <c r="AT15" s="118" t="s">
        <v>189</v>
      </c>
      <c r="AU15" s="102" t="str">
        <f t="shared" si="15"/>
        <v>Se mantiene los controles establecidos</v>
      </c>
    </row>
    <row r="16" spans="1:49" s="40" customFormat="1" ht="132" customHeight="1" x14ac:dyDescent="0.25">
      <c r="B16" s="115" t="s">
        <v>175</v>
      </c>
      <c r="C16" s="116" t="s">
        <v>176</v>
      </c>
      <c r="D16" s="116" t="s">
        <v>216</v>
      </c>
      <c r="E16" s="102" t="s">
        <v>178</v>
      </c>
      <c r="F16" s="102" t="s">
        <v>217</v>
      </c>
      <c r="G16" s="117" t="s">
        <v>180</v>
      </c>
      <c r="H16" s="102" t="s">
        <v>181</v>
      </c>
      <c r="I16" s="118" t="s">
        <v>218</v>
      </c>
      <c r="J16" s="118" t="s">
        <v>195</v>
      </c>
      <c r="K16" s="119" t="s">
        <v>219</v>
      </c>
      <c r="L16" s="122" t="s">
        <v>197</v>
      </c>
      <c r="M16" s="121" t="s">
        <v>220</v>
      </c>
      <c r="N16" s="121" t="s">
        <v>221</v>
      </c>
      <c r="O16" s="120">
        <v>2</v>
      </c>
      <c r="P16" s="120">
        <v>4</v>
      </c>
      <c r="Q16" s="118">
        <f t="shared" si="0"/>
        <v>8</v>
      </c>
      <c r="R16" s="118" t="str">
        <f t="shared" si="1"/>
        <v>MEDIO</v>
      </c>
      <c r="S16" s="120">
        <v>25</v>
      </c>
      <c r="T16" s="118">
        <f t="shared" si="2"/>
        <v>200</v>
      </c>
      <c r="U16" s="118" t="str">
        <f t="shared" si="6"/>
        <v>II</v>
      </c>
      <c r="V16" s="120" t="str">
        <f t="shared" si="7"/>
        <v>Aceptable con control especifico</v>
      </c>
      <c r="W16" s="118" t="s">
        <v>222</v>
      </c>
      <c r="X16" s="119" t="s">
        <v>180</v>
      </c>
      <c r="Y16" s="118" t="s">
        <v>189</v>
      </c>
      <c r="Z16" s="118" t="s">
        <v>189</v>
      </c>
      <c r="AA16" s="118" t="s">
        <v>223</v>
      </c>
      <c r="AB16" s="118" t="s">
        <v>224</v>
      </c>
      <c r="AC16" s="118" t="s">
        <v>189</v>
      </c>
      <c r="AD16" s="142">
        <v>45869</v>
      </c>
      <c r="AE16" s="106" t="s">
        <v>192</v>
      </c>
      <c r="AF16" s="120">
        <v>2</v>
      </c>
      <c r="AG16" s="120">
        <v>4</v>
      </c>
      <c r="AH16" s="118">
        <f t="shared" si="3"/>
        <v>8</v>
      </c>
      <c r="AI16" s="118" t="str">
        <f t="shared" si="4"/>
        <v>MEDIO</v>
      </c>
      <c r="AJ16" s="120">
        <v>25</v>
      </c>
      <c r="AK16" s="118">
        <f t="shared" si="5"/>
        <v>200</v>
      </c>
      <c r="AL16" s="118" t="str">
        <f t="shared" ref="AL16:AL58" si="19">IF(AK16&lt;=20,"IV",IF(AK16&lt;=120,"III",IF(AK16&lt;=500,"II",IF(AK16&lt;=4000,"I",FALSE))))</f>
        <v>II</v>
      </c>
      <c r="AM16" s="120" t="str">
        <f t="shared" ref="AM16:AM58" si="20">IF(AL16="IV","Aceptable",IF(AL16="III","Mejorable",IF(AL16="II","Aceptable con control especifico", IF(AL16="I","No Aceptable",FALSE))))</f>
        <v>Aceptable con control especifico</v>
      </c>
      <c r="AN16" s="118" t="s">
        <v>222</v>
      </c>
      <c r="AO16" s="119" t="s">
        <v>180</v>
      </c>
      <c r="AP16" s="118" t="s">
        <v>189</v>
      </c>
      <c r="AQ16" s="118" t="s">
        <v>189</v>
      </c>
      <c r="AR16" s="118" t="s">
        <v>223</v>
      </c>
      <c r="AS16" s="118" t="s">
        <v>224</v>
      </c>
      <c r="AT16" s="118" t="s">
        <v>189</v>
      </c>
      <c r="AU16" s="102" t="str">
        <f t="shared" si="15"/>
        <v>Se mantiene los controles establecidos</v>
      </c>
    </row>
    <row r="17" spans="2:47" s="40" customFormat="1" ht="119.25" customHeight="1" x14ac:dyDescent="0.25">
      <c r="B17" s="115" t="s">
        <v>175</v>
      </c>
      <c r="C17" s="116" t="s">
        <v>176</v>
      </c>
      <c r="D17" s="116" t="s">
        <v>216</v>
      </c>
      <c r="E17" s="102" t="s">
        <v>178</v>
      </c>
      <c r="F17" s="102" t="s">
        <v>217</v>
      </c>
      <c r="G17" s="117" t="s">
        <v>180</v>
      </c>
      <c r="H17" s="102" t="s">
        <v>181</v>
      </c>
      <c r="I17" s="118" t="s">
        <v>194</v>
      </c>
      <c r="J17" s="118" t="s">
        <v>195</v>
      </c>
      <c r="K17" s="119" t="s">
        <v>196</v>
      </c>
      <c r="L17" s="121" t="s">
        <v>197</v>
      </c>
      <c r="M17" s="121" t="s">
        <v>198</v>
      </c>
      <c r="N17" s="121" t="s">
        <v>199</v>
      </c>
      <c r="O17" s="120">
        <v>2</v>
      </c>
      <c r="P17" s="120">
        <v>3</v>
      </c>
      <c r="Q17" s="118">
        <f t="shared" si="0"/>
        <v>6</v>
      </c>
      <c r="R17" s="118" t="str">
        <f t="shared" si="1"/>
        <v>MEDIO</v>
      </c>
      <c r="S17" s="120">
        <v>25</v>
      </c>
      <c r="T17" s="118">
        <f t="shared" si="2"/>
        <v>150</v>
      </c>
      <c r="U17" s="118" t="str">
        <f t="shared" si="6"/>
        <v>II</v>
      </c>
      <c r="V17" s="120" t="str">
        <f t="shared" si="7"/>
        <v>Aceptable con control especifico</v>
      </c>
      <c r="W17" s="118" t="s">
        <v>200</v>
      </c>
      <c r="X17" s="119" t="s">
        <v>180</v>
      </c>
      <c r="Y17" s="118" t="s">
        <v>189</v>
      </c>
      <c r="Z17" s="118" t="s">
        <v>189</v>
      </c>
      <c r="AA17" s="118" t="s">
        <v>189</v>
      </c>
      <c r="AB17" s="118" t="s">
        <v>201</v>
      </c>
      <c r="AC17" s="118" t="s">
        <v>189</v>
      </c>
      <c r="AD17" s="142">
        <v>45869</v>
      </c>
      <c r="AE17" s="106" t="s">
        <v>192</v>
      </c>
      <c r="AF17" s="120">
        <v>2</v>
      </c>
      <c r="AG17" s="120">
        <v>3</v>
      </c>
      <c r="AH17" s="118">
        <f t="shared" si="3"/>
        <v>6</v>
      </c>
      <c r="AI17" s="118" t="str">
        <f t="shared" si="4"/>
        <v>MEDIO</v>
      </c>
      <c r="AJ17" s="120">
        <v>25</v>
      </c>
      <c r="AK17" s="118">
        <f t="shared" si="5"/>
        <v>150</v>
      </c>
      <c r="AL17" s="118" t="str">
        <f t="shared" si="19"/>
        <v>II</v>
      </c>
      <c r="AM17" s="120" t="str">
        <f t="shared" si="20"/>
        <v>Aceptable con control especifico</v>
      </c>
      <c r="AN17" s="118" t="s">
        <v>200</v>
      </c>
      <c r="AO17" s="119" t="s">
        <v>180</v>
      </c>
      <c r="AP17" s="118" t="s">
        <v>189</v>
      </c>
      <c r="AQ17" s="118" t="s">
        <v>189</v>
      </c>
      <c r="AR17" s="118" t="s">
        <v>189</v>
      </c>
      <c r="AS17" s="118" t="s">
        <v>201</v>
      </c>
      <c r="AT17" s="118" t="s">
        <v>189</v>
      </c>
      <c r="AU17" s="102" t="str">
        <f t="shared" si="15"/>
        <v>Se mantiene los controles establecidos</v>
      </c>
    </row>
    <row r="18" spans="2:47" s="40" customFormat="1" ht="174.75" customHeight="1" x14ac:dyDescent="0.25">
      <c r="B18" s="115" t="s">
        <v>175</v>
      </c>
      <c r="C18" s="116" t="s">
        <v>176</v>
      </c>
      <c r="D18" s="116" t="s">
        <v>216</v>
      </c>
      <c r="E18" s="102" t="s">
        <v>178</v>
      </c>
      <c r="F18" s="102" t="s">
        <v>217</v>
      </c>
      <c r="G18" s="117" t="s">
        <v>180</v>
      </c>
      <c r="H18" s="102" t="s">
        <v>181</v>
      </c>
      <c r="I18" s="118" t="s">
        <v>225</v>
      </c>
      <c r="J18" s="118" t="s">
        <v>211</v>
      </c>
      <c r="K18" s="119" t="s">
        <v>226</v>
      </c>
      <c r="L18" s="118" t="s">
        <v>227</v>
      </c>
      <c r="M18" s="119" t="s">
        <v>228</v>
      </c>
      <c r="N18" s="119" t="s">
        <v>229</v>
      </c>
      <c r="O18" s="120">
        <v>2</v>
      </c>
      <c r="P18" s="120">
        <v>3</v>
      </c>
      <c r="Q18" s="118">
        <f t="shared" si="0"/>
        <v>6</v>
      </c>
      <c r="R18" s="118" t="str">
        <f t="shared" si="1"/>
        <v>MEDIO</v>
      </c>
      <c r="S18" s="120">
        <v>25</v>
      </c>
      <c r="T18" s="118">
        <f t="shared" si="2"/>
        <v>150</v>
      </c>
      <c r="U18" s="118" t="str">
        <f t="shared" si="6"/>
        <v>II</v>
      </c>
      <c r="V18" s="120" t="str">
        <f t="shared" si="7"/>
        <v>Aceptable con control especifico</v>
      </c>
      <c r="W18" s="118" t="s">
        <v>230</v>
      </c>
      <c r="X18" s="119" t="s">
        <v>180</v>
      </c>
      <c r="Y18" s="118" t="s">
        <v>189</v>
      </c>
      <c r="Z18" s="118" t="s">
        <v>189</v>
      </c>
      <c r="AA18" s="118" t="s">
        <v>189</v>
      </c>
      <c r="AB18" s="123" t="s">
        <v>231</v>
      </c>
      <c r="AC18" s="118" t="s">
        <v>189</v>
      </c>
      <c r="AD18" s="142">
        <v>45869</v>
      </c>
      <c r="AE18" s="106" t="s">
        <v>192</v>
      </c>
      <c r="AF18" s="120">
        <v>2</v>
      </c>
      <c r="AG18" s="120">
        <v>3</v>
      </c>
      <c r="AH18" s="118">
        <f t="shared" si="3"/>
        <v>6</v>
      </c>
      <c r="AI18" s="118" t="str">
        <f t="shared" si="4"/>
        <v>MEDIO</v>
      </c>
      <c r="AJ18" s="120">
        <v>25</v>
      </c>
      <c r="AK18" s="118">
        <f t="shared" si="5"/>
        <v>150</v>
      </c>
      <c r="AL18" s="118" t="str">
        <f t="shared" si="19"/>
        <v>II</v>
      </c>
      <c r="AM18" s="120" t="str">
        <f t="shared" si="20"/>
        <v>Aceptable con control especifico</v>
      </c>
      <c r="AN18" s="118" t="s">
        <v>230</v>
      </c>
      <c r="AO18" s="119" t="s">
        <v>180</v>
      </c>
      <c r="AP18" s="118" t="s">
        <v>189</v>
      </c>
      <c r="AQ18" s="118" t="s">
        <v>189</v>
      </c>
      <c r="AR18" s="118" t="s">
        <v>189</v>
      </c>
      <c r="AS18" s="123" t="s">
        <v>232</v>
      </c>
      <c r="AT18" s="118" t="s">
        <v>189</v>
      </c>
      <c r="AU18" s="102" t="str">
        <f t="shared" si="15"/>
        <v>Se mantiene los controles establecidos</v>
      </c>
    </row>
    <row r="19" spans="2:47" s="40" customFormat="1" ht="174.75" customHeight="1" x14ac:dyDescent="0.25">
      <c r="B19" s="115" t="s">
        <v>175</v>
      </c>
      <c r="C19" s="116" t="s">
        <v>176</v>
      </c>
      <c r="D19" s="116" t="s">
        <v>216</v>
      </c>
      <c r="E19" s="102" t="s">
        <v>178</v>
      </c>
      <c r="F19" s="102" t="s">
        <v>217</v>
      </c>
      <c r="G19" s="117" t="s">
        <v>180</v>
      </c>
      <c r="H19" s="102" t="s">
        <v>209</v>
      </c>
      <c r="I19" s="118" t="s">
        <v>233</v>
      </c>
      <c r="J19" s="118" t="s">
        <v>234</v>
      </c>
      <c r="K19" s="119" t="s">
        <v>226</v>
      </c>
      <c r="L19" s="118" t="s">
        <v>235</v>
      </c>
      <c r="M19" s="119" t="s">
        <v>236</v>
      </c>
      <c r="N19" s="119" t="s">
        <v>237</v>
      </c>
      <c r="O19" s="120">
        <v>1</v>
      </c>
      <c r="P19" s="120">
        <v>2</v>
      </c>
      <c r="Q19" s="118">
        <f t="shared" si="0"/>
        <v>2</v>
      </c>
      <c r="R19" s="118" t="str">
        <f t="shared" si="1"/>
        <v>BAJO</v>
      </c>
      <c r="S19" s="120">
        <v>25</v>
      </c>
      <c r="T19" s="118">
        <f t="shared" si="2"/>
        <v>50</v>
      </c>
      <c r="U19" s="118" t="str">
        <f t="shared" si="6"/>
        <v>III</v>
      </c>
      <c r="V19" s="120" t="str">
        <f t="shared" si="7"/>
        <v>Mejorable</v>
      </c>
      <c r="W19" s="120" t="s">
        <v>238</v>
      </c>
      <c r="X19" s="119" t="s">
        <v>180</v>
      </c>
      <c r="Y19" s="118" t="s">
        <v>189</v>
      </c>
      <c r="Z19" s="118" t="s">
        <v>189</v>
      </c>
      <c r="AA19" s="118" t="s">
        <v>189</v>
      </c>
      <c r="AB19" s="119" t="s">
        <v>239</v>
      </c>
      <c r="AC19" s="118" t="s">
        <v>189</v>
      </c>
      <c r="AD19" s="142">
        <v>45869</v>
      </c>
      <c r="AE19" s="106" t="s">
        <v>192</v>
      </c>
      <c r="AF19" s="120">
        <v>1</v>
      </c>
      <c r="AG19" s="120">
        <v>2</v>
      </c>
      <c r="AH19" s="118">
        <f t="shared" si="3"/>
        <v>2</v>
      </c>
      <c r="AI19" s="118" t="str">
        <f t="shared" si="4"/>
        <v>BAJO</v>
      </c>
      <c r="AJ19" s="120">
        <v>25</v>
      </c>
      <c r="AK19" s="118">
        <f t="shared" si="5"/>
        <v>50</v>
      </c>
      <c r="AL19" s="118" t="str">
        <f t="shared" si="19"/>
        <v>III</v>
      </c>
      <c r="AM19" s="120" t="str">
        <f t="shared" si="20"/>
        <v>Mejorable</v>
      </c>
      <c r="AN19" s="120" t="s">
        <v>238</v>
      </c>
      <c r="AO19" s="119" t="s">
        <v>180</v>
      </c>
      <c r="AP19" s="118" t="s">
        <v>189</v>
      </c>
      <c r="AQ19" s="118" t="s">
        <v>189</v>
      </c>
      <c r="AR19" s="118" t="s">
        <v>189</v>
      </c>
      <c r="AS19" s="119" t="s">
        <v>239</v>
      </c>
      <c r="AT19" s="118" t="s">
        <v>189</v>
      </c>
      <c r="AU19" s="102" t="str">
        <f t="shared" si="15"/>
        <v>Se mantiene los controles establecidos</v>
      </c>
    </row>
    <row r="20" spans="2:47" s="40" customFormat="1" ht="174.75" customHeight="1" x14ac:dyDescent="0.25">
      <c r="B20" s="115" t="s">
        <v>175</v>
      </c>
      <c r="C20" s="116" t="s">
        <v>176</v>
      </c>
      <c r="D20" s="124" t="s">
        <v>240</v>
      </c>
      <c r="E20" s="102" t="s">
        <v>241</v>
      </c>
      <c r="F20" s="102" t="s">
        <v>242</v>
      </c>
      <c r="G20" s="102" t="s">
        <v>180</v>
      </c>
      <c r="H20" s="102" t="s">
        <v>181</v>
      </c>
      <c r="I20" s="118" t="s">
        <v>182</v>
      </c>
      <c r="J20" s="118" t="s">
        <v>183</v>
      </c>
      <c r="K20" s="119" t="s">
        <v>184</v>
      </c>
      <c r="L20" s="118" t="s">
        <v>185</v>
      </c>
      <c r="M20" s="119" t="s">
        <v>243</v>
      </c>
      <c r="N20" s="119" t="s">
        <v>244</v>
      </c>
      <c r="O20" s="120">
        <v>2</v>
      </c>
      <c r="P20" s="120">
        <v>3</v>
      </c>
      <c r="Q20" s="118">
        <f t="shared" si="0"/>
        <v>6</v>
      </c>
      <c r="R20" s="118" t="str">
        <f t="shared" si="1"/>
        <v>MEDIO</v>
      </c>
      <c r="S20" s="120">
        <v>10</v>
      </c>
      <c r="T20" s="118">
        <f t="shared" si="2"/>
        <v>60</v>
      </c>
      <c r="U20" s="118" t="str">
        <f t="shared" si="6"/>
        <v>III</v>
      </c>
      <c r="V20" s="120" t="str">
        <f t="shared" si="7"/>
        <v>Mejorable</v>
      </c>
      <c r="W20" s="119" t="s">
        <v>245</v>
      </c>
      <c r="X20" s="119" t="s">
        <v>180</v>
      </c>
      <c r="Y20" s="118" t="s">
        <v>189</v>
      </c>
      <c r="Z20" s="118" t="s">
        <v>189</v>
      </c>
      <c r="AA20" s="118" t="s">
        <v>246</v>
      </c>
      <c r="AB20" s="118" t="s">
        <v>247</v>
      </c>
      <c r="AC20" s="118" t="s">
        <v>189</v>
      </c>
      <c r="AD20" s="142">
        <v>45869</v>
      </c>
      <c r="AE20" s="106" t="s">
        <v>192</v>
      </c>
      <c r="AF20" s="120">
        <v>2</v>
      </c>
      <c r="AG20" s="120">
        <v>3</v>
      </c>
      <c r="AH20" s="118">
        <f t="shared" si="3"/>
        <v>6</v>
      </c>
      <c r="AI20" s="118" t="str">
        <f t="shared" si="4"/>
        <v>MEDIO</v>
      </c>
      <c r="AJ20" s="120">
        <v>10</v>
      </c>
      <c r="AK20" s="118">
        <f t="shared" si="5"/>
        <v>60</v>
      </c>
      <c r="AL20" s="118" t="str">
        <f t="shared" si="19"/>
        <v>III</v>
      </c>
      <c r="AM20" s="120" t="str">
        <f t="shared" si="20"/>
        <v>Mejorable</v>
      </c>
      <c r="AN20" s="119" t="s">
        <v>245</v>
      </c>
      <c r="AO20" s="119" t="s">
        <v>180</v>
      </c>
      <c r="AP20" s="118" t="s">
        <v>189</v>
      </c>
      <c r="AQ20" s="118" t="s">
        <v>189</v>
      </c>
      <c r="AR20" s="118" t="s">
        <v>246</v>
      </c>
      <c r="AS20" s="118" t="s">
        <v>247</v>
      </c>
      <c r="AT20" s="118" t="s">
        <v>189</v>
      </c>
      <c r="AU20" s="102" t="str">
        <f t="shared" si="15"/>
        <v>Se mantiene los controles establecidos</v>
      </c>
    </row>
    <row r="21" spans="2:47" s="40" customFormat="1" ht="174.75" customHeight="1" x14ac:dyDescent="0.25">
      <c r="B21" s="115" t="s">
        <v>175</v>
      </c>
      <c r="C21" s="116" t="s">
        <v>176</v>
      </c>
      <c r="D21" s="124" t="s">
        <v>240</v>
      </c>
      <c r="E21" s="102" t="s">
        <v>241</v>
      </c>
      <c r="F21" s="102" t="s">
        <v>242</v>
      </c>
      <c r="G21" s="102" t="s">
        <v>180</v>
      </c>
      <c r="H21" s="102" t="s">
        <v>181</v>
      </c>
      <c r="I21" s="118" t="s">
        <v>202</v>
      </c>
      <c r="J21" s="118" t="s">
        <v>203</v>
      </c>
      <c r="K21" s="119" t="s">
        <v>204</v>
      </c>
      <c r="L21" s="118" t="s">
        <v>205</v>
      </c>
      <c r="M21" s="119" t="s">
        <v>205</v>
      </c>
      <c r="N21" s="119" t="s">
        <v>206</v>
      </c>
      <c r="O21" s="120">
        <v>2</v>
      </c>
      <c r="P21" s="120">
        <v>2</v>
      </c>
      <c r="Q21" s="118">
        <f t="shared" si="0"/>
        <v>4</v>
      </c>
      <c r="R21" s="118" t="str">
        <f t="shared" si="1"/>
        <v>BAJO</v>
      </c>
      <c r="S21" s="120">
        <v>10</v>
      </c>
      <c r="T21" s="118">
        <f t="shared" si="2"/>
        <v>40</v>
      </c>
      <c r="U21" s="118" t="str">
        <f t="shared" si="6"/>
        <v>III</v>
      </c>
      <c r="V21" s="120" t="str">
        <f t="shared" si="7"/>
        <v>Mejorable</v>
      </c>
      <c r="W21" s="118" t="s">
        <v>207</v>
      </c>
      <c r="X21" s="119" t="s">
        <v>180</v>
      </c>
      <c r="Y21" s="118" t="s">
        <v>189</v>
      </c>
      <c r="Z21" s="118" t="s">
        <v>189</v>
      </c>
      <c r="AA21" s="118" t="s">
        <v>189</v>
      </c>
      <c r="AB21" s="118" t="s">
        <v>208</v>
      </c>
      <c r="AC21" s="118" t="s">
        <v>189</v>
      </c>
      <c r="AD21" s="142">
        <v>45869</v>
      </c>
      <c r="AE21" s="106" t="s">
        <v>192</v>
      </c>
      <c r="AF21" s="120">
        <v>2</v>
      </c>
      <c r="AG21" s="120">
        <v>2</v>
      </c>
      <c r="AH21" s="118">
        <f t="shared" si="3"/>
        <v>4</v>
      </c>
      <c r="AI21" s="118" t="str">
        <f t="shared" si="4"/>
        <v>BAJO</v>
      </c>
      <c r="AJ21" s="120">
        <v>10</v>
      </c>
      <c r="AK21" s="118">
        <f t="shared" si="5"/>
        <v>40</v>
      </c>
      <c r="AL21" s="118" t="str">
        <f t="shared" si="19"/>
        <v>III</v>
      </c>
      <c r="AM21" s="120" t="str">
        <f t="shared" si="20"/>
        <v>Mejorable</v>
      </c>
      <c r="AN21" s="118" t="s">
        <v>207</v>
      </c>
      <c r="AO21" s="119" t="s">
        <v>180</v>
      </c>
      <c r="AP21" s="118" t="s">
        <v>189</v>
      </c>
      <c r="AQ21" s="118" t="s">
        <v>189</v>
      </c>
      <c r="AR21" s="118" t="s">
        <v>189</v>
      </c>
      <c r="AS21" s="118" t="s">
        <v>208</v>
      </c>
      <c r="AT21" s="118" t="s">
        <v>189</v>
      </c>
      <c r="AU21" s="102" t="str">
        <f t="shared" si="15"/>
        <v>Se mantiene los controles establecidos</v>
      </c>
    </row>
    <row r="22" spans="2:47" s="40" customFormat="1" ht="174.75" customHeight="1" x14ac:dyDescent="0.25">
      <c r="B22" s="115" t="s">
        <v>175</v>
      </c>
      <c r="C22" s="116" t="s">
        <v>176</v>
      </c>
      <c r="D22" s="124" t="s">
        <v>240</v>
      </c>
      <c r="E22" s="102" t="s">
        <v>241</v>
      </c>
      <c r="F22" s="102" t="s">
        <v>242</v>
      </c>
      <c r="G22" s="102" t="s">
        <v>180</v>
      </c>
      <c r="H22" s="102" t="s">
        <v>181</v>
      </c>
      <c r="I22" s="118" t="s">
        <v>248</v>
      </c>
      <c r="J22" s="118" t="s">
        <v>203</v>
      </c>
      <c r="K22" s="119" t="s">
        <v>204</v>
      </c>
      <c r="L22" s="118" t="s">
        <v>205</v>
      </c>
      <c r="M22" s="119" t="s">
        <v>205</v>
      </c>
      <c r="N22" s="119" t="s">
        <v>206</v>
      </c>
      <c r="O22" s="120">
        <v>2</v>
      </c>
      <c r="P22" s="120">
        <v>2</v>
      </c>
      <c r="Q22" s="118">
        <f t="shared" si="0"/>
        <v>4</v>
      </c>
      <c r="R22" s="118" t="str">
        <f t="shared" si="1"/>
        <v>BAJO</v>
      </c>
      <c r="S22" s="120">
        <v>10</v>
      </c>
      <c r="T22" s="118">
        <f t="shared" si="2"/>
        <v>40</v>
      </c>
      <c r="U22" s="118" t="str">
        <f t="shared" si="6"/>
        <v>III</v>
      </c>
      <c r="V22" s="120" t="str">
        <f t="shared" si="7"/>
        <v>Mejorable</v>
      </c>
      <c r="W22" s="118" t="s">
        <v>207</v>
      </c>
      <c r="X22" s="119" t="s">
        <v>180</v>
      </c>
      <c r="Y22" s="118" t="s">
        <v>189</v>
      </c>
      <c r="Z22" s="118" t="s">
        <v>189</v>
      </c>
      <c r="AA22" s="118" t="s">
        <v>189</v>
      </c>
      <c r="AB22" s="118" t="s">
        <v>208</v>
      </c>
      <c r="AC22" s="118" t="s">
        <v>189</v>
      </c>
      <c r="AD22" s="142">
        <v>45869</v>
      </c>
      <c r="AE22" s="106" t="s">
        <v>192</v>
      </c>
      <c r="AF22" s="120">
        <v>2</v>
      </c>
      <c r="AG22" s="120">
        <v>2</v>
      </c>
      <c r="AH22" s="118">
        <f t="shared" si="3"/>
        <v>4</v>
      </c>
      <c r="AI22" s="118" t="str">
        <f t="shared" si="4"/>
        <v>BAJO</v>
      </c>
      <c r="AJ22" s="120">
        <v>10</v>
      </c>
      <c r="AK22" s="118">
        <f t="shared" si="5"/>
        <v>40</v>
      </c>
      <c r="AL22" s="118" t="str">
        <f t="shared" si="19"/>
        <v>III</v>
      </c>
      <c r="AM22" s="120" t="str">
        <f t="shared" si="20"/>
        <v>Mejorable</v>
      </c>
      <c r="AN22" s="118" t="s">
        <v>207</v>
      </c>
      <c r="AO22" s="119" t="s">
        <v>180</v>
      </c>
      <c r="AP22" s="118" t="s">
        <v>189</v>
      </c>
      <c r="AQ22" s="118" t="s">
        <v>189</v>
      </c>
      <c r="AR22" s="118" t="s">
        <v>189</v>
      </c>
      <c r="AS22" s="118" t="s">
        <v>208</v>
      </c>
      <c r="AT22" s="118" t="s">
        <v>189</v>
      </c>
      <c r="AU22" s="102" t="str">
        <f t="shared" si="15"/>
        <v>Se mantiene los controles establecidos</v>
      </c>
    </row>
    <row r="23" spans="2:47" s="40" customFormat="1" ht="174.75" customHeight="1" x14ac:dyDescent="0.25">
      <c r="B23" s="115" t="s">
        <v>175</v>
      </c>
      <c r="C23" s="116" t="s">
        <v>176</v>
      </c>
      <c r="D23" s="124" t="s">
        <v>240</v>
      </c>
      <c r="E23" s="102" t="s">
        <v>241</v>
      </c>
      <c r="F23" s="102" t="s">
        <v>242</v>
      </c>
      <c r="G23" s="102" t="s">
        <v>180</v>
      </c>
      <c r="H23" s="102" t="s">
        <v>181</v>
      </c>
      <c r="I23" s="118" t="s">
        <v>249</v>
      </c>
      <c r="J23" s="118" t="s">
        <v>195</v>
      </c>
      <c r="K23" s="119" t="s">
        <v>219</v>
      </c>
      <c r="L23" s="122" t="s">
        <v>197</v>
      </c>
      <c r="M23" s="121" t="s">
        <v>220</v>
      </c>
      <c r="N23" s="121" t="s">
        <v>250</v>
      </c>
      <c r="O23" s="120">
        <v>2</v>
      </c>
      <c r="P23" s="120">
        <v>3</v>
      </c>
      <c r="Q23" s="118">
        <f t="shared" si="0"/>
        <v>6</v>
      </c>
      <c r="R23" s="118" t="str">
        <f t="shared" si="1"/>
        <v>MEDIO</v>
      </c>
      <c r="S23" s="120">
        <v>25</v>
      </c>
      <c r="T23" s="118">
        <f t="shared" si="2"/>
        <v>150</v>
      </c>
      <c r="U23" s="118" t="str">
        <f t="shared" si="6"/>
        <v>II</v>
      </c>
      <c r="V23" s="120" t="str">
        <f t="shared" si="7"/>
        <v>Aceptable con control especifico</v>
      </c>
      <c r="W23" s="118" t="s">
        <v>222</v>
      </c>
      <c r="X23" s="119" t="s">
        <v>180</v>
      </c>
      <c r="Y23" s="118" t="s">
        <v>189</v>
      </c>
      <c r="Z23" s="118" t="s">
        <v>189</v>
      </c>
      <c r="AA23" s="118" t="s">
        <v>223</v>
      </c>
      <c r="AB23" s="118" t="s">
        <v>224</v>
      </c>
      <c r="AC23" s="118" t="s">
        <v>189</v>
      </c>
      <c r="AD23" s="142">
        <v>45869</v>
      </c>
      <c r="AE23" s="106" t="s">
        <v>192</v>
      </c>
      <c r="AF23" s="120">
        <v>2</v>
      </c>
      <c r="AG23" s="120">
        <v>3</v>
      </c>
      <c r="AH23" s="118">
        <f t="shared" si="3"/>
        <v>6</v>
      </c>
      <c r="AI23" s="118" t="str">
        <f t="shared" si="4"/>
        <v>MEDIO</v>
      </c>
      <c r="AJ23" s="120">
        <v>25</v>
      </c>
      <c r="AK23" s="118">
        <f t="shared" si="5"/>
        <v>150</v>
      </c>
      <c r="AL23" s="118" t="str">
        <f t="shared" si="19"/>
        <v>II</v>
      </c>
      <c r="AM23" s="120" t="str">
        <f t="shared" si="20"/>
        <v>Aceptable con control especifico</v>
      </c>
      <c r="AN23" s="118" t="s">
        <v>222</v>
      </c>
      <c r="AO23" s="119" t="s">
        <v>180</v>
      </c>
      <c r="AP23" s="118" t="s">
        <v>189</v>
      </c>
      <c r="AQ23" s="118" t="s">
        <v>189</v>
      </c>
      <c r="AR23" s="118" t="s">
        <v>223</v>
      </c>
      <c r="AS23" s="118" t="s">
        <v>224</v>
      </c>
      <c r="AT23" s="118" t="s">
        <v>189</v>
      </c>
      <c r="AU23" s="102" t="str">
        <f t="shared" si="15"/>
        <v>Se mantiene los controles establecidos</v>
      </c>
    </row>
    <row r="24" spans="2:47" s="40" customFormat="1" ht="174.75" customHeight="1" x14ac:dyDescent="0.25">
      <c r="B24" s="115" t="s">
        <v>175</v>
      </c>
      <c r="C24" s="116" t="s">
        <v>176</v>
      </c>
      <c r="D24" s="124" t="s">
        <v>240</v>
      </c>
      <c r="E24" s="102" t="s">
        <v>241</v>
      </c>
      <c r="F24" s="102" t="s">
        <v>242</v>
      </c>
      <c r="G24" s="102" t="s">
        <v>180</v>
      </c>
      <c r="H24" s="102" t="s">
        <v>181</v>
      </c>
      <c r="I24" s="118" t="s">
        <v>194</v>
      </c>
      <c r="J24" s="118" t="s">
        <v>195</v>
      </c>
      <c r="K24" s="119" t="s">
        <v>196</v>
      </c>
      <c r="L24" s="121" t="s">
        <v>197</v>
      </c>
      <c r="M24" s="121" t="s">
        <v>198</v>
      </c>
      <c r="N24" s="121" t="s">
        <v>199</v>
      </c>
      <c r="O24" s="120">
        <v>2</v>
      </c>
      <c r="P24" s="120">
        <v>3</v>
      </c>
      <c r="Q24" s="118">
        <f t="shared" si="0"/>
        <v>6</v>
      </c>
      <c r="R24" s="118" t="str">
        <f t="shared" si="1"/>
        <v>MEDIO</v>
      </c>
      <c r="S24" s="120">
        <v>25</v>
      </c>
      <c r="T24" s="118">
        <f t="shared" si="2"/>
        <v>150</v>
      </c>
      <c r="U24" s="118" t="str">
        <f t="shared" si="6"/>
        <v>II</v>
      </c>
      <c r="V24" s="120" t="str">
        <f>IF(U24="IV","Aceptable",IF(U24="III","Mejorable",IF(U24="II","Aceptable con control especifico", IF(U24="I","No Aceptable",FALSE))))</f>
        <v>Aceptable con control especifico</v>
      </c>
      <c r="W24" s="118" t="s">
        <v>251</v>
      </c>
      <c r="X24" s="119" t="s">
        <v>180</v>
      </c>
      <c r="Y24" s="118" t="s">
        <v>189</v>
      </c>
      <c r="Z24" s="118" t="s">
        <v>189</v>
      </c>
      <c r="AA24" s="118" t="s">
        <v>189</v>
      </c>
      <c r="AB24" s="118" t="s">
        <v>252</v>
      </c>
      <c r="AC24" s="118" t="s">
        <v>189</v>
      </c>
      <c r="AD24" s="142">
        <v>45869</v>
      </c>
      <c r="AE24" s="106" t="s">
        <v>192</v>
      </c>
      <c r="AF24" s="120">
        <v>2</v>
      </c>
      <c r="AG24" s="120">
        <v>3</v>
      </c>
      <c r="AH24" s="118">
        <f t="shared" si="3"/>
        <v>6</v>
      </c>
      <c r="AI24" s="118" t="str">
        <f t="shared" si="4"/>
        <v>MEDIO</v>
      </c>
      <c r="AJ24" s="120">
        <v>25</v>
      </c>
      <c r="AK24" s="118">
        <f t="shared" si="5"/>
        <v>150</v>
      </c>
      <c r="AL24" s="118" t="str">
        <f t="shared" si="19"/>
        <v>II</v>
      </c>
      <c r="AM24" s="120" t="str">
        <f t="shared" si="20"/>
        <v>Aceptable con control especifico</v>
      </c>
      <c r="AN24" s="118" t="s">
        <v>251</v>
      </c>
      <c r="AO24" s="119" t="s">
        <v>180</v>
      </c>
      <c r="AP24" s="118" t="s">
        <v>189</v>
      </c>
      <c r="AQ24" s="118" t="s">
        <v>189</v>
      </c>
      <c r="AR24" s="118" t="s">
        <v>189</v>
      </c>
      <c r="AS24" s="118" t="s">
        <v>252</v>
      </c>
      <c r="AT24" s="118" t="s">
        <v>189</v>
      </c>
      <c r="AU24" s="102" t="str">
        <f t="shared" si="15"/>
        <v>Se mantiene los controles establecidos</v>
      </c>
    </row>
    <row r="25" spans="2:47" s="40" customFormat="1" ht="174.75" customHeight="1" x14ac:dyDescent="0.25">
      <c r="B25" s="115" t="s">
        <v>175</v>
      </c>
      <c r="C25" s="116" t="s">
        <v>176</v>
      </c>
      <c r="D25" s="124" t="s">
        <v>240</v>
      </c>
      <c r="E25" s="102" t="s">
        <v>241</v>
      </c>
      <c r="F25" s="102" t="s">
        <v>242</v>
      </c>
      <c r="G25" s="102" t="s">
        <v>180</v>
      </c>
      <c r="H25" s="102" t="s">
        <v>181</v>
      </c>
      <c r="I25" s="118" t="s">
        <v>253</v>
      </c>
      <c r="J25" s="118" t="s">
        <v>211</v>
      </c>
      <c r="K25" s="119" t="s">
        <v>254</v>
      </c>
      <c r="L25" s="118" t="s">
        <v>255</v>
      </c>
      <c r="M25" s="119" t="s">
        <v>256</v>
      </c>
      <c r="N25" s="119" t="s">
        <v>257</v>
      </c>
      <c r="O25" s="120">
        <v>2</v>
      </c>
      <c r="P25" s="120">
        <v>2</v>
      </c>
      <c r="Q25" s="118">
        <f t="shared" si="0"/>
        <v>4</v>
      </c>
      <c r="R25" s="118" t="str">
        <f>IF(Q25&lt;=4,"BAJO",IF(Q25&lt;=8,"MEDIO",IF(Q25&lt;=20,"ALTO","MUY ALTO")))</f>
        <v>BAJO</v>
      </c>
      <c r="S25" s="120">
        <v>100</v>
      </c>
      <c r="T25" s="118">
        <f t="shared" si="2"/>
        <v>400</v>
      </c>
      <c r="U25" s="118" t="str">
        <f t="shared" si="6"/>
        <v>II</v>
      </c>
      <c r="V25" s="120" t="str">
        <f t="shared" si="7"/>
        <v>Aceptable con control especifico</v>
      </c>
      <c r="W25" s="118" t="s">
        <v>258</v>
      </c>
      <c r="X25" s="119" t="s">
        <v>180</v>
      </c>
      <c r="Y25" s="118" t="s">
        <v>189</v>
      </c>
      <c r="Z25" s="118" t="s">
        <v>189</v>
      </c>
      <c r="AA25" s="118" t="s">
        <v>189</v>
      </c>
      <c r="AB25" s="125" t="s">
        <v>259</v>
      </c>
      <c r="AC25" s="118" t="s">
        <v>189</v>
      </c>
      <c r="AD25" s="142">
        <v>45869</v>
      </c>
      <c r="AE25" s="106" t="s">
        <v>192</v>
      </c>
      <c r="AF25" s="120">
        <v>2</v>
      </c>
      <c r="AG25" s="120">
        <v>2</v>
      </c>
      <c r="AH25" s="118">
        <f t="shared" si="3"/>
        <v>4</v>
      </c>
      <c r="AI25" s="118" t="str">
        <f t="shared" si="4"/>
        <v>BAJO</v>
      </c>
      <c r="AJ25" s="120">
        <v>100</v>
      </c>
      <c r="AK25" s="118">
        <f t="shared" si="5"/>
        <v>400</v>
      </c>
      <c r="AL25" s="118" t="str">
        <f t="shared" si="19"/>
        <v>II</v>
      </c>
      <c r="AM25" s="120" t="str">
        <f t="shared" si="20"/>
        <v>Aceptable con control especifico</v>
      </c>
      <c r="AN25" s="118" t="s">
        <v>258</v>
      </c>
      <c r="AO25" s="119" t="s">
        <v>180</v>
      </c>
      <c r="AP25" s="118" t="s">
        <v>189</v>
      </c>
      <c r="AQ25" s="118" t="s">
        <v>189</v>
      </c>
      <c r="AR25" s="118" t="s">
        <v>189</v>
      </c>
      <c r="AS25" s="125" t="s">
        <v>259</v>
      </c>
      <c r="AT25" s="118" t="s">
        <v>189</v>
      </c>
      <c r="AU25" s="102" t="str">
        <f t="shared" si="15"/>
        <v>Se mantiene los controles establecidos</v>
      </c>
    </row>
    <row r="26" spans="2:47" s="40" customFormat="1" ht="174.75" customHeight="1" x14ac:dyDescent="0.25">
      <c r="B26" s="115" t="s">
        <v>175</v>
      </c>
      <c r="C26" s="116" t="s">
        <v>176</v>
      </c>
      <c r="D26" s="124" t="s">
        <v>240</v>
      </c>
      <c r="E26" s="102" t="s">
        <v>241</v>
      </c>
      <c r="F26" s="102" t="s">
        <v>242</v>
      </c>
      <c r="G26" s="102" t="s">
        <v>180</v>
      </c>
      <c r="H26" s="102" t="s">
        <v>181</v>
      </c>
      <c r="I26" s="118" t="s">
        <v>225</v>
      </c>
      <c r="J26" s="118" t="s">
        <v>211</v>
      </c>
      <c r="K26" s="119" t="s">
        <v>226</v>
      </c>
      <c r="L26" s="118" t="s">
        <v>227</v>
      </c>
      <c r="M26" s="119" t="s">
        <v>228</v>
      </c>
      <c r="N26" s="119" t="s">
        <v>229</v>
      </c>
      <c r="O26" s="120">
        <v>1</v>
      </c>
      <c r="P26" s="120">
        <v>3</v>
      </c>
      <c r="Q26" s="118">
        <f t="shared" si="0"/>
        <v>3</v>
      </c>
      <c r="R26" s="118" t="str">
        <f t="shared" si="1"/>
        <v>BAJO</v>
      </c>
      <c r="S26" s="120">
        <v>25</v>
      </c>
      <c r="T26" s="118">
        <f t="shared" si="2"/>
        <v>75</v>
      </c>
      <c r="U26" s="118" t="str">
        <f t="shared" si="6"/>
        <v>III</v>
      </c>
      <c r="V26" s="120" t="str">
        <f t="shared" si="7"/>
        <v>Mejorable</v>
      </c>
      <c r="W26" s="118" t="s">
        <v>230</v>
      </c>
      <c r="X26" s="119" t="s">
        <v>180</v>
      </c>
      <c r="Y26" s="118" t="s">
        <v>189</v>
      </c>
      <c r="Z26" s="118" t="s">
        <v>189</v>
      </c>
      <c r="AA26" s="118" t="s">
        <v>189</v>
      </c>
      <c r="AB26" s="118" t="s">
        <v>260</v>
      </c>
      <c r="AC26" s="118" t="s">
        <v>189</v>
      </c>
      <c r="AD26" s="142">
        <v>45869</v>
      </c>
      <c r="AE26" s="106" t="s">
        <v>192</v>
      </c>
      <c r="AF26" s="120">
        <v>1</v>
      </c>
      <c r="AG26" s="120">
        <v>3</v>
      </c>
      <c r="AH26" s="118">
        <f t="shared" si="3"/>
        <v>3</v>
      </c>
      <c r="AI26" s="118" t="str">
        <f t="shared" si="4"/>
        <v>BAJO</v>
      </c>
      <c r="AJ26" s="120">
        <v>25</v>
      </c>
      <c r="AK26" s="118">
        <f t="shared" si="5"/>
        <v>75</v>
      </c>
      <c r="AL26" s="118" t="str">
        <f t="shared" si="19"/>
        <v>III</v>
      </c>
      <c r="AM26" s="120" t="str">
        <f t="shared" si="20"/>
        <v>Mejorable</v>
      </c>
      <c r="AN26" s="118" t="s">
        <v>230</v>
      </c>
      <c r="AO26" s="119" t="s">
        <v>180</v>
      </c>
      <c r="AP26" s="118" t="s">
        <v>189</v>
      </c>
      <c r="AQ26" s="118" t="s">
        <v>189</v>
      </c>
      <c r="AR26" s="118" t="s">
        <v>189</v>
      </c>
      <c r="AS26" s="118" t="s">
        <v>260</v>
      </c>
      <c r="AT26" s="118" t="s">
        <v>189</v>
      </c>
      <c r="AU26" s="102" t="str">
        <f>IF(AND(V26="Aceptable",AM26="Aceptable"),"Se mantiene los controles establecidos",
IF(AND(V26="Aceptable",AM26="Mejorable"),"Disminuyó el riesgo",
IF(AND(V26="Aceptable",AM26="Aceptable con control especifico"),"Disminuyó el riesgo",
IF(AND(V26="Mejorable",AM26="Mejorable"),"Se mantiene los controles establecidos",
IF(AND(V26="Mejorable",AM26="Aceptable"),"Disminuyó el riesgo",
IF(AND(V26="Mejorable",AM26="Aceptable con control especifico"),"Disminuyó el riesgo",
IF(AND(V26="Aceptable con control especifico",AM26="Aceptable con control especifico"),"Se mantiene los controles establecidos",
IF(AND(V26="Aceptable con control especifico",AM26="Mejorable"),"Aumentó el riesgo",
IF(AND(V26="Aceptable con control especifico",AM26="Aceptable"),"Aumentó el riesgo",
"Aumentó el riesgo")))))))))</f>
        <v>Se mantiene los controles establecidos</v>
      </c>
    </row>
    <row r="27" spans="2:47" s="40" customFormat="1" ht="174.75" customHeight="1" x14ac:dyDescent="0.25">
      <c r="B27" s="115" t="s">
        <v>175</v>
      </c>
      <c r="C27" s="116" t="s">
        <v>176</v>
      </c>
      <c r="D27" s="124" t="s">
        <v>240</v>
      </c>
      <c r="E27" s="102" t="s">
        <v>241</v>
      </c>
      <c r="F27" s="102" t="s">
        <v>242</v>
      </c>
      <c r="G27" s="102" t="s">
        <v>180</v>
      </c>
      <c r="H27" s="102" t="s">
        <v>209</v>
      </c>
      <c r="I27" s="118" t="s">
        <v>210</v>
      </c>
      <c r="J27" s="118" t="s">
        <v>211</v>
      </c>
      <c r="K27" s="119" t="s">
        <v>212</v>
      </c>
      <c r="L27" s="118" t="s">
        <v>213</v>
      </c>
      <c r="M27" s="119" t="s">
        <v>214</v>
      </c>
      <c r="N27" s="119" t="s">
        <v>215</v>
      </c>
      <c r="O27" s="120">
        <v>3</v>
      </c>
      <c r="P27" s="120">
        <v>3</v>
      </c>
      <c r="Q27" s="118">
        <f t="shared" si="0"/>
        <v>9</v>
      </c>
      <c r="R27" s="118" t="str">
        <f t="shared" si="1"/>
        <v>ALTO</v>
      </c>
      <c r="S27" s="120">
        <v>25</v>
      </c>
      <c r="T27" s="118">
        <f t="shared" si="2"/>
        <v>225</v>
      </c>
      <c r="U27" s="118" t="str">
        <f t="shared" si="6"/>
        <v>II</v>
      </c>
      <c r="V27" s="120" t="str">
        <f t="shared" si="7"/>
        <v>Aceptable con control especifico</v>
      </c>
      <c r="W27" s="120" t="s">
        <v>261</v>
      </c>
      <c r="X27" s="119" t="s">
        <v>180</v>
      </c>
      <c r="Y27" s="118" t="s">
        <v>189</v>
      </c>
      <c r="Z27" s="118" t="s">
        <v>189</v>
      </c>
      <c r="AA27" s="118" t="s">
        <v>189</v>
      </c>
      <c r="AB27" s="118" t="s">
        <v>262</v>
      </c>
      <c r="AC27" s="118" t="s">
        <v>189</v>
      </c>
      <c r="AD27" s="142">
        <v>45869</v>
      </c>
      <c r="AE27" s="106" t="s">
        <v>192</v>
      </c>
      <c r="AF27" s="120">
        <v>3</v>
      </c>
      <c r="AG27" s="120">
        <v>3</v>
      </c>
      <c r="AH27" s="118">
        <f t="shared" si="3"/>
        <v>9</v>
      </c>
      <c r="AI27" s="118" t="str">
        <f t="shared" si="4"/>
        <v>ALTO</v>
      </c>
      <c r="AJ27" s="120">
        <v>25</v>
      </c>
      <c r="AK27" s="118">
        <f t="shared" si="5"/>
        <v>225</v>
      </c>
      <c r="AL27" s="118" t="str">
        <f t="shared" si="19"/>
        <v>II</v>
      </c>
      <c r="AM27" s="120" t="str">
        <f t="shared" si="20"/>
        <v>Aceptable con control especifico</v>
      </c>
      <c r="AN27" s="120" t="s">
        <v>261</v>
      </c>
      <c r="AO27" s="119" t="s">
        <v>180</v>
      </c>
      <c r="AP27" s="118" t="s">
        <v>189</v>
      </c>
      <c r="AQ27" s="118" t="s">
        <v>189</v>
      </c>
      <c r="AR27" s="118" t="s">
        <v>189</v>
      </c>
      <c r="AS27" s="118" t="s">
        <v>262</v>
      </c>
      <c r="AT27" s="118" t="s">
        <v>189</v>
      </c>
      <c r="AU27" s="102" t="str">
        <f t="shared" si="15"/>
        <v>Se mantiene los controles establecidos</v>
      </c>
    </row>
    <row r="28" spans="2:47" s="40" customFormat="1" ht="174.75" customHeight="1" x14ac:dyDescent="0.25">
      <c r="B28" s="115" t="s">
        <v>175</v>
      </c>
      <c r="C28" s="116" t="s">
        <v>176</v>
      </c>
      <c r="D28" s="124" t="s">
        <v>240</v>
      </c>
      <c r="E28" s="102" t="s">
        <v>241</v>
      </c>
      <c r="F28" s="102" t="s">
        <v>242</v>
      </c>
      <c r="G28" s="102" t="s">
        <v>180</v>
      </c>
      <c r="H28" s="102" t="s">
        <v>209</v>
      </c>
      <c r="I28" s="118" t="s">
        <v>263</v>
      </c>
      <c r="J28" s="118" t="s">
        <v>234</v>
      </c>
      <c r="K28" s="119" t="s">
        <v>264</v>
      </c>
      <c r="L28" s="118" t="s">
        <v>265</v>
      </c>
      <c r="M28" s="119" t="s">
        <v>266</v>
      </c>
      <c r="N28" s="119" t="s">
        <v>237</v>
      </c>
      <c r="O28" s="120">
        <v>1</v>
      </c>
      <c r="P28" s="120">
        <v>2</v>
      </c>
      <c r="Q28" s="118">
        <f t="shared" si="0"/>
        <v>2</v>
      </c>
      <c r="R28" s="118" t="str">
        <f t="shared" si="1"/>
        <v>BAJO</v>
      </c>
      <c r="S28" s="120">
        <v>100</v>
      </c>
      <c r="T28" s="118">
        <f t="shared" si="2"/>
        <v>200</v>
      </c>
      <c r="U28" s="118" t="str">
        <f t="shared" si="6"/>
        <v>II</v>
      </c>
      <c r="V28" s="120" t="str">
        <f t="shared" si="7"/>
        <v>Aceptable con control especifico</v>
      </c>
      <c r="W28" s="120" t="s">
        <v>238</v>
      </c>
      <c r="X28" s="119" t="s">
        <v>180</v>
      </c>
      <c r="Y28" s="118" t="s">
        <v>189</v>
      </c>
      <c r="Z28" s="118" t="s">
        <v>189</v>
      </c>
      <c r="AA28" s="118" t="s">
        <v>189</v>
      </c>
      <c r="AB28" s="119" t="s">
        <v>267</v>
      </c>
      <c r="AC28" s="118" t="s">
        <v>189</v>
      </c>
      <c r="AD28" s="142">
        <v>45869</v>
      </c>
      <c r="AE28" s="106" t="s">
        <v>192</v>
      </c>
      <c r="AF28" s="120">
        <v>1</v>
      </c>
      <c r="AG28" s="120">
        <v>2</v>
      </c>
      <c r="AH28" s="118">
        <f t="shared" si="3"/>
        <v>2</v>
      </c>
      <c r="AI28" s="118" t="str">
        <f t="shared" si="4"/>
        <v>BAJO</v>
      </c>
      <c r="AJ28" s="120">
        <v>100</v>
      </c>
      <c r="AK28" s="118">
        <f t="shared" si="5"/>
        <v>200</v>
      </c>
      <c r="AL28" s="118" t="str">
        <f t="shared" si="19"/>
        <v>II</v>
      </c>
      <c r="AM28" s="120" t="str">
        <f t="shared" si="20"/>
        <v>Aceptable con control especifico</v>
      </c>
      <c r="AN28" s="120" t="s">
        <v>238</v>
      </c>
      <c r="AO28" s="119" t="s">
        <v>180</v>
      </c>
      <c r="AP28" s="118" t="s">
        <v>189</v>
      </c>
      <c r="AQ28" s="118" t="s">
        <v>189</v>
      </c>
      <c r="AR28" s="118" t="s">
        <v>189</v>
      </c>
      <c r="AS28" s="119" t="s">
        <v>267</v>
      </c>
      <c r="AT28" s="118" t="s">
        <v>189</v>
      </c>
      <c r="AU28" s="102" t="str">
        <f t="shared" si="15"/>
        <v>Se mantiene los controles establecidos</v>
      </c>
    </row>
    <row r="29" spans="2:47" s="40" customFormat="1" ht="174.75" customHeight="1" x14ac:dyDescent="0.25">
      <c r="B29" s="115" t="s">
        <v>175</v>
      </c>
      <c r="C29" s="116" t="s">
        <v>176</v>
      </c>
      <c r="D29" s="124" t="s">
        <v>240</v>
      </c>
      <c r="E29" s="102" t="s">
        <v>241</v>
      </c>
      <c r="F29" s="102" t="s">
        <v>242</v>
      </c>
      <c r="G29" s="102" t="s">
        <v>180</v>
      </c>
      <c r="H29" s="102" t="s">
        <v>209</v>
      </c>
      <c r="I29" s="118" t="s">
        <v>233</v>
      </c>
      <c r="J29" s="118" t="s">
        <v>234</v>
      </c>
      <c r="K29" s="119" t="s">
        <v>226</v>
      </c>
      <c r="L29" s="118" t="s">
        <v>235</v>
      </c>
      <c r="M29" s="119" t="s">
        <v>236</v>
      </c>
      <c r="N29" s="119" t="s">
        <v>237</v>
      </c>
      <c r="O29" s="120">
        <v>1</v>
      </c>
      <c r="P29" s="120">
        <v>2</v>
      </c>
      <c r="Q29" s="118">
        <f t="shared" si="0"/>
        <v>2</v>
      </c>
      <c r="R29" s="118" t="str">
        <f t="shared" si="1"/>
        <v>BAJO</v>
      </c>
      <c r="S29" s="120">
        <v>25</v>
      </c>
      <c r="T29" s="118">
        <f t="shared" si="2"/>
        <v>50</v>
      </c>
      <c r="U29" s="118" t="str">
        <f t="shared" si="6"/>
        <v>III</v>
      </c>
      <c r="V29" s="120" t="str">
        <f t="shared" si="7"/>
        <v>Mejorable</v>
      </c>
      <c r="W29" s="120" t="s">
        <v>238</v>
      </c>
      <c r="X29" s="119" t="s">
        <v>180</v>
      </c>
      <c r="Y29" s="118" t="s">
        <v>189</v>
      </c>
      <c r="Z29" s="118" t="s">
        <v>189</v>
      </c>
      <c r="AA29" s="118" t="s">
        <v>189</v>
      </c>
      <c r="AB29" s="119" t="s">
        <v>239</v>
      </c>
      <c r="AC29" s="118" t="s">
        <v>189</v>
      </c>
      <c r="AD29" s="142">
        <v>45869</v>
      </c>
      <c r="AE29" s="106" t="s">
        <v>192</v>
      </c>
      <c r="AF29" s="120">
        <v>1</v>
      </c>
      <c r="AG29" s="120">
        <v>2</v>
      </c>
      <c r="AH29" s="118">
        <f t="shared" si="3"/>
        <v>2</v>
      </c>
      <c r="AI29" s="118" t="str">
        <f t="shared" si="4"/>
        <v>BAJO</v>
      </c>
      <c r="AJ29" s="120">
        <v>25</v>
      </c>
      <c r="AK29" s="118">
        <f t="shared" si="5"/>
        <v>50</v>
      </c>
      <c r="AL29" s="118" t="str">
        <f t="shared" si="19"/>
        <v>III</v>
      </c>
      <c r="AM29" s="120" t="str">
        <f t="shared" si="20"/>
        <v>Mejorable</v>
      </c>
      <c r="AN29" s="120" t="s">
        <v>238</v>
      </c>
      <c r="AO29" s="119" t="s">
        <v>180</v>
      </c>
      <c r="AP29" s="118" t="s">
        <v>189</v>
      </c>
      <c r="AQ29" s="118" t="s">
        <v>189</v>
      </c>
      <c r="AR29" s="118" t="s">
        <v>189</v>
      </c>
      <c r="AS29" s="119" t="s">
        <v>239</v>
      </c>
      <c r="AT29" s="118" t="s">
        <v>189</v>
      </c>
      <c r="AU29" s="102" t="str">
        <f t="shared" si="15"/>
        <v>Se mantiene los controles establecidos</v>
      </c>
    </row>
    <row r="30" spans="2:47" s="40" customFormat="1" ht="174.75" customHeight="1" x14ac:dyDescent="0.25">
      <c r="B30" s="115" t="s">
        <v>175</v>
      </c>
      <c r="C30" s="116" t="s">
        <v>176</v>
      </c>
      <c r="D30" s="116" t="s">
        <v>268</v>
      </c>
      <c r="E30" s="102" t="s">
        <v>241</v>
      </c>
      <c r="F30" s="102" t="s">
        <v>269</v>
      </c>
      <c r="G30" s="117" t="s">
        <v>180</v>
      </c>
      <c r="H30" s="102" t="s">
        <v>181</v>
      </c>
      <c r="I30" s="118" t="s">
        <v>182</v>
      </c>
      <c r="J30" s="118" t="s">
        <v>183</v>
      </c>
      <c r="K30" s="119" t="s">
        <v>184</v>
      </c>
      <c r="L30" s="118" t="s">
        <v>185</v>
      </c>
      <c r="M30" s="119" t="s">
        <v>243</v>
      </c>
      <c r="N30" s="119" t="s">
        <v>244</v>
      </c>
      <c r="O30" s="120">
        <v>2</v>
      </c>
      <c r="P30" s="120">
        <v>3</v>
      </c>
      <c r="Q30" s="118">
        <f t="shared" si="0"/>
        <v>6</v>
      </c>
      <c r="R30" s="118" t="str">
        <f t="shared" si="1"/>
        <v>MEDIO</v>
      </c>
      <c r="S30" s="120">
        <v>10</v>
      </c>
      <c r="T30" s="118">
        <f t="shared" si="2"/>
        <v>60</v>
      </c>
      <c r="U30" s="118" t="str">
        <f t="shared" si="6"/>
        <v>III</v>
      </c>
      <c r="V30" s="120" t="str">
        <f t="shared" si="7"/>
        <v>Mejorable</v>
      </c>
      <c r="W30" s="119" t="s">
        <v>245</v>
      </c>
      <c r="X30" s="119" t="s">
        <v>180</v>
      </c>
      <c r="Y30" s="118" t="s">
        <v>189</v>
      </c>
      <c r="Z30" s="118" t="s">
        <v>189</v>
      </c>
      <c r="AA30" s="118" t="s">
        <v>246</v>
      </c>
      <c r="AB30" s="118" t="s">
        <v>270</v>
      </c>
      <c r="AC30" s="118" t="s">
        <v>189</v>
      </c>
      <c r="AD30" s="142">
        <v>45869</v>
      </c>
      <c r="AE30" s="106" t="s">
        <v>192</v>
      </c>
      <c r="AF30" s="120">
        <v>2</v>
      </c>
      <c r="AG30" s="120">
        <v>3</v>
      </c>
      <c r="AH30" s="118">
        <f t="shared" si="3"/>
        <v>6</v>
      </c>
      <c r="AI30" s="118" t="str">
        <f t="shared" si="4"/>
        <v>MEDIO</v>
      </c>
      <c r="AJ30" s="120">
        <v>10</v>
      </c>
      <c r="AK30" s="118">
        <f t="shared" si="5"/>
        <v>60</v>
      </c>
      <c r="AL30" s="118" t="str">
        <f t="shared" si="19"/>
        <v>III</v>
      </c>
      <c r="AM30" s="120" t="str">
        <f t="shared" si="20"/>
        <v>Mejorable</v>
      </c>
      <c r="AN30" s="119" t="s">
        <v>245</v>
      </c>
      <c r="AO30" s="119" t="s">
        <v>180</v>
      </c>
      <c r="AP30" s="118" t="s">
        <v>189</v>
      </c>
      <c r="AQ30" s="118" t="s">
        <v>189</v>
      </c>
      <c r="AR30" s="118" t="s">
        <v>246</v>
      </c>
      <c r="AS30" s="118" t="s">
        <v>270</v>
      </c>
      <c r="AT30" s="118" t="s">
        <v>189</v>
      </c>
      <c r="AU30" s="102" t="str">
        <f t="shared" si="15"/>
        <v>Se mantiene los controles establecidos</v>
      </c>
    </row>
    <row r="31" spans="2:47" s="40" customFormat="1" ht="174.75" customHeight="1" x14ac:dyDescent="0.25">
      <c r="B31" s="115" t="s">
        <v>175</v>
      </c>
      <c r="C31" s="116" t="s">
        <v>176</v>
      </c>
      <c r="D31" s="116" t="s">
        <v>268</v>
      </c>
      <c r="E31" s="102" t="s">
        <v>241</v>
      </c>
      <c r="F31" s="102" t="s">
        <v>269</v>
      </c>
      <c r="G31" s="117" t="s">
        <v>180</v>
      </c>
      <c r="H31" s="102" t="s">
        <v>181</v>
      </c>
      <c r="I31" s="118" t="s">
        <v>218</v>
      </c>
      <c r="J31" s="118" t="s">
        <v>195</v>
      </c>
      <c r="K31" s="119" t="s">
        <v>219</v>
      </c>
      <c r="L31" s="122" t="s">
        <v>197</v>
      </c>
      <c r="M31" s="121" t="s">
        <v>220</v>
      </c>
      <c r="N31" s="121" t="s">
        <v>250</v>
      </c>
      <c r="O31" s="120">
        <v>2</v>
      </c>
      <c r="P31" s="120">
        <v>3</v>
      </c>
      <c r="Q31" s="118">
        <f t="shared" si="0"/>
        <v>6</v>
      </c>
      <c r="R31" s="118" t="str">
        <f t="shared" si="1"/>
        <v>MEDIO</v>
      </c>
      <c r="S31" s="120">
        <v>25</v>
      </c>
      <c r="T31" s="118">
        <f t="shared" si="2"/>
        <v>150</v>
      </c>
      <c r="U31" s="118" t="str">
        <f t="shared" si="6"/>
        <v>II</v>
      </c>
      <c r="V31" s="120" t="str">
        <f t="shared" si="7"/>
        <v>Aceptable con control especifico</v>
      </c>
      <c r="W31" s="118" t="s">
        <v>271</v>
      </c>
      <c r="X31" s="119" t="s">
        <v>180</v>
      </c>
      <c r="Y31" s="118" t="s">
        <v>189</v>
      </c>
      <c r="Z31" s="118" t="s">
        <v>189</v>
      </c>
      <c r="AA31" s="118" t="s">
        <v>223</v>
      </c>
      <c r="AB31" s="118" t="s">
        <v>272</v>
      </c>
      <c r="AC31" s="118" t="s">
        <v>189</v>
      </c>
      <c r="AD31" s="142">
        <v>45869</v>
      </c>
      <c r="AE31" s="106" t="s">
        <v>192</v>
      </c>
      <c r="AF31" s="120">
        <v>2</v>
      </c>
      <c r="AG31" s="120">
        <v>3</v>
      </c>
      <c r="AH31" s="118">
        <f t="shared" si="3"/>
        <v>6</v>
      </c>
      <c r="AI31" s="118" t="str">
        <f t="shared" si="4"/>
        <v>MEDIO</v>
      </c>
      <c r="AJ31" s="120">
        <v>25</v>
      </c>
      <c r="AK31" s="118">
        <f t="shared" si="5"/>
        <v>150</v>
      </c>
      <c r="AL31" s="118" t="str">
        <f t="shared" si="19"/>
        <v>II</v>
      </c>
      <c r="AM31" s="120" t="str">
        <f t="shared" si="20"/>
        <v>Aceptable con control especifico</v>
      </c>
      <c r="AN31" s="118" t="s">
        <v>271</v>
      </c>
      <c r="AO31" s="119" t="s">
        <v>180</v>
      </c>
      <c r="AP31" s="118" t="s">
        <v>189</v>
      </c>
      <c r="AQ31" s="118" t="s">
        <v>189</v>
      </c>
      <c r="AR31" s="118" t="s">
        <v>223</v>
      </c>
      <c r="AS31" s="118" t="s">
        <v>272</v>
      </c>
      <c r="AT31" s="118" t="s">
        <v>189</v>
      </c>
      <c r="AU31" s="102" t="str">
        <f>IF(AND(V31="Aceptable",AM31="Aceptable"),"Se mantiene los controles establecidos",
IF(AND(V31="Aceptable",AM31="Mejorable"),"Disminuyó el riesgo",
IF(AND(V31="Aceptable",AM31="Aceptable con control especifico"),"Disminuyó el riesgo",
IF(AND(V31="Mejorable",AM31="Mejorable"),"Se mantiene los controles establecidos",
IF(AND(V31="Mejorable",AM31="Aceptable"),"Disminuyó el riesgo",
IF(AND(V31="Mejorable",AM31="Aceptable con control especifico"),"Disminuyó el riesgo",
IF(AND(V31="Aceptable con control especifico",AM31="Aceptable con control especifico"),"Se mantiene los controles establecidos",
IF(AND(V31="Aceptable con control especifico",AM31="Mejorable"),"Aumentó el riesgo",
IF(AND(V31="Aceptable con control especifico",AM31="Aceptable"),"Aumentó el riesgo",
"Aumentó el riesgo")))))))))</f>
        <v>Se mantiene los controles establecidos</v>
      </c>
    </row>
    <row r="32" spans="2:47" s="40" customFormat="1" ht="174.75" customHeight="1" x14ac:dyDescent="0.25">
      <c r="B32" s="115" t="s">
        <v>175</v>
      </c>
      <c r="C32" s="116" t="s">
        <v>176</v>
      </c>
      <c r="D32" s="116" t="s">
        <v>268</v>
      </c>
      <c r="E32" s="102" t="s">
        <v>241</v>
      </c>
      <c r="F32" s="102" t="s">
        <v>269</v>
      </c>
      <c r="G32" s="117" t="s">
        <v>180</v>
      </c>
      <c r="H32" s="102" t="s">
        <v>181</v>
      </c>
      <c r="I32" s="118" t="s">
        <v>194</v>
      </c>
      <c r="J32" s="118" t="s">
        <v>195</v>
      </c>
      <c r="K32" s="119" t="s">
        <v>196</v>
      </c>
      <c r="L32" s="121" t="s">
        <v>197</v>
      </c>
      <c r="M32" s="121" t="s">
        <v>198</v>
      </c>
      <c r="N32" s="121" t="s">
        <v>199</v>
      </c>
      <c r="O32" s="120">
        <v>2</v>
      </c>
      <c r="P32" s="120">
        <v>3</v>
      </c>
      <c r="Q32" s="118">
        <f t="shared" si="0"/>
        <v>6</v>
      </c>
      <c r="R32" s="118" t="str">
        <f t="shared" si="1"/>
        <v>MEDIO</v>
      </c>
      <c r="S32" s="120">
        <v>10</v>
      </c>
      <c r="T32" s="118">
        <f t="shared" si="2"/>
        <v>60</v>
      </c>
      <c r="U32" s="118" t="str">
        <f t="shared" si="6"/>
        <v>III</v>
      </c>
      <c r="V32" s="120" t="str">
        <f t="shared" si="7"/>
        <v>Mejorable</v>
      </c>
      <c r="W32" s="118" t="s">
        <v>200</v>
      </c>
      <c r="X32" s="119" t="s">
        <v>180</v>
      </c>
      <c r="Y32" s="118" t="s">
        <v>189</v>
      </c>
      <c r="Z32" s="118" t="s">
        <v>189</v>
      </c>
      <c r="AA32" s="118" t="s">
        <v>189</v>
      </c>
      <c r="AB32" s="118" t="s">
        <v>273</v>
      </c>
      <c r="AC32" s="118" t="s">
        <v>189</v>
      </c>
      <c r="AD32" s="142">
        <v>45869</v>
      </c>
      <c r="AE32" s="106" t="s">
        <v>192</v>
      </c>
      <c r="AF32" s="120">
        <v>2</v>
      </c>
      <c r="AG32" s="120">
        <v>3</v>
      </c>
      <c r="AH32" s="118">
        <f t="shared" si="3"/>
        <v>6</v>
      </c>
      <c r="AI32" s="118" t="str">
        <f t="shared" si="4"/>
        <v>MEDIO</v>
      </c>
      <c r="AJ32" s="120">
        <v>10</v>
      </c>
      <c r="AK32" s="118">
        <f t="shared" si="5"/>
        <v>60</v>
      </c>
      <c r="AL32" s="118" t="str">
        <f t="shared" si="19"/>
        <v>III</v>
      </c>
      <c r="AM32" s="120" t="str">
        <f t="shared" si="20"/>
        <v>Mejorable</v>
      </c>
      <c r="AN32" s="118" t="s">
        <v>200</v>
      </c>
      <c r="AO32" s="119" t="s">
        <v>180</v>
      </c>
      <c r="AP32" s="118" t="s">
        <v>189</v>
      </c>
      <c r="AQ32" s="118" t="s">
        <v>189</v>
      </c>
      <c r="AR32" s="118" t="s">
        <v>189</v>
      </c>
      <c r="AS32" s="118" t="s">
        <v>273</v>
      </c>
      <c r="AT32" s="118" t="s">
        <v>189</v>
      </c>
      <c r="AU32" s="102" t="str">
        <f t="shared" ref="AU32:AU73" si="21">IF(AND(V32="Aceptable",AM32="Aceptable"),"Se mantiene los controles establecidos",
IF(AND(V32="Aceptable",AM32="Mejorable"),"Disminuyó el riesgo",
IF(AND(V32="Aceptable",AM32="Aceptable con control especifico"),"Disminuyó el riesgo",
IF(AND(V32="Mejorable",AM32="Mejorable"),"Se mantiene los controles establecidos",
IF(AND(V32="Mejorable",AM32="Aceptable"),"Disminuyó el riesgo",
IF(AND(V32="Mejorable",AM32="Aceptable con control especifico"),"Disminuyó el riesgo",
IF(AND(V32="Aceptable con control especifico",AM32="Aceptable con control especifico"),"Se mantiene los controles establecidos",
IF(AND(V32="Aceptable con control especifico",AM32="Mejorable"),"Aumentó el riesgo",
IF(AND(V32="Aceptable con control especifico",AM32="Aceptable"),"Aumentó el riesgo",
"Aumentó el riesgo")))))))))</f>
        <v>Se mantiene los controles establecidos</v>
      </c>
    </row>
    <row r="33" spans="2:47" s="40" customFormat="1" ht="174.75" customHeight="1" x14ac:dyDescent="0.25">
      <c r="B33" s="115" t="s">
        <v>175</v>
      </c>
      <c r="C33" s="116" t="s">
        <v>176</v>
      </c>
      <c r="D33" s="116" t="s">
        <v>268</v>
      </c>
      <c r="E33" s="102" t="s">
        <v>241</v>
      </c>
      <c r="F33" s="102" t="s">
        <v>269</v>
      </c>
      <c r="G33" s="117" t="s">
        <v>180</v>
      </c>
      <c r="H33" s="102" t="s">
        <v>181</v>
      </c>
      <c r="I33" s="118" t="s">
        <v>274</v>
      </c>
      <c r="J33" s="118" t="s">
        <v>211</v>
      </c>
      <c r="K33" s="119" t="s">
        <v>275</v>
      </c>
      <c r="L33" s="118" t="s">
        <v>205</v>
      </c>
      <c r="M33" s="119" t="s">
        <v>276</v>
      </c>
      <c r="N33" s="119" t="s">
        <v>205</v>
      </c>
      <c r="O33" s="120">
        <v>1</v>
      </c>
      <c r="P33" s="120">
        <v>3</v>
      </c>
      <c r="Q33" s="118">
        <f t="shared" si="0"/>
        <v>3</v>
      </c>
      <c r="R33" s="118" t="str">
        <f t="shared" si="1"/>
        <v>BAJO</v>
      </c>
      <c r="S33" s="120">
        <v>10</v>
      </c>
      <c r="T33" s="118">
        <f t="shared" si="2"/>
        <v>30</v>
      </c>
      <c r="U33" s="118" t="str">
        <f t="shared" si="6"/>
        <v>III</v>
      </c>
      <c r="V33" s="120" t="str">
        <f t="shared" si="7"/>
        <v>Mejorable</v>
      </c>
      <c r="W33" s="118" t="s">
        <v>277</v>
      </c>
      <c r="X33" s="119" t="s">
        <v>180</v>
      </c>
      <c r="Y33" s="118" t="s">
        <v>189</v>
      </c>
      <c r="Z33" s="118" t="s">
        <v>189</v>
      </c>
      <c r="AA33" s="118" t="s">
        <v>189</v>
      </c>
      <c r="AB33" s="118" t="s">
        <v>278</v>
      </c>
      <c r="AC33" s="118" t="s">
        <v>189</v>
      </c>
      <c r="AD33" s="142">
        <v>45869</v>
      </c>
      <c r="AE33" s="106" t="s">
        <v>192</v>
      </c>
      <c r="AF33" s="120">
        <v>1</v>
      </c>
      <c r="AG33" s="120">
        <v>3</v>
      </c>
      <c r="AH33" s="118">
        <f t="shared" si="3"/>
        <v>3</v>
      </c>
      <c r="AI33" s="118" t="str">
        <f t="shared" si="4"/>
        <v>BAJO</v>
      </c>
      <c r="AJ33" s="120">
        <v>10</v>
      </c>
      <c r="AK33" s="118">
        <f t="shared" si="5"/>
        <v>30</v>
      </c>
      <c r="AL33" s="118" t="str">
        <f t="shared" si="19"/>
        <v>III</v>
      </c>
      <c r="AM33" s="120" t="str">
        <f t="shared" si="20"/>
        <v>Mejorable</v>
      </c>
      <c r="AN33" s="118" t="s">
        <v>277</v>
      </c>
      <c r="AO33" s="119" t="s">
        <v>180</v>
      </c>
      <c r="AP33" s="118" t="s">
        <v>189</v>
      </c>
      <c r="AQ33" s="118" t="s">
        <v>189</v>
      </c>
      <c r="AR33" s="118" t="s">
        <v>189</v>
      </c>
      <c r="AS33" s="118" t="s">
        <v>278</v>
      </c>
      <c r="AT33" s="118" t="s">
        <v>189</v>
      </c>
      <c r="AU33" s="102" t="str">
        <f t="shared" si="21"/>
        <v>Se mantiene los controles establecidos</v>
      </c>
    </row>
    <row r="34" spans="2:47" s="40" customFormat="1" ht="174.75" customHeight="1" x14ac:dyDescent="0.25">
      <c r="B34" s="115" t="s">
        <v>175</v>
      </c>
      <c r="C34" s="116" t="s">
        <v>176</v>
      </c>
      <c r="D34" s="116" t="s">
        <v>268</v>
      </c>
      <c r="E34" s="102" t="s">
        <v>241</v>
      </c>
      <c r="F34" s="102" t="s">
        <v>269</v>
      </c>
      <c r="G34" s="117" t="s">
        <v>180</v>
      </c>
      <c r="H34" s="102" t="s">
        <v>181</v>
      </c>
      <c r="I34" s="118" t="s">
        <v>279</v>
      </c>
      <c r="J34" s="118" t="s">
        <v>211</v>
      </c>
      <c r="K34" s="119" t="s">
        <v>254</v>
      </c>
      <c r="L34" s="118" t="s">
        <v>255</v>
      </c>
      <c r="M34" s="119" t="s">
        <v>256</v>
      </c>
      <c r="N34" s="119" t="s">
        <v>257</v>
      </c>
      <c r="O34" s="120">
        <v>2</v>
      </c>
      <c r="P34" s="120">
        <v>2</v>
      </c>
      <c r="Q34" s="118">
        <f t="shared" si="0"/>
        <v>4</v>
      </c>
      <c r="R34" s="118" t="str">
        <f t="shared" si="1"/>
        <v>BAJO</v>
      </c>
      <c r="S34" s="120">
        <v>100</v>
      </c>
      <c r="T34" s="118">
        <f t="shared" si="2"/>
        <v>400</v>
      </c>
      <c r="U34" s="118" t="str">
        <f t="shared" si="6"/>
        <v>II</v>
      </c>
      <c r="V34" s="120" t="str">
        <f t="shared" si="7"/>
        <v>Aceptable con control especifico</v>
      </c>
      <c r="W34" s="118" t="s">
        <v>280</v>
      </c>
      <c r="X34" s="119" t="s">
        <v>180</v>
      </c>
      <c r="Y34" s="118" t="s">
        <v>189</v>
      </c>
      <c r="Z34" s="118" t="s">
        <v>189</v>
      </c>
      <c r="AA34" s="118" t="s">
        <v>189</v>
      </c>
      <c r="AB34" s="125" t="s">
        <v>259</v>
      </c>
      <c r="AC34" s="118" t="s">
        <v>189</v>
      </c>
      <c r="AD34" s="142">
        <v>45869</v>
      </c>
      <c r="AE34" s="106" t="s">
        <v>192</v>
      </c>
      <c r="AF34" s="120">
        <v>2</v>
      </c>
      <c r="AG34" s="120">
        <v>2</v>
      </c>
      <c r="AH34" s="118">
        <f t="shared" si="3"/>
        <v>4</v>
      </c>
      <c r="AI34" s="118" t="str">
        <f t="shared" si="4"/>
        <v>BAJO</v>
      </c>
      <c r="AJ34" s="120">
        <v>100</v>
      </c>
      <c r="AK34" s="118">
        <f t="shared" si="5"/>
        <v>400</v>
      </c>
      <c r="AL34" s="118" t="str">
        <f t="shared" si="19"/>
        <v>II</v>
      </c>
      <c r="AM34" s="120" t="str">
        <f t="shared" si="20"/>
        <v>Aceptable con control especifico</v>
      </c>
      <c r="AN34" s="118" t="s">
        <v>280</v>
      </c>
      <c r="AO34" s="119" t="s">
        <v>180</v>
      </c>
      <c r="AP34" s="118" t="s">
        <v>189</v>
      </c>
      <c r="AQ34" s="118" t="s">
        <v>189</v>
      </c>
      <c r="AR34" s="118" t="s">
        <v>189</v>
      </c>
      <c r="AS34" s="125" t="s">
        <v>259</v>
      </c>
      <c r="AT34" s="118" t="s">
        <v>189</v>
      </c>
      <c r="AU34" s="102" t="str">
        <f t="shared" si="21"/>
        <v>Se mantiene los controles establecidos</v>
      </c>
    </row>
    <row r="35" spans="2:47" s="40" customFormat="1" ht="174.75" customHeight="1" x14ac:dyDescent="0.25">
      <c r="B35" s="115" t="s">
        <v>175</v>
      </c>
      <c r="C35" s="116" t="s">
        <v>176</v>
      </c>
      <c r="D35" s="116" t="s">
        <v>268</v>
      </c>
      <c r="E35" s="102" t="s">
        <v>241</v>
      </c>
      <c r="F35" s="102" t="s">
        <v>269</v>
      </c>
      <c r="G35" s="117" t="s">
        <v>180</v>
      </c>
      <c r="H35" s="102" t="s">
        <v>181</v>
      </c>
      <c r="I35" s="118" t="s">
        <v>281</v>
      </c>
      <c r="J35" s="118" t="s">
        <v>211</v>
      </c>
      <c r="K35" s="119" t="s">
        <v>282</v>
      </c>
      <c r="L35" s="118" t="s">
        <v>205</v>
      </c>
      <c r="M35" s="119" t="s">
        <v>283</v>
      </c>
      <c r="N35" s="119" t="s">
        <v>205</v>
      </c>
      <c r="O35" s="120">
        <v>3</v>
      </c>
      <c r="P35" s="120">
        <v>3</v>
      </c>
      <c r="Q35" s="118">
        <f t="shared" si="0"/>
        <v>9</v>
      </c>
      <c r="R35" s="118" t="str">
        <f t="shared" si="1"/>
        <v>ALTO</v>
      </c>
      <c r="S35" s="120">
        <v>25</v>
      </c>
      <c r="T35" s="118">
        <f t="shared" si="2"/>
        <v>225</v>
      </c>
      <c r="U35" s="118" t="str">
        <f t="shared" si="6"/>
        <v>II</v>
      </c>
      <c r="V35" s="120" t="str">
        <f t="shared" si="7"/>
        <v>Aceptable con control especifico</v>
      </c>
      <c r="W35" s="118" t="s">
        <v>284</v>
      </c>
      <c r="X35" s="119" t="s">
        <v>180</v>
      </c>
      <c r="Y35" s="118" t="s">
        <v>189</v>
      </c>
      <c r="Z35" s="118" t="s">
        <v>189</v>
      </c>
      <c r="AA35" s="118" t="s">
        <v>189</v>
      </c>
      <c r="AB35" s="118" t="s">
        <v>285</v>
      </c>
      <c r="AC35" s="118" t="s">
        <v>189</v>
      </c>
      <c r="AD35" s="142">
        <v>45869</v>
      </c>
      <c r="AE35" s="106" t="s">
        <v>192</v>
      </c>
      <c r="AF35" s="120">
        <v>3</v>
      </c>
      <c r="AG35" s="120">
        <v>3</v>
      </c>
      <c r="AH35" s="118">
        <f t="shared" si="3"/>
        <v>9</v>
      </c>
      <c r="AI35" s="118" t="str">
        <f t="shared" si="4"/>
        <v>ALTO</v>
      </c>
      <c r="AJ35" s="120">
        <v>25</v>
      </c>
      <c r="AK35" s="118">
        <f t="shared" si="5"/>
        <v>225</v>
      </c>
      <c r="AL35" s="118" t="str">
        <f t="shared" si="19"/>
        <v>II</v>
      </c>
      <c r="AM35" s="120" t="str">
        <f t="shared" si="20"/>
        <v>Aceptable con control especifico</v>
      </c>
      <c r="AN35" s="118" t="s">
        <v>230</v>
      </c>
      <c r="AO35" s="119" t="s">
        <v>180</v>
      </c>
      <c r="AP35" s="118" t="s">
        <v>189</v>
      </c>
      <c r="AQ35" s="118" t="s">
        <v>189</v>
      </c>
      <c r="AR35" s="118" t="s">
        <v>189</v>
      </c>
      <c r="AS35" s="118" t="s">
        <v>286</v>
      </c>
      <c r="AT35" s="118" t="s">
        <v>189</v>
      </c>
      <c r="AU35" s="102" t="str">
        <f t="shared" si="21"/>
        <v>Se mantiene los controles establecidos</v>
      </c>
    </row>
    <row r="36" spans="2:47" s="40" customFormat="1" ht="174.75" customHeight="1" x14ac:dyDescent="0.25">
      <c r="B36" s="115" t="s">
        <v>175</v>
      </c>
      <c r="C36" s="116" t="s">
        <v>176</v>
      </c>
      <c r="D36" s="116" t="s">
        <v>268</v>
      </c>
      <c r="E36" s="102" t="s">
        <v>241</v>
      </c>
      <c r="F36" s="102" t="s">
        <v>269</v>
      </c>
      <c r="G36" s="117" t="s">
        <v>180</v>
      </c>
      <c r="H36" s="102" t="s">
        <v>181</v>
      </c>
      <c r="I36" s="118" t="s">
        <v>225</v>
      </c>
      <c r="J36" s="118" t="s">
        <v>211</v>
      </c>
      <c r="K36" s="119" t="s">
        <v>226</v>
      </c>
      <c r="L36" s="118" t="s">
        <v>227</v>
      </c>
      <c r="M36" s="119" t="s">
        <v>228</v>
      </c>
      <c r="N36" s="119" t="s">
        <v>229</v>
      </c>
      <c r="O36" s="120">
        <v>2</v>
      </c>
      <c r="P36" s="120">
        <v>3</v>
      </c>
      <c r="Q36" s="118">
        <f t="shared" si="0"/>
        <v>6</v>
      </c>
      <c r="R36" s="118" t="str">
        <f t="shared" si="1"/>
        <v>MEDIO</v>
      </c>
      <c r="S36" s="120">
        <v>25</v>
      </c>
      <c r="T36" s="118">
        <f t="shared" si="2"/>
        <v>150</v>
      </c>
      <c r="U36" s="118" t="str">
        <f t="shared" si="6"/>
        <v>II</v>
      </c>
      <c r="V36" s="120" t="str">
        <f t="shared" si="7"/>
        <v>Aceptable con control especifico</v>
      </c>
      <c r="W36" s="118" t="s">
        <v>230</v>
      </c>
      <c r="X36" s="119" t="s">
        <v>180</v>
      </c>
      <c r="Y36" s="118" t="s">
        <v>189</v>
      </c>
      <c r="Z36" s="118" t="s">
        <v>189</v>
      </c>
      <c r="AA36" s="118" t="s">
        <v>189</v>
      </c>
      <c r="AB36" s="118" t="s">
        <v>260</v>
      </c>
      <c r="AC36" s="118" t="s">
        <v>189</v>
      </c>
      <c r="AD36" s="142">
        <v>45869</v>
      </c>
      <c r="AE36" s="106" t="s">
        <v>192</v>
      </c>
      <c r="AF36" s="120">
        <v>2</v>
      </c>
      <c r="AG36" s="120">
        <v>3</v>
      </c>
      <c r="AH36" s="118">
        <f t="shared" si="3"/>
        <v>6</v>
      </c>
      <c r="AI36" s="118" t="str">
        <f t="shared" si="4"/>
        <v>MEDIO</v>
      </c>
      <c r="AJ36" s="120">
        <v>25</v>
      </c>
      <c r="AK36" s="118">
        <f t="shared" si="5"/>
        <v>150</v>
      </c>
      <c r="AL36" s="118" t="str">
        <f t="shared" si="19"/>
        <v>II</v>
      </c>
      <c r="AM36" s="120" t="str">
        <f t="shared" si="20"/>
        <v>Aceptable con control especifico</v>
      </c>
      <c r="AN36" s="118" t="s">
        <v>230</v>
      </c>
      <c r="AO36" s="119" t="s">
        <v>180</v>
      </c>
      <c r="AP36" s="118" t="s">
        <v>189</v>
      </c>
      <c r="AQ36" s="118" t="s">
        <v>189</v>
      </c>
      <c r="AR36" s="118" t="s">
        <v>189</v>
      </c>
      <c r="AS36" s="118" t="s">
        <v>260</v>
      </c>
      <c r="AT36" s="118" t="s">
        <v>189</v>
      </c>
      <c r="AU36" s="102" t="str">
        <f t="shared" si="21"/>
        <v>Se mantiene los controles establecidos</v>
      </c>
    </row>
    <row r="37" spans="2:47" s="40" customFormat="1" ht="174.75" customHeight="1" x14ac:dyDescent="0.25">
      <c r="B37" s="115" t="s">
        <v>175</v>
      </c>
      <c r="C37" s="116" t="s">
        <v>176</v>
      </c>
      <c r="D37" s="116" t="s">
        <v>268</v>
      </c>
      <c r="E37" s="102" t="s">
        <v>241</v>
      </c>
      <c r="F37" s="102" t="s">
        <v>269</v>
      </c>
      <c r="G37" s="117" t="s">
        <v>180</v>
      </c>
      <c r="H37" s="102" t="s">
        <v>209</v>
      </c>
      <c r="I37" s="118" t="s">
        <v>210</v>
      </c>
      <c r="J37" s="118" t="s">
        <v>211</v>
      </c>
      <c r="K37" s="119" t="s">
        <v>212</v>
      </c>
      <c r="L37" s="118" t="s">
        <v>213</v>
      </c>
      <c r="M37" s="119" t="s">
        <v>214</v>
      </c>
      <c r="N37" s="119" t="s">
        <v>215</v>
      </c>
      <c r="O37" s="120">
        <v>2</v>
      </c>
      <c r="P37" s="120">
        <v>3</v>
      </c>
      <c r="Q37" s="118">
        <f t="shared" si="0"/>
        <v>6</v>
      </c>
      <c r="R37" s="118" t="str">
        <f t="shared" si="1"/>
        <v>MEDIO</v>
      </c>
      <c r="S37" s="120">
        <v>10</v>
      </c>
      <c r="T37" s="118">
        <f t="shared" si="2"/>
        <v>60</v>
      </c>
      <c r="U37" s="118" t="str">
        <f t="shared" si="6"/>
        <v>III</v>
      </c>
      <c r="V37" s="120" t="str">
        <f t="shared" si="7"/>
        <v>Mejorable</v>
      </c>
      <c r="W37" s="120" t="s">
        <v>261</v>
      </c>
      <c r="X37" s="119" t="s">
        <v>180</v>
      </c>
      <c r="Y37" s="118" t="s">
        <v>189</v>
      </c>
      <c r="Z37" s="118" t="s">
        <v>189</v>
      </c>
      <c r="AA37" s="118" t="s">
        <v>189</v>
      </c>
      <c r="AB37" s="118" t="s">
        <v>262</v>
      </c>
      <c r="AC37" s="118" t="s">
        <v>189</v>
      </c>
      <c r="AD37" s="142">
        <v>45869</v>
      </c>
      <c r="AE37" s="106" t="s">
        <v>192</v>
      </c>
      <c r="AF37" s="120">
        <v>2</v>
      </c>
      <c r="AG37" s="120">
        <v>3</v>
      </c>
      <c r="AH37" s="118">
        <f t="shared" si="3"/>
        <v>6</v>
      </c>
      <c r="AI37" s="118" t="str">
        <f t="shared" si="4"/>
        <v>MEDIO</v>
      </c>
      <c r="AJ37" s="120">
        <v>10</v>
      </c>
      <c r="AK37" s="118">
        <f t="shared" si="5"/>
        <v>60</v>
      </c>
      <c r="AL37" s="118" t="str">
        <f t="shared" si="19"/>
        <v>III</v>
      </c>
      <c r="AM37" s="120" t="str">
        <f t="shared" si="20"/>
        <v>Mejorable</v>
      </c>
      <c r="AN37" s="120" t="s">
        <v>261</v>
      </c>
      <c r="AO37" s="119" t="s">
        <v>180</v>
      </c>
      <c r="AP37" s="118" t="s">
        <v>189</v>
      </c>
      <c r="AQ37" s="118" t="s">
        <v>189</v>
      </c>
      <c r="AR37" s="118" t="s">
        <v>189</v>
      </c>
      <c r="AS37" s="118" t="s">
        <v>262</v>
      </c>
      <c r="AT37" s="118" t="s">
        <v>189</v>
      </c>
      <c r="AU37" s="102" t="str">
        <f t="shared" si="21"/>
        <v>Se mantiene los controles establecidos</v>
      </c>
    </row>
    <row r="38" spans="2:47" s="40" customFormat="1" ht="174.75" customHeight="1" x14ac:dyDescent="0.25">
      <c r="B38" s="115" t="s">
        <v>175</v>
      </c>
      <c r="C38" s="116" t="s">
        <v>176</v>
      </c>
      <c r="D38" s="116" t="s">
        <v>268</v>
      </c>
      <c r="E38" s="102" t="s">
        <v>241</v>
      </c>
      <c r="F38" s="102" t="s">
        <v>269</v>
      </c>
      <c r="G38" s="117" t="s">
        <v>180</v>
      </c>
      <c r="H38" s="102" t="s">
        <v>209</v>
      </c>
      <c r="I38" s="118" t="s">
        <v>287</v>
      </c>
      <c r="J38" s="118" t="s">
        <v>234</v>
      </c>
      <c r="K38" s="119" t="s">
        <v>264</v>
      </c>
      <c r="L38" s="118" t="s">
        <v>265</v>
      </c>
      <c r="M38" s="119" t="s">
        <v>266</v>
      </c>
      <c r="N38" s="119" t="s">
        <v>237</v>
      </c>
      <c r="O38" s="120">
        <v>1</v>
      </c>
      <c r="P38" s="120">
        <v>2</v>
      </c>
      <c r="Q38" s="118">
        <f t="shared" ref="Q38:Q41" si="22">O38*P38</f>
        <v>2</v>
      </c>
      <c r="R38" s="118" t="str">
        <f t="shared" ref="R38:R41" si="23">IF(Q38&lt;=4,"BAJO",IF(Q38&lt;=8,"MEDIO",IF(Q38&lt;=20,"ALTO","MUY ALTO")))</f>
        <v>BAJO</v>
      </c>
      <c r="S38" s="120">
        <v>100</v>
      </c>
      <c r="T38" s="118">
        <f t="shared" ref="T38:T41" si="24">Q38*S38</f>
        <v>200</v>
      </c>
      <c r="U38" s="118" t="str">
        <f t="shared" ref="U38:U42" si="25">IF(T38&lt;=20,"IV",IF(T38&lt;=120,"III",IF(T38&lt;=500,"II",IF(T38&lt;=4000,"I",FALSE))))</f>
        <v>II</v>
      </c>
      <c r="V38" s="120" t="str">
        <f t="shared" ref="V38:V42" si="26">IF(U38="IV","Aceptable",IF(U38="III","Mejorable",IF(U38="II","Aceptable con control especifico", IF(U38="I","No Aceptable",FALSE))))</f>
        <v>Aceptable con control especifico</v>
      </c>
      <c r="W38" s="120" t="s">
        <v>238</v>
      </c>
      <c r="X38" s="119" t="s">
        <v>180</v>
      </c>
      <c r="Y38" s="118" t="s">
        <v>189</v>
      </c>
      <c r="Z38" s="118" t="s">
        <v>189</v>
      </c>
      <c r="AA38" s="118" t="s">
        <v>189</v>
      </c>
      <c r="AB38" s="119" t="s">
        <v>267</v>
      </c>
      <c r="AC38" s="118" t="s">
        <v>189</v>
      </c>
      <c r="AD38" s="142">
        <v>45869</v>
      </c>
      <c r="AE38" s="106" t="s">
        <v>192</v>
      </c>
      <c r="AF38" s="120">
        <v>1</v>
      </c>
      <c r="AG38" s="120">
        <v>2</v>
      </c>
      <c r="AH38" s="118">
        <f t="shared" si="3"/>
        <v>2</v>
      </c>
      <c r="AI38" s="118" t="str">
        <f t="shared" si="4"/>
        <v>BAJO</v>
      </c>
      <c r="AJ38" s="120">
        <v>100</v>
      </c>
      <c r="AK38" s="118">
        <f t="shared" si="5"/>
        <v>200</v>
      </c>
      <c r="AL38" s="118" t="str">
        <f t="shared" si="19"/>
        <v>II</v>
      </c>
      <c r="AM38" s="120" t="str">
        <f t="shared" si="20"/>
        <v>Aceptable con control especifico</v>
      </c>
      <c r="AN38" s="120" t="s">
        <v>238</v>
      </c>
      <c r="AO38" s="119" t="s">
        <v>180</v>
      </c>
      <c r="AP38" s="118" t="s">
        <v>189</v>
      </c>
      <c r="AQ38" s="118" t="s">
        <v>189</v>
      </c>
      <c r="AR38" s="118" t="s">
        <v>189</v>
      </c>
      <c r="AS38" s="119" t="s">
        <v>267</v>
      </c>
      <c r="AT38" s="118" t="s">
        <v>189</v>
      </c>
      <c r="AU38" s="102" t="str">
        <f t="shared" si="21"/>
        <v>Se mantiene los controles establecidos</v>
      </c>
    </row>
    <row r="39" spans="2:47" s="40" customFormat="1" ht="174.75" customHeight="1" x14ac:dyDescent="0.25">
      <c r="B39" s="115" t="s">
        <v>175</v>
      </c>
      <c r="C39" s="116" t="s">
        <v>176</v>
      </c>
      <c r="D39" s="116" t="s">
        <v>268</v>
      </c>
      <c r="E39" s="102" t="s">
        <v>241</v>
      </c>
      <c r="F39" s="102" t="s">
        <v>269</v>
      </c>
      <c r="G39" s="117" t="s">
        <v>180</v>
      </c>
      <c r="H39" s="102" t="s">
        <v>209</v>
      </c>
      <c r="I39" s="118" t="s">
        <v>233</v>
      </c>
      <c r="J39" s="118" t="s">
        <v>234</v>
      </c>
      <c r="K39" s="119" t="s">
        <v>226</v>
      </c>
      <c r="L39" s="118" t="s">
        <v>235</v>
      </c>
      <c r="M39" s="119" t="s">
        <v>236</v>
      </c>
      <c r="N39" s="119" t="s">
        <v>237</v>
      </c>
      <c r="O39" s="120">
        <v>1</v>
      </c>
      <c r="P39" s="120">
        <v>2</v>
      </c>
      <c r="Q39" s="118">
        <f t="shared" si="22"/>
        <v>2</v>
      </c>
      <c r="R39" s="118" t="str">
        <f t="shared" si="23"/>
        <v>BAJO</v>
      </c>
      <c r="S39" s="120">
        <v>25</v>
      </c>
      <c r="T39" s="118">
        <f t="shared" si="24"/>
        <v>50</v>
      </c>
      <c r="U39" s="118" t="str">
        <f t="shared" si="25"/>
        <v>III</v>
      </c>
      <c r="V39" s="120" t="str">
        <f t="shared" si="26"/>
        <v>Mejorable</v>
      </c>
      <c r="W39" s="120" t="s">
        <v>238</v>
      </c>
      <c r="X39" s="119" t="s">
        <v>180</v>
      </c>
      <c r="Y39" s="118" t="s">
        <v>189</v>
      </c>
      <c r="Z39" s="118" t="s">
        <v>189</v>
      </c>
      <c r="AA39" s="118" t="s">
        <v>189</v>
      </c>
      <c r="AB39" s="119" t="s">
        <v>239</v>
      </c>
      <c r="AC39" s="118" t="s">
        <v>189</v>
      </c>
      <c r="AD39" s="142">
        <v>45869</v>
      </c>
      <c r="AE39" s="106" t="s">
        <v>192</v>
      </c>
      <c r="AF39" s="120">
        <v>1</v>
      </c>
      <c r="AG39" s="120">
        <v>2</v>
      </c>
      <c r="AH39" s="118">
        <f t="shared" si="3"/>
        <v>2</v>
      </c>
      <c r="AI39" s="118" t="str">
        <f t="shared" si="4"/>
        <v>BAJO</v>
      </c>
      <c r="AJ39" s="120">
        <v>25</v>
      </c>
      <c r="AK39" s="118">
        <f t="shared" si="5"/>
        <v>50</v>
      </c>
      <c r="AL39" s="118" t="str">
        <f t="shared" si="19"/>
        <v>III</v>
      </c>
      <c r="AM39" s="120" t="str">
        <f t="shared" si="20"/>
        <v>Mejorable</v>
      </c>
      <c r="AN39" s="120" t="s">
        <v>238</v>
      </c>
      <c r="AO39" s="119" t="s">
        <v>180</v>
      </c>
      <c r="AP39" s="118" t="s">
        <v>189</v>
      </c>
      <c r="AQ39" s="118" t="s">
        <v>189</v>
      </c>
      <c r="AR39" s="118" t="s">
        <v>189</v>
      </c>
      <c r="AS39" s="119" t="s">
        <v>239</v>
      </c>
      <c r="AT39" s="118" t="s">
        <v>189</v>
      </c>
      <c r="AU39" s="102" t="str">
        <f t="shared" si="21"/>
        <v>Se mantiene los controles establecidos</v>
      </c>
    </row>
    <row r="40" spans="2:47" s="40" customFormat="1" ht="174.75" customHeight="1" x14ac:dyDescent="0.25">
      <c r="B40" s="115" t="s">
        <v>175</v>
      </c>
      <c r="C40" s="116" t="s">
        <v>176</v>
      </c>
      <c r="D40" s="116" t="s">
        <v>288</v>
      </c>
      <c r="E40" s="102" t="s">
        <v>178</v>
      </c>
      <c r="F40" s="102" t="s">
        <v>289</v>
      </c>
      <c r="G40" s="117" t="s">
        <v>180</v>
      </c>
      <c r="H40" s="102" t="s">
        <v>181</v>
      </c>
      <c r="I40" s="118" t="s">
        <v>253</v>
      </c>
      <c r="J40" s="118" t="s">
        <v>211</v>
      </c>
      <c r="K40" s="119" t="s">
        <v>254</v>
      </c>
      <c r="L40" s="118" t="s">
        <v>255</v>
      </c>
      <c r="M40" s="119" t="s">
        <v>256</v>
      </c>
      <c r="N40" s="119" t="s">
        <v>257</v>
      </c>
      <c r="O40" s="120">
        <v>2</v>
      </c>
      <c r="P40" s="120">
        <v>2</v>
      </c>
      <c r="Q40" s="118">
        <f t="shared" si="22"/>
        <v>4</v>
      </c>
      <c r="R40" s="118" t="str">
        <f t="shared" si="23"/>
        <v>BAJO</v>
      </c>
      <c r="S40" s="120">
        <v>100</v>
      </c>
      <c r="T40" s="118">
        <f t="shared" si="24"/>
        <v>400</v>
      </c>
      <c r="U40" s="118" t="str">
        <f t="shared" si="25"/>
        <v>II</v>
      </c>
      <c r="V40" s="120" t="str">
        <f t="shared" si="26"/>
        <v>Aceptable con control especifico</v>
      </c>
      <c r="W40" s="118" t="s">
        <v>280</v>
      </c>
      <c r="X40" s="119" t="s">
        <v>180</v>
      </c>
      <c r="Y40" s="118" t="s">
        <v>189</v>
      </c>
      <c r="Z40" s="118" t="s">
        <v>189</v>
      </c>
      <c r="AA40" s="118" t="s">
        <v>189</v>
      </c>
      <c r="AB40" s="125" t="s">
        <v>259</v>
      </c>
      <c r="AC40" s="118" t="s">
        <v>189</v>
      </c>
      <c r="AD40" s="142">
        <v>45869</v>
      </c>
      <c r="AE40" s="106" t="s">
        <v>192</v>
      </c>
      <c r="AF40" s="120">
        <v>2</v>
      </c>
      <c r="AG40" s="120">
        <v>2</v>
      </c>
      <c r="AH40" s="118">
        <f t="shared" si="3"/>
        <v>4</v>
      </c>
      <c r="AI40" s="118" t="str">
        <f t="shared" si="4"/>
        <v>BAJO</v>
      </c>
      <c r="AJ40" s="120">
        <v>100</v>
      </c>
      <c r="AK40" s="118">
        <f t="shared" si="5"/>
        <v>400</v>
      </c>
      <c r="AL40" s="118" t="str">
        <f t="shared" si="19"/>
        <v>II</v>
      </c>
      <c r="AM40" s="120" t="str">
        <f t="shared" si="20"/>
        <v>Aceptable con control especifico</v>
      </c>
      <c r="AN40" s="118" t="s">
        <v>280</v>
      </c>
      <c r="AO40" s="119" t="s">
        <v>180</v>
      </c>
      <c r="AP40" s="118" t="s">
        <v>189</v>
      </c>
      <c r="AQ40" s="118" t="s">
        <v>189</v>
      </c>
      <c r="AR40" s="118" t="s">
        <v>189</v>
      </c>
      <c r="AS40" s="125" t="s">
        <v>259</v>
      </c>
      <c r="AT40" s="118" t="s">
        <v>189</v>
      </c>
      <c r="AU40" s="102" t="str">
        <f t="shared" si="21"/>
        <v>Se mantiene los controles establecidos</v>
      </c>
    </row>
    <row r="41" spans="2:47" s="40" customFormat="1" ht="174.75" customHeight="1" x14ac:dyDescent="0.25">
      <c r="B41" s="115" t="s">
        <v>175</v>
      </c>
      <c r="C41" s="116" t="s">
        <v>176</v>
      </c>
      <c r="D41" s="116" t="s">
        <v>288</v>
      </c>
      <c r="E41" s="102" t="s">
        <v>178</v>
      </c>
      <c r="F41" s="102" t="s">
        <v>289</v>
      </c>
      <c r="G41" s="117" t="s">
        <v>180</v>
      </c>
      <c r="H41" s="102" t="s">
        <v>181</v>
      </c>
      <c r="I41" s="118" t="s">
        <v>281</v>
      </c>
      <c r="J41" s="118" t="s">
        <v>211</v>
      </c>
      <c r="K41" s="119" t="s">
        <v>282</v>
      </c>
      <c r="L41" s="118" t="s">
        <v>205</v>
      </c>
      <c r="M41" s="119" t="s">
        <v>283</v>
      </c>
      <c r="N41" s="119" t="s">
        <v>205</v>
      </c>
      <c r="O41" s="120">
        <v>1</v>
      </c>
      <c r="P41" s="120">
        <v>2</v>
      </c>
      <c r="Q41" s="118">
        <f t="shared" si="22"/>
        <v>2</v>
      </c>
      <c r="R41" s="118" t="str">
        <f t="shared" si="23"/>
        <v>BAJO</v>
      </c>
      <c r="S41" s="120">
        <v>10</v>
      </c>
      <c r="T41" s="118">
        <f t="shared" si="24"/>
        <v>20</v>
      </c>
      <c r="U41" s="118" t="str">
        <f t="shared" si="25"/>
        <v>IV</v>
      </c>
      <c r="V41" s="120" t="str">
        <f t="shared" si="26"/>
        <v>Aceptable</v>
      </c>
      <c r="W41" s="118" t="s">
        <v>230</v>
      </c>
      <c r="X41" s="119" t="s">
        <v>180</v>
      </c>
      <c r="Y41" s="118" t="s">
        <v>189</v>
      </c>
      <c r="Z41" s="118" t="s">
        <v>189</v>
      </c>
      <c r="AA41" s="118" t="s">
        <v>189</v>
      </c>
      <c r="AB41" s="118" t="s">
        <v>286</v>
      </c>
      <c r="AC41" s="118" t="s">
        <v>189</v>
      </c>
      <c r="AD41" s="142">
        <v>45869</v>
      </c>
      <c r="AE41" s="106" t="s">
        <v>192</v>
      </c>
      <c r="AF41" s="120">
        <v>1</v>
      </c>
      <c r="AG41" s="120">
        <v>2</v>
      </c>
      <c r="AH41" s="118">
        <f t="shared" si="3"/>
        <v>2</v>
      </c>
      <c r="AI41" s="118" t="str">
        <f t="shared" si="4"/>
        <v>BAJO</v>
      </c>
      <c r="AJ41" s="120">
        <v>10</v>
      </c>
      <c r="AK41" s="118">
        <f t="shared" si="5"/>
        <v>20</v>
      </c>
      <c r="AL41" s="118" t="str">
        <f t="shared" si="19"/>
        <v>IV</v>
      </c>
      <c r="AM41" s="120" t="str">
        <f t="shared" si="20"/>
        <v>Aceptable</v>
      </c>
      <c r="AN41" s="118" t="s">
        <v>230</v>
      </c>
      <c r="AO41" s="119" t="s">
        <v>180</v>
      </c>
      <c r="AP41" s="118" t="s">
        <v>189</v>
      </c>
      <c r="AQ41" s="118" t="s">
        <v>189</v>
      </c>
      <c r="AR41" s="118" t="s">
        <v>189</v>
      </c>
      <c r="AS41" s="118" t="s">
        <v>286</v>
      </c>
      <c r="AT41" s="118" t="s">
        <v>189</v>
      </c>
      <c r="AU41" s="102" t="str">
        <f t="shared" si="21"/>
        <v>Se mantiene los controles establecidos</v>
      </c>
    </row>
    <row r="42" spans="2:47" s="40" customFormat="1" ht="174.75" customHeight="1" x14ac:dyDescent="0.25">
      <c r="B42" s="115" t="s">
        <v>175</v>
      </c>
      <c r="C42" s="116" t="s">
        <v>176</v>
      </c>
      <c r="D42" s="116" t="s">
        <v>288</v>
      </c>
      <c r="E42" s="102" t="s">
        <v>178</v>
      </c>
      <c r="F42" s="102" t="s">
        <v>289</v>
      </c>
      <c r="G42" s="117" t="s">
        <v>180</v>
      </c>
      <c r="H42" s="102" t="s">
        <v>181</v>
      </c>
      <c r="I42" s="118" t="s">
        <v>225</v>
      </c>
      <c r="J42" s="118" t="s">
        <v>211</v>
      </c>
      <c r="K42" s="119" t="s">
        <v>226</v>
      </c>
      <c r="L42" s="118" t="s">
        <v>227</v>
      </c>
      <c r="M42" s="119" t="s">
        <v>228</v>
      </c>
      <c r="N42" s="119" t="s">
        <v>229</v>
      </c>
      <c r="O42" s="120">
        <v>2</v>
      </c>
      <c r="P42" s="120">
        <v>2</v>
      </c>
      <c r="Q42" s="118">
        <f t="shared" ref="Q42:Q63" si="27">O42*P42</f>
        <v>4</v>
      </c>
      <c r="R42" s="118" t="str">
        <f t="shared" ref="R42:R63" si="28">IF(Q42&lt;=4,"BAJO",IF(Q42&lt;=8,"MEDIO",IF(Q42&lt;=20,"ALTO","MUY ALTO")))</f>
        <v>BAJO</v>
      </c>
      <c r="S42" s="120">
        <v>25</v>
      </c>
      <c r="T42" s="118">
        <f t="shared" ref="T42:T63" si="29">Q42*S42</f>
        <v>100</v>
      </c>
      <c r="U42" s="118" t="str">
        <f t="shared" si="25"/>
        <v>III</v>
      </c>
      <c r="V42" s="120" t="str">
        <f t="shared" si="26"/>
        <v>Mejorable</v>
      </c>
      <c r="W42" s="118" t="s">
        <v>290</v>
      </c>
      <c r="X42" s="119" t="s">
        <v>180</v>
      </c>
      <c r="Y42" s="118" t="s">
        <v>189</v>
      </c>
      <c r="Z42" s="118" t="s">
        <v>189</v>
      </c>
      <c r="AA42" s="118" t="s">
        <v>189</v>
      </c>
      <c r="AB42" s="118" t="s">
        <v>260</v>
      </c>
      <c r="AC42" s="118" t="s">
        <v>189</v>
      </c>
      <c r="AD42" s="142">
        <v>45869</v>
      </c>
      <c r="AE42" s="106" t="s">
        <v>192</v>
      </c>
      <c r="AF42" s="120">
        <v>2</v>
      </c>
      <c r="AG42" s="120">
        <v>2</v>
      </c>
      <c r="AH42" s="118">
        <f t="shared" si="3"/>
        <v>4</v>
      </c>
      <c r="AI42" s="118" t="str">
        <f t="shared" si="4"/>
        <v>BAJO</v>
      </c>
      <c r="AJ42" s="120">
        <v>25</v>
      </c>
      <c r="AK42" s="118">
        <f t="shared" si="5"/>
        <v>100</v>
      </c>
      <c r="AL42" s="118" t="str">
        <f t="shared" si="19"/>
        <v>III</v>
      </c>
      <c r="AM42" s="120" t="str">
        <f t="shared" si="20"/>
        <v>Mejorable</v>
      </c>
      <c r="AN42" s="118" t="s">
        <v>290</v>
      </c>
      <c r="AO42" s="119" t="s">
        <v>180</v>
      </c>
      <c r="AP42" s="118" t="s">
        <v>189</v>
      </c>
      <c r="AQ42" s="118" t="s">
        <v>189</v>
      </c>
      <c r="AR42" s="118" t="s">
        <v>189</v>
      </c>
      <c r="AS42" s="118" t="s">
        <v>260</v>
      </c>
      <c r="AT42" s="118" t="s">
        <v>189</v>
      </c>
      <c r="AU42" s="102" t="str">
        <f t="shared" si="21"/>
        <v>Se mantiene los controles establecidos</v>
      </c>
    </row>
    <row r="43" spans="2:47" s="40" customFormat="1" ht="174.75" customHeight="1" x14ac:dyDescent="0.25">
      <c r="B43" s="115" t="s">
        <v>175</v>
      </c>
      <c r="C43" s="116" t="s">
        <v>176</v>
      </c>
      <c r="D43" s="116" t="s">
        <v>288</v>
      </c>
      <c r="E43" s="102" t="s">
        <v>178</v>
      </c>
      <c r="F43" s="102" t="s">
        <v>289</v>
      </c>
      <c r="G43" s="117" t="s">
        <v>180</v>
      </c>
      <c r="H43" s="102" t="s">
        <v>181</v>
      </c>
      <c r="I43" s="118" t="s">
        <v>291</v>
      </c>
      <c r="J43" s="118" t="s">
        <v>211</v>
      </c>
      <c r="K43" s="119" t="s">
        <v>292</v>
      </c>
      <c r="L43" s="118" t="s">
        <v>293</v>
      </c>
      <c r="M43" s="119" t="s">
        <v>228</v>
      </c>
      <c r="N43" s="119" t="s">
        <v>229</v>
      </c>
      <c r="O43" s="120">
        <v>3</v>
      </c>
      <c r="P43" s="120">
        <v>3</v>
      </c>
      <c r="Q43" s="118">
        <f t="shared" si="27"/>
        <v>9</v>
      </c>
      <c r="R43" s="118" t="str">
        <f t="shared" si="28"/>
        <v>ALTO</v>
      </c>
      <c r="S43" s="120">
        <v>25</v>
      </c>
      <c r="T43" s="118">
        <f t="shared" si="29"/>
        <v>225</v>
      </c>
      <c r="U43" s="118" t="str">
        <f t="shared" ref="U43:U58" si="30">IF(T43&lt;=20,"IV",IF(T43&lt;=120,"III",IF(T43&lt;=500,"II",IF(T43&lt;=4000,"I",FALSE))))</f>
        <v>II</v>
      </c>
      <c r="V43" s="120" t="str">
        <f t="shared" ref="V43:V58" si="31">IF(U43="IV","Aceptable",IF(U43="III","Mejorable",IF(U43="II","Aceptable con control especifico", IF(U43="I","No Aceptable",FALSE))))</f>
        <v>Aceptable con control especifico</v>
      </c>
      <c r="W43" s="118" t="s">
        <v>230</v>
      </c>
      <c r="X43" s="119" t="s">
        <v>180</v>
      </c>
      <c r="Y43" s="118" t="s">
        <v>189</v>
      </c>
      <c r="Z43" s="118" t="s">
        <v>189</v>
      </c>
      <c r="AA43" s="118" t="s">
        <v>294</v>
      </c>
      <c r="AB43" s="126" t="s">
        <v>295</v>
      </c>
      <c r="AC43" s="118" t="s">
        <v>189</v>
      </c>
      <c r="AD43" s="142">
        <v>45869</v>
      </c>
      <c r="AE43" s="106" t="s">
        <v>192</v>
      </c>
      <c r="AF43" s="120">
        <v>3</v>
      </c>
      <c r="AG43" s="120">
        <v>3</v>
      </c>
      <c r="AH43" s="118">
        <f t="shared" si="3"/>
        <v>9</v>
      </c>
      <c r="AI43" s="118" t="str">
        <f t="shared" si="4"/>
        <v>ALTO</v>
      </c>
      <c r="AJ43" s="120">
        <v>25</v>
      </c>
      <c r="AK43" s="118">
        <f t="shared" si="5"/>
        <v>225</v>
      </c>
      <c r="AL43" s="118" t="str">
        <f t="shared" si="19"/>
        <v>II</v>
      </c>
      <c r="AM43" s="120" t="str">
        <f t="shared" si="20"/>
        <v>Aceptable con control especifico</v>
      </c>
      <c r="AN43" s="118" t="s">
        <v>230</v>
      </c>
      <c r="AO43" s="119" t="s">
        <v>180</v>
      </c>
      <c r="AP43" s="118" t="s">
        <v>189</v>
      </c>
      <c r="AQ43" s="118" t="s">
        <v>189</v>
      </c>
      <c r="AR43" s="118" t="s">
        <v>294</v>
      </c>
      <c r="AS43" s="126" t="s">
        <v>295</v>
      </c>
      <c r="AT43" s="118" t="s">
        <v>189</v>
      </c>
      <c r="AU43" s="102" t="str">
        <f t="shared" si="21"/>
        <v>Se mantiene los controles establecidos</v>
      </c>
    </row>
    <row r="44" spans="2:47" s="40" customFormat="1" ht="174.75" customHeight="1" x14ac:dyDescent="0.25">
      <c r="B44" s="115" t="s">
        <v>175</v>
      </c>
      <c r="C44" s="116" t="s">
        <v>176</v>
      </c>
      <c r="D44" s="116" t="s">
        <v>288</v>
      </c>
      <c r="E44" s="102" t="s">
        <v>178</v>
      </c>
      <c r="F44" s="102" t="s">
        <v>289</v>
      </c>
      <c r="G44" s="117" t="s">
        <v>180</v>
      </c>
      <c r="H44" s="102" t="s">
        <v>181</v>
      </c>
      <c r="I44" s="118" t="s">
        <v>296</v>
      </c>
      <c r="J44" s="118" t="s">
        <v>211</v>
      </c>
      <c r="K44" s="119" t="s">
        <v>282</v>
      </c>
      <c r="L44" s="118" t="s">
        <v>297</v>
      </c>
      <c r="M44" s="119" t="s">
        <v>298</v>
      </c>
      <c r="N44" s="119" t="s">
        <v>205</v>
      </c>
      <c r="O44" s="120">
        <v>1</v>
      </c>
      <c r="P44" s="120">
        <v>2</v>
      </c>
      <c r="Q44" s="118">
        <f t="shared" si="27"/>
        <v>2</v>
      </c>
      <c r="R44" s="118" t="str">
        <f t="shared" si="28"/>
        <v>BAJO</v>
      </c>
      <c r="S44" s="120">
        <v>10</v>
      </c>
      <c r="T44" s="118">
        <f t="shared" si="29"/>
        <v>20</v>
      </c>
      <c r="U44" s="118" t="str">
        <f t="shared" si="30"/>
        <v>IV</v>
      </c>
      <c r="V44" s="120" t="str">
        <f t="shared" si="31"/>
        <v>Aceptable</v>
      </c>
      <c r="W44" s="118" t="s">
        <v>230</v>
      </c>
      <c r="X44" s="119" t="s">
        <v>180</v>
      </c>
      <c r="Y44" s="118" t="s">
        <v>189</v>
      </c>
      <c r="Z44" s="118" t="s">
        <v>189</v>
      </c>
      <c r="AA44" s="118" t="s">
        <v>189</v>
      </c>
      <c r="AB44" s="118" t="s">
        <v>299</v>
      </c>
      <c r="AC44" s="118" t="s">
        <v>189</v>
      </c>
      <c r="AD44" s="142">
        <v>45869</v>
      </c>
      <c r="AE44" s="106" t="s">
        <v>192</v>
      </c>
      <c r="AF44" s="120">
        <v>1</v>
      </c>
      <c r="AG44" s="120">
        <v>2</v>
      </c>
      <c r="AH44" s="118">
        <f t="shared" si="3"/>
        <v>2</v>
      </c>
      <c r="AI44" s="118" t="str">
        <f t="shared" si="4"/>
        <v>BAJO</v>
      </c>
      <c r="AJ44" s="120">
        <v>10</v>
      </c>
      <c r="AK44" s="118">
        <f t="shared" si="5"/>
        <v>20</v>
      </c>
      <c r="AL44" s="118" t="str">
        <f t="shared" si="19"/>
        <v>IV</v>
      </c>
      <c r="AM44" s="120" t="str">
        <f t="shared" si="20"/>
        <v>Aceptable</v>
      </c>
      <c r="AN44" s="118" t="s">
        <v>230</v>
      </c>
      <c r="AO44" s="119" t="s">
        <v>180</v>
      </c>
      <c r="AP44" s="118" t="s">
        <v>189</v>
      </c>
      <c r="AQ44" s="118" t="s">
        <v>189</v>
      </c>
      <c r="AR44" s="118" t="s">
        <v>189</v>
      </c>
      <c r="AS44" s="118" t="s">
        <v>299</v>
      </c>
      <c r="AT44" s="118" t="s">
        <v>189</v>
      </c>
      <c r="AU44" s="102" t="str">
        <f t="shared" si="21"/>
        <v>Se mantiene los controles establecidos</v>
      </c>
    </row>
    <row r="45" spans="2:47" s="40" customFormat="1" ht="214.5" customHeight="1" x14ac:dyDescent="0.25">
      <c r="B45" s="115" t="s">
        <v>175</v>
      </c>
      <c r="C45" s="116" t="s">
        <v>176</v>
      </c>
      <c r="D45" s="116" t="s">
        <v>288</v>
      </c>
      <c r="E45" s="102" t="s">
        <v>178</v>
      </c>
      <c r="F45" s="102" t="s">
        <v>289</v>
      </c>
      <c r="G45" s="117" t="s">
        <v>180</v>
      </c>
      <c r="H45" s="102" t="s">
        <v>209</v>
      </c>
      <c r="I45" s="118" t="s">
        <v>210</v>
      </c>
      <c r="J45" s="118" t="s">
        <v>211</v>
      </c>
      <c r="K45" s="119" t="s">
        <v>212</v>
      </c>
      <c r="L45" s="118" t="s">
        <v>213</v>
      </c>
      <c r="M45" s="119" t="s">
        <v>214</v>
      </c>
      <c r="N45" s="119" t="s">
        <v>215</v>
      </c>
      <c r="O45" s="120">
        <v>2</v>
      </c>
      <c r="P45" s="120">
        <v>3</v>
      </c>
      <c r="Q45" s="118">
        <f t="shared" si="27"/>
        <v>6</v>
      </c>
      <c r="R45" s="118" t="str">
        <f t="shared" si="28"/>
        <v>MEDIO</v>
      </c>
      <c r="S45" s="120">
        <v>10</v>
      </c>
      <c r="T45" s="118">
        <f t="shared" si="29"/>
        <v>60</v>
      </c>
      <c r="U45" s="118" t="str">
        <f t="shared" si="30"/>
        <v>III</v>
      </c>
      <c r="V45" s="120" t="str">
        <f t="shared" si="31"/>
        <v>Mejorable</v>
      </c>
      <c r="W45" s="120" t="s">
        <v>261</v>
      </c>
      <c r="X45" s="119" t="s">
        <v>180</v>
      </c>
      <c r="Y45" s="118" t="s">
        <v>189</v>
      </c>
      <c r="Z45" s="118" t="s">
        <v>189</v>
      </c>
      <c r="AA45" s="118" t="s">
        <v>189</v>
      </c>
      <c r="AB45" s="118" t="s">
        <v>262</v>
      </c>
      <c r="AC45" s="118" t="s">
        <v>189</v>
      </c>
      <c r="AD45" s="142">
        <v>45869</v>
      </c>
      <c r="AE45" s="106" t="s">
        <v>192</v>
      </c>
      <c r="AF45" s="120">
        <v>2</v>
      </c>
      <c r="AG45" s="120">
        <v>3</v>
      </c>
      <c r="AH45" s="118">
        <f t="shared" si="3"/>
        <v>6</v>
      </c>
      <c r="AI45" s="118" t="str">
        <f t="shared" si="4"/>
        <v>MEDIO</v>
      </c>
      <c r="AJ45" s="120">
        <v>10</v>
      </c>
      <c r="AK45" s="118">
        <f t="shared" si="5"/>
        <v>60</v>
      </c>
      <c r="AL45" s="118" t="str">
        <f t="shared" si="19"/>
        <v>III</v>
      </c>
      <c r="AM45" s="120" t="str">
        <f t="shared" si="20"/>
        <v>Mejorable</v>
      </c>
      <c r="AN45" s="120" t="s">
        <v>261</v>
      </c>
      <c r="AO45" s="119" t="s">
        <v>180</v>
      </c>
      <c r="AP45" s="118" t="s">
        <v>189</v>
      </c>
      <c r="AQ45" s="118" t="s">
        <v>189</v>
      </c>
      <c r="AR45" s="118" t="s">
        <v>189</v>
      </c>
      <c r="AS45" s="118" t="s">
        <v>262</v>
      </c>
      <c r="AT45" s="118" t="s">
        <v>189</v>
      </c>
      <c r="AU45" s="102" t="str">
        <f t="shared" si="21"/>
        <v>Se mantiene los controles establecidos</v>
      </c>
    </row>
    <row r="46" spans="2:47" s="40" customFormat="1" ht="174.75" customHeight="1" x14ac:dyDescent="0.25">
      <c r="B46" s="115" t="s">
        <v>175</v>
      </c>
      <c r="C46" s="116" t="s">
        <v>176</v>
      </c>
      <c r="D46" s="116" t="s">
        <v>288</v>
      </c>
      <c r="E46" s="102" t="s">
        <v>178</v>
      </c>
      <c r="F46" s="102" t="s">
        <v>289</v>
      </c>
      <c r="G46" s="117" t="s">
        <v>180</v>
      </c>
      <c r="H46" s="102" t="s">
        <v>181</v>
      </c>
      <c r="I46" s="118" t="s">
        <v>300</v>
      </c>
      <c r="J46" s="118" t="s">
        <v>234</v>
      </c>
      <c r="K46" s="119" t="s">
        <v>226</v>
      </c>
      <c r="L46" s="118" t="s">
        <v>235</v>
      </c>
      <c r="M46" s="119" t="s">
        <v>236</v>
      </c>
      <c r="N46" s="119" t="s">
        <v>237</v>
      </c>
      <c r="O46" s="120">
        <v>2</v>
      </c>
      <c r="P46" s="120">
        <v>1</v>
      </c>
      <c r="Q46" s="118">
        <f t="shared" si="27"/>
        <v>2</v>
      </c>
      <c r="R46" s="118" t="str">
        <f t="shared" si="28"/>
        <v>BAJO</v>
      </c>
      <c r="S46" s="120">
        <v>25</v>
      </c>
      <c r="T46" s="118">
        <f t="shared" si="29"/>
        <v>50</v>
      </c>
      <c r="U46" s="118" t="str">
        <f t="shared" si="30"/>
        <v>III</v>
      </c>
      <c r="V46" s="120" t="str">
        <f t="shared" si="31"/>
        <v>Mejorable</v>
      </c>
      <c r="W46" s="120" t="s">
        <v>238</v>
      </c>
      <c r="X46" s="119" t="s">
        <v>180</v>
      </c>
      <c r="Y46" s="118" t="s">
        <v>189</v>
      </c>
      <c r="Z46" s="118" t="s">
        <v>189</v>
      </c>
      <c r="AA46" s="118" t="s">
        <v>189</v>
      </c>
      <c r="AB46" s="119" t="s">
        <v>301</v>
      </c>
      <c r="AC46" s="118" t="s">
        <v>189</v>
      </c>
      <c r="AD46" s="142">
        <v>45869</v>
      </c>
      <c r="AE46" s="106" t="s">
        <v>192</v>
      </c>
      <c r="AF46" s="120">
        <v>2</v>
      </c>
      <c r="AG46" s="120">
        <v>1</v>
      </c>
      <c r="AH46" s="118">
        <f t="shared" si="3"/>
        <v>2</v>
      </c>
      <c r="AI46" s="118" t="str">
        <f t="shared" si="4"/>
        <v>BAJO</v>
      </c>
      <c r="AJ46" s="120">
        <v>25</v>
      </c>
      <c r="AK46" s="118">
        <f t="shared" si="5"/>
        <v>50</v>
      </c>
      <c r="AL46" s="118" t="str">
        <f t="shared" si="19"/>
        <v>III</v>
      </c>
      <c r="AM46" s="120" t="str">
        <f t="shared" si="20"/>
        <v>Mejorable</v>
      </c>
      <c r="AN46" s="120" t="s">
        <v>238</v>
      </c>
      <c r="AO46" s="119" t="s">
        <v>180</v>
      </c>
      <c r="AP46" s="118" t="s">
        <v>189</v>
      </c>
      <c r="AQ46" s="118" t="s">
        <v>189</v>
      </c>
      <c r="AR46" s="118" t="s">
        <v>189</v>
      </c>
      <c r="AS46" s="119" t="s">
        <v>301</v>
      </c>
      <c r="AT46" s="118" t="s">
        <v>189</v>
      </c>
      <c r="AU46" s="102" t="str">
        <f t="shared" si="21"/>
        <v>Se mantiene los controles establecidos</v>
      </c>
    </row>
    <row r="47" spans="2:47" s="40" customFormat="1" ht="174.75" customHeight="1" x14ac:dyDescent="0.25">
      <c r="B47" s="115" t="s">
        <v>175</v>
      </c>
      <c r="C47" s="116" t="s">
        <v>176</v>
      </c>
      <c r="D47" s="116" t="s">
        <v>288</v>
      </c>
      <c r="E47" s="102" t="s">
        <v>178</v>
      </c>
      <c r="F47" s="102" t="s">
        <v>289</v>
      </c>
      <c r="G47" s="117" t="s">
        <v>180</v>
      </c>
      <c r="H47" s="102" t="s">
        <v>209</v>
      </c>
      <c r="I47" s="118" t="s">
        <v>302</v>
      </c>
      <c r="J47" s="118" t="s">
        <v>234</v>
      </c>
      <c r="K47" s="119" t="s">
        <v>226</v>
      </c>
      <c r="L47" s="118" t="s">
        <v>235</v>
      </c>
      <c r="M47" s="119" t="s">
        <v>236</v>
      </c>
      <c r="N47" s="119" t="s">
        <v>237</v>
      </c>
      <c r="O47" s="120">
        <v>3</v>
      </c>
      <c r="P47" s="120">
        <v>2</v>
      </c>
      <c r="Q47" s="118">
        <f t="shared" si="27"/>
        <v>6</v>
      </c>
      <c r="R47" s="118" t="str">
        <f t="shared" si="28"/>
        <v>MEDIO</v>
      </c>
      <c r="S47" s="120">
        <v>25</v>
      </c>
      <c r="T47" s="118">
        <f t="shared" si="29"/>
        <v>150</v>
      </c>
      <c r="U47" s="118" t="str">
        <f t="shared" si="30"/>
        <v>II</v>
      </c>
      <c r="V47" s="120" t="str">
        <f t="shared" si="31"/>
        <v>Aceptable con control especifico</v>
      </c>
      <c r="W47" s="120" t="s">
        <v>238</v>
      </c>
      <c r="X47" s="119" t="s">
        <v>180</v>
      </c>
      <c r="Y47" s="118" t="s">
        <v>189</v>
      </c>
      <c r="Z47" s="118" t="s">
        <v>189</v>
      </c>
      <c r="AA47" s="118" t="s">
        <v>189</v>
      </c>
      <c r="AB47" s="119" t="s">
        <v>301</v>
      </c>
      <c r="AC47" s="118" t="s">
        <v>189</v>
      </c>
      <c r="AD47" s="142">
        <v>45869</v>
      </c>
      <c r="AE47" s="106" t="s">
        <v>192</v>
      </c>
      <c r="AF47" s="120">
        <v>3</v>
      </c>
      <c r="AG47" s="120">
        <v>2</v>
      </c>
      <c r="AH47" s="118">
        <f t="shared" si="3"/>
        <v>6</v>
      </c>
      <c r="AI47" s="118" t="str">
        <f t="shared" si="4"/>
        <v>MEDIO</v>
      </c>
      <c r="AJ47" s="120">
        <v>25</v>
      </c>
      <c r="AK47" s="118">
        <f t="shared" si="5"/>
        <v>150</v>
      </c>
      <c r="AL47" s="118" t="str">
        <f t="shared" si="19"/>
        <v>II</v>
      </c>
      <c r="AM47" s="120" t="str">
        <f t="shared" si="20"/>
        <v>Aceptable con control especifico</v>
      </c>
      <c r="AN47" s="120" t="s">
        <v>238</v>
      </c>
      <c r="AO47" s="119" t="s">
        <v>180</v>
      </c>
      <c r="AP47" s="118" t="s">
        <v>189</v>
      </c>
      <c r="AQ47" s="118" t="s">
        <v>189</v>
      </c>
      <c r="AR47" s="118" t="s">
        <v>189</v>
      </c>
      <c r="AS47" s="119" t="s">
        <v>301</v>
      </c>
      <c r="AT47" s="118" t="s">
        <v>189</v>
      </c>
      <c r="AU47" s="102" t="str">
        <f t="shared" si="21"/>
        <v>Se mantiene los controles establecidos</v>
      </c>
    </row>
    <row r="48" spans="2:47" s="40" customFormat="1" ht="174.75" customHeight="1" x14ac:dyDescent="0.25">
      <c r="B48" s="115" t="s">
        <v>175</v>
      </c>
      <c r="C48" s="116" t="s">
        <v>176</v>
      </c>
      <c r="D48" s="116" t="s">
        <v>288</v>
      </c>
      <c r="E48" s="102" t="s">
        <v>178</v>
      </c>
      <c r="F48" s="102" t="s">
        <v>289</v>
      </c>
      <c r="G48" s="117" t="s">
        <v>180</v>
      </c>
      <c r="H48" s="102" t="s">
        <v>209</v>
      </c>
      <c r="I48" s="118" t="s">
        <v>287</v>
      </c>
      <c r="J48" s="118" t="s">
        <v>234</v>
      </c>
      <c r="K48" s="119" t="s">
        <v>264</v>
      </c>
      <c r="L48" s="118" t="s">
        <v>265</v>
      </c>
      <c r="M48" s="119" t="s">
        <v>266</v>
      </c>
      <c r="N48" s="119" t="s">
        <v>237</v>
      </c>
      <c r="O48" s="120">
        <v>1</v>
      </c>
      <c r="P48" s="120">
        <v>2</v>
      </c>
      <c r="Q48" s="118">
        <f t="shared" si="27"/>
        <v>2</v>
      </c>
      <c r="R48" s="118" t="str">
        <f t="shared" si="28"/>
        <v>BAJO</v>
      </c>
      <c r="S48" s="120">
        <v>100</v>
      </c>
      <c r="T48" s="118">
        <f t="shared" si="29"/>
        <v>200</v>
      </c>
      <c r="U48" s="118" t="str">
        <f t="shared" si="30"/>
        <v>II</v>
      </c>
      <c r="V48" s="120" t="str">
        <f t="shared" si="31"/>
        <v>Aceptable con control especifico</v>
      </c>
      <c r="W48" s="120" t="s">
        <v>238</v>
      </c>
      <c r="X48" s="119" t="s">
        <v>180</v>
      </c>
      <c r="Y48" s="118" t="s">
        <v>189</v>
      </c>
      <c r="Z48" s="118" t="s">
        <v>189</v>
      </c>
      <c r="AA48" s="118" t="s">
        <v>189</v>
      </c>
      <c r="AB48" s="119" t="s">
        <v>267</v>
      </c>
      <c r="AC48" s="118" t="s">
        <v>189</v>
      </c>
      <c r="AD48" s="142">
        <v>45869</v>
      </c>
      <c r="AE48" s="106" t="s">
        <v>192</v>
      </c>
      <c r="AF48" s="120">
        <v>1</v>
      </c>
      <c r="AG48" s="120">
        <v>2</v>
      </c>
      <c r="AH48" s="118">
        <f t="shared" si="3"/>
        <v>2</v>
      </c>
      <c r="AI48" s="118" t="str">
        <f t="shared" si="4"/>
        <v>BAJO</v>
      </c>
      <c r="AJ48" s="120">
        <v>100</v>
      </c>
      <c r="AK48" s="118">
        <f t="shared" si="5"/>
        <v>200</v>
      </c>
      <c r="AL48" s="118" t="str">
        <f t="shared" si="19"/>
        <v>II</v>
      </c>
      <c r="AM48" s="120" t="str">
        <f t="shared" si="20"/>
        <v>Aceptable con control especifico</v>
      </c>
      <c r="AN48" s="120" t="s">
        <v>238</v>
      </c>
      <c r="AO48" s="119" t="s">
        <v>180</v>
      </c>
      <c r="AP48" s="118" t="s">
        <v>189</v>
      </c>
      <c r="AQ48" s="118" t="s">
        <v>189</v>
      </c>
      <c r="AR48" s="118" t="s">
        <v>189</v>
      </c>
      <c r="AS48" s="119" t="s">
        <v>267</v>
      </c>
      <c r="AT48" s="118" t="s">
        <v>189</v>
      </c>
      <c r="AU48" s="102" t="str">
        <f t="shared" si="21"/>
        <v>Se mantiene los controles establecidos</v>
      </c>
    </row>
    <row r="49" spans="2:47" s="40" customFormat="1" ht="174.75" customHeight="1" x14ac:dyDescent="0.25">
      <c r="B49" s="115" t="s">
        <v>175</v>
      </c>
      <c r="C49" s="116" t="s">
        <v>176</v>
      </c>
      <c r="D49" s="116" t="s">
        <v>288</v>
      </c>
      <c r="E49" s="102" t="s">
        <v>178</v>
      </c>
      <c r="F49" s="102" t="s">
        <v>289</v>
      </c>
      <c r="G49" s="117" t="s">
        <v>180</v>
      </c>
      <c r="H49" s="102" t="s">
        <v>209</v>
      </c>
      <c r="I49" s="118" t="s">
        <v>233</v>
      </c>
      <c r="J49" s="118" t="s">
        <v>234</v>
      </c>
      <c r="K49" s="119" t="s">
        <v>226</v>
      </c>
      <c r="L49" s="118" t="s">
        <v>235</v>
      </c>
      <c r="M49" s="119" t="s">
        <v>236</v>
      </c>
      <c r="N49" s="119" t="s">
        <v>237</v>
      </c>
      <c r="O49" s="120">
        <v>1</v>
      </c>
      <c r="P49" s="120">
        <v>2</v>
      </c>
      <c r="Q49" s="118">
        <f t="shared" si="27"/>
        <v>2</v>
      </c>
      <c r="R49" s="118" t="str">
        <f t="shared" si="28"/>
        <v>BAJO</v>
      </c>
      <c r="S49" s="120">
        <v>25</v>
      </c>
      <c r="T49" s="118">
        <f t="shared" si="29"/>
        <v>50</v>
      </c>
      <c r="U49" s="118" t="str">
        <f t="shared" si="30"/>
        <v>III</v>
      </c>
      <c r="V49" s="120" t="str">
        <f t="shared" si="31"/>
        <v>Mejorable</v>
      </c>
      <c r="W49" s="120" t="s">
        <v>238</v>
      </c>
      <c r="X49" s="119" t="s">
        <v>180</v>
      </c>
      <c r="Y49" s="118" t="s">
        <v>189</v>
      </c>
      <c r="Z49" s="118" t="s">
        <v>189</v>
      </c>
      <c r="AA49" s="118" t="s">
        <v>189</v>
      </c>
      <c r="AB49" s="119" t="s">
        <v>239</v>
      </c>
      <c r="AC49" s="118" t="s">
        <v>189</v>
      </c>
      <c r="AD49" s="142">
        <v>45869</v>
      </c>
      <c r="AE49" s="106" t="s">
        <v>192</v>
      </c>
      <c r="AF49" s="120">
        <v>1</v>
      </c>
      <c r="AG49" s="120">
        <v>2</v>
      </c>
      <c r="AH49" s="118">
        <f t="shared" si="3"/>
        <v>2</v>
      </c>
      <c r="AI49" s="118" t="str">
        <f t="shared" si="4"/>
        <v>BAJO</v>
      </c>
      <c r="AJ49" s="120">
        <v>25</v>
      </c>
      <c r="AK49" s="118">
        <f t="shared" si="5"/>
        <v>50</v>
      </c>
      <c r="AL49" s="118" t="str">
        <f t="shared" si="19"/>
        <v>III</v>
      </c>
      <c r="AM49" s="120" t="str">
        <f t="shared" si="20"/>
        <v>Mejorable</v>
      </c>
      <c r="AN49" s="120" t="s">
        <v>238</v>
      </c>
      <c r="AO49" s="119" t="s">
        <v>180</v>
      </c>
      <c r="AP49" s="118" t="s">
        <v>189</v>
      </c>
      <c r="AQ49" s="118" t="s">
        <v>189</v>
      </c>
      <c r="AR49" s="118" t="s">
        <v>189</v>
      </c>
      <c r="AS49" s="119" t="s">
        <v>239</v>
      </c>
      <c r="AT49" s="118" t="s">
        <v>189</v>
      </c>
      <c r="AU49" s="102" t="str">
        <f t="shared" si="21"/>
        <v>Se mantiene los controles establecidos</v>
      </c>
    </row>
    <row r="50" spans="2:47" s="40" customFormat="1" ht="174.75" customHeight="1" x14ac:dyDescent="0.25">
      <c r="B50" s="115" t="s">
        <v>175</v>
      </c>
      <c r="C50" s="116" t="s">
        <v>176</v>
      </c>
      <c r="D50" s="116" t="s">
        <v>303</v>
      </c>
      <c r="E50" s="102" t="s">
        <v>304</v>
      </c>
      <c r="F50" s="118" t="s">
        <v>305</v>
      </c>
      <c r="G50" s="117" t="s">
        <v>180</v>
      </c>
      <c r="H50" s="102" t="s">
        <v>181</v>
      </c>
      <c r="I50" s="118" t="s">
        <v>182</v>
      </c>
      <c r="J50" s="118" t="s">
        <v>183</v>
      </c>
      <c r="K50" s="119" t="s">
        <v>184</v>
      </c>
      <c r="L50" s="118" t="s">
        <v>185</v>
      </c>
      <c r="M50" s="119" t="s">
        <v>243</v>
      </c>
      <c r="N50" s="119" t="s">
        <v>244</v>
      </c>
      <c r="O50" s="120">
        <v>3</v>
      </c>
      <c r="P50" s="120">
        <v>4</v>
      </c>
      <c r="Q50" s="118">
        <f t="shared" si="27"/>
        <v>12</v>
      </c>
      <c r="R50" s="118" t="str">
        <f t="shared" si="28"/>
        <v>ALTO</v>
      </c>
      <c r="S50" s="120">
        <v>25</v>
      </c>
      <c r="T50" s="118">
        <f t="shared" si="29"/>
        <v>300</v>
      </c>
      <c r="U50" s="118" t="str">
        <f t="shared" si="30"/>
        <v>II</v>
      </c>
      <c r="V50" s="120" t="str">
        <f t="shared" si="31"/>
        <v>Aceptable con control especifico</v>
      </c>
      <c r="W50" s="119" t="s">
        <v>245</v>
      </c>
      <c r="X50" s="119" t="s">
        <v>180</v>
      </c>
      <c r="Y50" s="118" t="s">
        <v>189</v>
      </c>
      <c r="Z50" s="118" t="s">
        <v>189</v>
      </c>
      <c r="AA50" s="118" t="s">
        <v>246</v>
      </c>
      <c r="AB50" s="118" t="s">
        <v>270</v>
      </c>
      <c r="AC50" s="118" t="s">
        <v>189</v>
      </c>
      <c r="AD50" s="142">
        <v>45869</v>
      </c>
      <c r="AE50" s="106" t="s">
        <v>192</v>
      </c>
      <c r="AF50" s="120">
        <v>3</v>
      </c>
      <c r="AG50" s="120">
        <v>4</v>
      </c>
      <c r="AH50" s="118">
        <f t="shared" si="3"/>
        <v>12</v>
      </c>
      <c r="AI50" s="118" t="str">
        <f t="shared" si="4"/>
        <v>ALTO</v>
      </c>
      <c r="AJ50" s="120">
        <v>25</v>
      </c>
      <c r="AK50" s="118">
        <f t="shared" si="5"/>
        <v>300</v>
      </c>
      <c r="AL50" s="118" t="str">
        <f t="shared" si="19"/>
        <v>II</v>
      </c>
      <c r="AM50" s="120" t="str">
        <f t="shared" si="20"/>
        <v>Aceptable con control especifico</v>
      </c>
      <c r="AN50" s="119" t="s">
        <v>245</v>
      </c>
      <c r="AO50" s="119" t="s">
        <v>180</v>
      </c>
      <c r="AP50" s="118" t="s">
        <v>189</v>
      </c>
      <c r="AQ50" s="118" t="s">
        <v>189</v>
      </c>
      <c r="AR50" s="118" t="s">
        <v>246</v>
      </c>
      <c r="AS50" s="118" t="s">
        <v>270</v>
      </c>
      <c r="AT50" s="118" t="s">
        <v>189</v>
      </c>
      <c r="AU50" s="102" t="str">
        <f t="shared" si="21"/>
        <v>Se mantiene los controles establecidos</v>
      </c>
    </row>
    <row r="51" spans="2:47" s="40" customFormat="1" ht="174.75" customHeight="1" x14ac:dyDescent="0.25">
      <c r="B51" s="115" t="s">
        <v>175</v>
      </c>
      <c r="C51" s="116" t="s">
        <v>176</v>
      </c>
      <c r="D51" s="116" t="s">
        <v>303</v>
      </c>
      <c r="E51" s="102" t="s">
        <v>306</v>
      </c>
      <c r="F51" s="118" t="s">
        <v>305</v>
      </c>
      <c r="G51" s="117" t="s">
        <v>180</v>
      </c>
      <c r="H51" s="102" t="s">
        <v>181</v>
      </c>
      <c r="I51" s="118" t="s">
        <v>249</v>
      </c>
      <c r="J51" s="118" t="s">
        <v>195</v>
      </c>
      <c r="K51" s="119" t="s">
        <v>219</v>
      </c>
      <c r="L51" s="122" t="s">
        <v>197</v>
      </c>
      <c r="M51" s="121" t="s">
        <v>220</v>
      </c>
      <c r="N51" s="121" t="s">
        <v>250</v>
      </c>
      <c r="O51" s="120">
        <v>2</v>
      </c>
      <c r="P51" s="120">
        <v>3</v>
      </c>
      <c r="Q51" s="118">
        <f t="shared" si="27"/>
        <v>6</v>
      </c>
      <c r="R51" s="118" t="str">
        <f t="shared" si="28"/>
        <v>MEDIO</v>
      </c>
      <c r="S51" s="120">
        <v>25</v>
      </c>
      <c r="T51" s="118">
        <f t="shared" si="29"/>
        <v>150</v>
      </c>
      <c r="U51" s="118" t="str">
        <f t="shared" si="30"/>
        <v>II</v>
      </c>
      <c r="V51" s="120" t="str">
        <f t="shared" si="31"/>
        <v>Aceptable con control especifico</v>
      </c>
      <c r="W51" s="118" t="s">
        <v>307</v>
      </c>
      <c r="X51" s="119" t="s">
        <v>180</v>
      </c>
      <c r="Y51" s="118" t="s">
        <v>189</v>
      </c>
      <c r="Z51" s="118" t="s">
        <v>189</v>
      </c>
      <c r="AA51" s="118" t="s">
        <v>308</v>
      </c>
      <c r="AB51" s="118" t="s">
        <v>224</v>
      </c>
      <c r="AC51" s="118" t="s">
        <v>189</v>
      </c>
      <c r="AD51" s="142">
        <v>45869</v>
      </c>
      <c r="AE51" s="106" t="s">
        <v>192</v>
      </c>
      <c r="AF51" s="120">
        <v>2</v>
      </c>
      <c r="AG51" s="120">
        <v>3</v>
      </c>
      <c r="AH51" s="118">
        <f t="shared" si="3"/>
        <v>6</v>
      </c>
      <c r="AI51" s="118" t="str">
        <f t="shared" si="4"/>
        <v>MEDIO</v>
      </c>
      <c r="AJ51" s="120">
        <v>25</v>
      </c>
      <c r="AK51" s="118">
        <f t="shared" si="5"/>
        <v>150</v>
      </c>
      <c r="AL51" s="118" t="str">
        <f t="shared" si="19"/>
        <v>II</v>
      </c>
      <c r="AM51" s="120" t="str">
        <f t="shared" si="20"/>
        <v>Aceptable con control especifico</v>
      </c>
      <c r="AN51" s="118" t="s">
        <v>307</v>
      </c>
      <c r="AO51" s="119" t="s">
        <v>180</v>
      </c>
      <c r="AP51" s="118" t="s">
        <v>189</v>
      </c>
      <c r="AQ51" s="118" t="s">
        <v>189</v>
      </c>
      <c r="AR51" s="118" t="s">
        <v>308</v>
      </c>
      <c r="AS51" s="118" t="s">
        <v>224</v>
      </c>
      <c r="AT51" s="118" t="s">
        <v>189</v>
      </c>
      <c r="AU51" s="102" t="str">
        <f t="shared" si="21"/>
        <v>Se mantiene los controles establecidos</v>
      </c>
    </row>
    <row r="52" spans="2:47" s="40" customFormat="1" ht="174.75" customHeight="1" x14ac:dyDescent="0.25">
      <c r="B52" s="115" t="s">
        <v>175</v>
      </c>
      <c r="C52" s="116" t="s">
        <v>176</v>
      </c>
      <c r="D52" s="116" t="s">
        <v>303</v>
      </c>
      <c r="E52" s="102" t="s">
        <v>306</v>
      </c>
      <c r="F52" s="118" t="s">
        <v>305</v>
      </c>
      <c r="G52" s="117" t="s">
        <v>180</v>
      </c>
      <c r="H52" s="102" t="s">
        <v>181</v>
      </c>
      <c r="I52" s="118" t="s">
        <v>194</v>
      </c>
      <c r="J52" s="118" t="s">
        <v>195</v>
      </c>
      <c r="K52" s="119" t="s">
        <v>196</v>
      </c>
      <c r="L52" s="121" t="s">
        <v>197</v>
      </c>
      <c r="M52" s="121" t="s">
        <v>198</v>
      </c>
      <c r="N52" s="121" t="s">
        <v>309</v>
      </c>
      <c r="O52" s="120">
        <v>2</v>
      </c>
      <c r="P52" s="120">
        <v>3</v>
      </c>
      <c r="Q52" s="118">
        <f t="shared" si="27"/>
        <v>6</v>
      </c>
      <c r="R52" s="118" t="str">
        <f t="shared" si="28"/>
        <v>MEDIO</v>
      </c>
      <c r="S52" s="120">
        <v>25</v>
      </c>
      <c r="T52" s="118">
        <f t="shared" si="29"/>
        <v>150</v>
      </c>
      <c r="U52" s="118" t="str">
        <f t="shared" si="30"/>
        <v>II</v>
      </c>
      <c r="V52" s="120" t="str">
        <f t="shared" si="31"/>
        <v>Aceptable con control especifico</v>
      </c>
      <c r="W52" s="118" t="s">
        <v>310</v>
      </c>
      <c r="X52" s="119" t="s">
        <v>180</v>
      </c>
      <c r="Y52" s="118" t="s">
        <v>189</v>
      </c>
      <c r="Z52" s="118" t="s">
        <v>189</v>
      </c>
      <c r="AA52" s="118" t="s">
        <v>189</v>
      </c>
      <c r="AB52" s="118" t="s">
        <v>273</v>
      </c>
      <c r="AC52" s="118" t="s">
        <v>189</v>
      </c>
      <c r="AD52" s="142">
        <v>45869</v>
      </c>
      <c r="AE52" s="106" t="s">
        <v>192</v>
      </c>
      <c r="AF52" s="120">
        <v>2</v>
      </c>
      <c r="AG52" s="120">
        <v>3</v>
      </c>
      <c r="AH52" s="118">
        <f t="shared" si="3"/>
        <v>6</v>
      </c>
      <c r="AI52" s="118" t="str">
        <f t="shared" si="4"/>
        <v>MEDIO</v>
      </c>
      <c r="AJ52" s="120">
        <v>25</v>
      </c>
      <c r="AK52" s="118">
        <f t="shared" si="5"/>
        <v>150</v>
      </c>
      <c r="AL52" s="118" t="str">
        <f t="shared" si="19"/>
        <v>II</v>
      </c>
      <c r="AM52" s="120" t="str">
        <f t="shared" si="20"/>
        <v>Aceptable con control especifico</v>
      </c>
      <c r="AN52" s="118" t="s">
        <v>310</v>
      </c>
      <c r="AO52" s="119" t="s">
        <v>180</v>
      </c>
      <c r="AP52" s="118" t="s">
        <v>189</v>
      </c>
      <c r="AQ52" s="118" t="s">
        <v>189</v>
      </c>
      <c r="AR52" s="118" t="s">
        <v>189</v>
      </c>
      <c r="AS52" s="118" t="s">
        <v>273</v>
      </c>
      <c r="AT52" s="118" t="s">
        <v>189</v>
      </c>
      <c r="AU52" s="102" t="str">
        <f t="shared" si="21"/>
        <v>Se mantiene los controles establecidos</v>
      </c>
    </row>
    <row r="53" spans="2:47" s="40" customFormat="1" ht="174.75" customHeight="1" x14ac:dyDescent="0.25">
      <c r="B53" s="115" t="s">
        <v>175</v>
      </c>
      <c r="C53" s="116" t="s">
        <v>176</v>
      </c>
      <c r="D53" s="116" t="s">
        <v>303</v>
      </c>
      <c r="E53" s="102" t="s">
        <v>306</v>
      </c>
      <c r="F53" s="118" t="s">
        <v>305</v>
      </c>
      <c r="G53" s="117" t="s">
        <v>180</v>
      </c>
      <c r="H53" s="102" t="s">
        <v>181</v>
      </c>
      <c r="I53" s="118" t="s">
        <v>253</v>
      </c>
      <c r="J53" s="118" t="s">
        <v>211</v>
      </c>
      <c r="K53" s="119" t="s">
        <v>254</v>
      </c>
      <c r="L53" s="118" t="s">
        <v>255</v>
      </c>
      <c r="M53" s="119" t="s">
        <v>256</v>
      </c>
      <c r="N53" s="119" t="s">
        <v>257</v>
      </c>
      <c r="O53" s="120">
        <v>2</v>
      </c>
      <c r="P53" s="120">
        <v>2</v>
      </c>
      <c r="Q53" s="118">
        <f t="shared" si="27"/>
        <v>4</v>
      </c>
      <c r="R53" s="118" t="str">
        <f t="shared" si="28"/>
        <v>BAJO</v>
      </c>
      <c r="S53" s="120">
        <v>100</v>
      </c>
      <c r="T53" s="118">
        <f t="shared" si="29"/>
        <v>400</v>
      </c>
      <c r="U53" s="118" t="str">
        <f t="shared" si="30"/>
        <v>II</v>
      </c>
      <c r="V53" s="120" t="str">
        <f t="shared" si="31"/>
        <v>Aceptable con control especifico</v>
      </c>
      <c r="W53" s="118" t="s">
        <v>311</v>
      </c>
      <c r="X53" s="119" t="s">
        <v>180</v>
      </c>
      <c r="Y53" s="118" t="s">
        <v>189</v>
      </c>
      <c r="Z53" s="118" t="s">
        <v>189</v>
      </c>
      <c r="AA53" s="118" t="s">
        <v>189</v>
      </c>
      <c r="AB53" s="125" t="s">
        <v>312</v>
      </c>
      <c r="AC53" s="118" t="s">
        <v>189</v>
      </c>
      <c r="AD53" s="142">
        <v>45869</v>
      </c>
      <c r="AE53" s="106" t="s">
        <v>192</v>
      </c>
      <c r="AF53" s="120">
        <v>2</v>
      </c>
      <c r="AG53" s="120">
        <v>2</v>
      </c>
      <c r="AH53" s="118">
        <f t="shared" si="3"/>
        <v>4</v>
      </c>
      <c r="AI53" s="118" t="str">
        <f t="shared" si="4"/>
        <v>BAJO</v>
      </c>
      <c r="AJ53" s="120">
        <v>100</v>
      </c>
      <c r="AK53" s="118">
        <f t="shared" si="5"/>
        <v>400</v>
      </c>
      <c r="AL53" s="118" t="str">
        <f t="shared" si="19"/>
        <v>II</v>
      </c>
      <c r="AM53" s="120" t="str">
        <f t="shared" si="20"/>
        <v>Aceptable con control especifico</v>
      </c>
      <c r="AN53" s="118" t="s">
        <v>311</v>
      </c>
      <c r="AO53" s="119" t="s">
        <v>180</v>
      </c>
      <c r="AP53" s="118" t="s">
        <v>189</v>
      </c>
      <c r="AQ53" s="118" t="s">
        <v>189</v>
      </c>
      <c r="AR53" s="118" t="s">
        <v>189</v>
      </c>
      <c r="AS53" s="125" t="s">
        <v>312</v>
      </c>
      <c r="AT53" s="118" t="s">
        <v>189</v>
      </c>
      <c r="AU53" s="102" t="str">
        <f t="shared" si="21"/>
        <v>Se mantiene los controles establecidos</v>
      </c>
    </row>
    <row r="54" spans="2:47" s="40" customFormat="1" ht="174.75" customHeight="1" x14ac:dyDescent="0.25">
      <c r="B54" s="115" t="s">
        <v>175</v>
      </c>
      <c r="C54" s="116" t="s">
        <v>176</v>
      </c>
      <c r="D54" s="116" t="s">
        <v>303</v>
      </c>
      <c r="E54" s="102" t="s">
        <v>306</v>
      </c>
      <c r="F54" s="118" t="s">
        <v>305</v>
      </c>
      <c r="G54" s="117" t="s">
        <v>180</v>
      </c>
      <c r="H54" s="102" t="s">
        <v>181</v>
      </c>
      <c r="I54" s="118" t="s">
        <v>281</v>
      </c>
      <c r="J54" s="118" t="s">
        <v>211</v>
      </c>
      <c r="K54" s="119" t="s">
        <v>282</v>
      </c>
      <c r="L54" s="118" t="s">
        <v>205</v>
      </c>
      <c r="M54" s="119" t="s">
        <v>283</v>
      </c>
      <c r="N54" s="119" t="s">
        <v>313</v>
      </c>
      <c r="O54" s="120">
        <v>3</v>
      </c>
      <c r="P54" s="120">
        <v>4</v>
      </c>
      <c r="Q54" s="118">
        <f t="shared" si="27"/>
        <v>12</v>
      </c>
      <c r="R54" s="118" t="str">
        <f t="shared" si="28"/>
        <v>ALTO</v>
      </c>
      <c r="S54" s="120">
        <v>25</v>
      </c>
      <c r="T54" s="118">
        <f t="shared" si="29"/>
        <v>300</v>
      </c>
      <c r="U54" s="118" t="str">
        <f t="shared" si="30"/>
        <v>II</v>
      </c>
      <c r="V54" s="120" t="str">
        <f t="shared" si="31"/>
        <v>Aceptable con control especifico</v>
      </c>
      <c r="W54" s="118" t="s">
        <v>230</v>
      </c>
      <c r="X54" s="119" t="s">
        <v>180</v>
      </c>
      <c r="Y54" s="118" t="s">
        <v>189</v>
      </c>
      <c r="Z54" s="118" t="s">
        <v>189</v>
      </c>
      <c r="AA54" s="118" t="s">
        <v>314</v>
      </c>
      <c r="AB54" s="118" t="s">
        <v>286</v>
      </c>
      <c r="AC54" s="118" t="s">
        <v>189</v>
      </c>
      <c r="AD54" s="142">
        <v>45869</v>
      </c>
      <c r="AE54" s="106" t="s">
        <v>192</v>
      </c>
      <c r="AF54" s="120">
        <v>3</v>
      </c>
      <c r="AG54" s="120">
        <v>4</v>
      </c>
      <c r="AH54" s="118">
        <f t="shared" si="3"/>
        <v>12</v>
      </c>
      <c r="AI54" s="118" t="str">
        <f t="shared" si="4"/>
        <v>ALTO</v>
      </c>
      <c r="AJ54" s="120">
        <v>25</v>
      </c>
      <c r="AK54" s="118">
        <f t="shared" si="5"/>
        <v>300</v>
      </c>
      <c r="AL54" s="118" t="str">
        <f t="shared" si="19"/>
        <v>II</v>
      </c>
      <c r="AM54" s="120" t="str">
        <f t="shared" si="20"/>
        <v>Aceptable con control especifico</v>
      </c>
      <c r="AN54" s="118" t="s">
        <v>230</v>
      </c>
      <c r="AO54" s="119" t="s">
        <v>180</v>
      </c>
      <c r="AP54" s="118" t="s">
        <v>189</v>
      </c>
      <c r="AQ54" s="118" t="s">
        <v>189</v>
      </c>
      <c r="AR54" s="118" t="s">
        <v>314</v>
      </c>
      <c r="AS54" s="118" t="s">
        <v>286</v>
      </c>
      <c r="AT54" s="118" t="s">
        <v>189</v>
      </c>
      <c r="AU54" s="102" t="str">
        <f t="shared" si="21"/>
        <v>Se mantiene los controles establecidos</v>
      </c>
    </row>
    <row r="55" spans="2:47" s="40" customFormat="1" ht="174.75" customHeight="1" x14ac:dyDescent="0.25">
      <c r="B55" s="115" t="s">
        <v>175</v>
      </c>
      <c r="C55" s="116" t="s">
        <v>176</v>
      </c>
      <c r="D55" s="116" t="s">
        <v>303</v>
      </c>
      <c r="E55" s="102" t="s">
        <v>306</v>
      </c>
      <c r="F55" s="118" t="s">
        <v>315</v>
      </c>
      <c r="G55" s="117" t="s">
        <v>180</v>
      </c>
      <c r="H55" s="102" t="s">
        <v>181</v>
      </c>
      <c r="I55" s="118" t="s">
        <v>225</v>
      </c>
      <c r="J55" s="118" t="s">
        <v>211</v>
      </c>
      <c r="K55" s="119" t="s">
        <v>226</v>
      </c>
      <c r="L55" s="118" t="s">
        <v>227</v>
      </c>
      <c r="M55" s="119" t="s">
        <v>228</v>
      </c>
      <c r="N55" s="119" t="s">
        <v>316</v>
      </c>
      <c r="O55" s="120">
        <v>2</v>
      </c>
      <c r="P55" s="120">
        <v>2</v>
      </c>
      <c r="Q55" s="118">
        <f t="shared" si="27"/>
        <v>4</v>
      </c>
      <c r="R55" s="118" t="str">
        <f t="shared" si="28"/>
        <v>BAJO</v>
      </c>
      <c r="S55" s="120">
        <v>25</v>
      </c>
      <c r="T55" s="118">
        <f t="shared" si="29"/>
        <v>100</v>
      </c>
      <c r="U55" s="118" t="str">
        <f t="shared" si="30"/>
        <v>III</v>
      </c>
      <c r="V55" s="120" t="str">
        <f t="shared" si="31"/>
        <v>Mejorable</v>
      </c>
      <c r="W55" s="118" t="s">
        <v>230</v>
      </c>
      <c r="X55" s="119" t="s">
        <v>180</v>
      </c>
      <c r="Y55" s="118" t="s">
        <v>189</v>
      </c>
      <c r="Z55" s="118" t="s">
        <v>189</v>
      </c>
      <c r="AA55" s="118" t="s">
        <v>189</v>
      </c>
      <c r="AB55" s="118" t="s">
        <v>260</v>
      </c>
      <c r="AC55" s="118" t="s">
        <v>189</v>
      </c>
      <c r="AD55" s="142">
        <v>45869</v>
      </c>
      <c r="AE55" s="106" t="s">
        <v>192</v>
      </c>
      <c r="AF55" s="120">
        <v>2</v>
      </c>
      <c r="AG55" s="120">
        <v>2</v>
      </c>
      <c r="AH55" s="118">
        <f t="shared" si="3"/>
        <v>4</v>
      </c>
      <c r="AI55" s="118" t="str">
        <f t="shared" si="4"/>
        <v>BAJO</v>
      </c>
      <c r="AJ55" s="120">
        <v>25</v>
      </c>
      <c r="AK55" s="118">
        <f t="shared" si="5"/>
        <v>100</v>
      </c>
      <c r="AL55" s="118" t="str">
        <f t="shared" si="19"/>
        <v>III</v>
      </c>
      <c r="AM55" s="120" t="str">
        <f t="shared" si="20"/>
        <v>Mejorable</v>
      </c>
      <c r="AN55" s="118" t="s">
        <v>230</v>
      </c>
      <c r="AO55" s="119" t="s">
        <v>180</v>
      </c>
      <c r="AP55" s="118" t="s">
        <v>189</v>
      </c>
      <c r="AQ55" s="118" t="s">
        <v>189</v>
      </c>
      <c r="AR55" s="118" t="s">
        <v>189</v>
      </c>
      <c r="AS55" s="118" t="s">
        <v>260</v>
      </c>
      <c r="AT55" s="118" t="s">
        <v>189</v>
      </c>
      <c r="AU55" s="102" t="str">
        <f t="shared" si="21"/>
        <v>Se mantiene los controles establecidos</v>
      </c>
    </row>
    <row r="56" spans="2:47" s="40" customFormat="1" ht="174.75" customHeight="1" x14ac:dyDescent="0.25">
      <c r="B56" s="115" t="s">
        <v>175</v>
      </c>
      <c r="C56" s="116" t="s">
        <v>176</v>
      </c>
      <c r="D56" s="116" t="s">
        <v>303</v>
      </c>
      <c r="E56" s="102" t="s">
        <v>306</v>
      </c>
      <c r="F56" s="118" t="s">
        <v>305</v>
      </c>
      <c r="G56" s="117" t="s">
        <v>180</v>
      </c>
      <c r="H56" s="102" t="s">
        <v>181</v>
      </c>
      <c r="I56" s="118" t="s">
        <v>291</v>
      </c>
      <c r="J56" s="118" t="s">
        <v>211</v>
      </c>
      <c r="K56" s="119" t="s">
        <v>292</v>
      </c>
      <c r="L56" s="118" t="s">
        <v>293</v>
      </c>
      <c r="M56" s="119" t="s">
        <v>228</v>
      </c>
      <c r="N56" s="119" t="s">
        <v>317</v>
      </c>
      <c r="O56" s="120">
        <v>2</v>
      </c>
      <c r="P56" s="120">
        <v>4</v>
      </c>
      <c r="Q56" s="118">
        <f t="shared" si="27"/>
        <v>8</v>
      </c>
      <c r="R56" s="118" t="str">
        <f t="shared" si="28"/>
        <v>MEDIO</v>
      </c>
      <c r="S56" s="120">
        <v>25</v>
      </c>
      <c r="T56" s="118">
        <f t="shared" si="29"/>
        <v>200</v>
      </c>
      <c r="U56" s="118" t="str">
        <f t="shared" si="30"/>
        <v>II</v>
      </c>
      <c r="V56" s="120" t="str">
        <f t="shared" si="31"/>
        <v>Aceptable con control especifico</v>
      </c>
      <c r="W56" s="118" t="s">
        <v>318</v>
      </c>
      <c r="X56" s="119" t="s">
        <v>180</v>
      </c>
      <c r="Y56" s="118" t="s">
        <v>189</v>
      </c>
      <c r="Z56" s="118" t="s">
        <v>189</v>
      </c>
      <c r="AA56" s="118" t="s">
        <v>189</v>
      </c>
      <c r="AB56" s="126" t="s">
        <v>295</v>
      </c>
      <c r="AC56" s="118" t="s">
        <v>189</v>
      </c>
      <c r="AD56" s="142">
        <v>45869</v>
      </c>
      <c r="AE56" s="106" t="s">
        <v>192</v>
      </c>
      <c r="AF56" s="120">
        <v>2</v>
      </c>
      <c r="AG56" s="120">
        <v>4</v>
      </c>
      <c r="AH56" s="118">
        <f t="shared" si="3"/>
        <v>8</v>
      </c>
      <c r="AI56" s="118" t="str">
        <f t="shared" si="4"/>
        <v>MEDIO</v>
      </c>
      <c r="AJ56" s="120">
        <v>25</v>
      </c>
      <c r="AK56" s="118">
        <f t="shared" si="5"/>
        <v>200</v>
      </c>
      <c r="AL56" s="118" t="str">
        <f t="shared" si="19"/>
        <v>II</v>
      </c>
      <c r="AM56" s="120" t="str">
        <f t="shared" si="20"/>
        <v>Aceptable con control especifico</v>
      </c>
      <c r="AN56" s="118" t="s">
        <v>318</v>
      </c>
      <c r="AO56" s="119" t="s">
        <v>180</v>
      </c>
      <c r="AP56" s="118" t="s">
        <v>189</v>
      </c>
      <c r="AQ56" s="118" t="s">
        <v>189</v>
      </c>
      <c r="AR56" s="118" t="s">
        <v>189</v>
      </c>
      <c r="AS56" s="126" t="s">
        <v>295</v>
      </c>
      <c r="AT56" s="118" t="s">
        <v>189</v>
      </c>
      <c r="AU56" s="102" t="str">
        <f t="shared" si="21"/>
        <v>Se mantiene los controles establecidos</v>
      </c>
    </row>
    <row r="57" spans="2:47" s="40" customFormat="1" ht="174.75" customHeight="1" x14ac:dyDescent="0.25">
      <c r="B57" s="115" t="s">
        <v>175</v>
      </c>
      <c r="C57" s="116" t="s">
        <v>176</v>
      </c>
      <c r="D57" s="116" t="s">
        <v>303</v>
      </c>
      <c r="E57" s="102" t="s">
        <v>306</v>
      </c>
      <c r="F57" s="118" t="s">
        <v>305</v>
      </c>
      <c r="G57" s="117" t="s">
        <v>180</v>
      </c>
      <c r="H57" s="102" t="s">
        <v>181</v>
      </c>
      <c r="I57" s="118" t="s">
        <v>296</v>
      </c>
      <c r="J57" s="118" t="s">
        <v>211</v>
      </c>
      <c r="K57" s="119" t="s">
        <v>282</v>
      </c>
      <c r="L57" s="118" t="s">
        <v>297</v>
      </c>
      <c r="M57" s="119" t="s">
        <v>298</v>
      </c>
      <c r="N57" s="119" t="s">
        <v>205</v>
      </c>
      <c r="O57" s="120">
        <v>1</v>
      </c>
      <c r="P57" s="120">
        <v>2</v>
      </c>
      <c r="Q57" s="118">
        <f t="shared" si="27"/>
        <v>2</v>
      </c>
      <c r="R57" s="118" t="str">
        <f t="shared" si="28"/>
        <v>BAJO</v>
      </c>
      <c r="S57" s="120">
        <v>10</v>
      </c>
      <c r="T57" s="118">
        <f t="shared" si="29"/>
        <v>20</v>
      </c>
      <c r="U57" s="118" t="str">
        <f t="shared" si="30"/>
        <v>IV</v>
      </c>
      <c r="V57" s="120" t="str">
        <f t="shared" si="31"/>
        <v>Aceptable</v>
      </c>
      <c r="W57" s="118" t="s">
        <v>290</v>
      </c>
      <c r="X57" s="119" t="s">
        <v>180</v>
      </c>
      <c r="Y57" s="118" t="s">
        <v>189</v>
      </c>
      <c r="Z57" s="118" t="s">
        <v>189</v>
      </c>
      <c r="AA57" s="118" t="s">
        <v>189</v>
      </c>
      <c r="AB57" s="118" t="s">
        <v>299</v>
      </c>
      <c r="AC57" s="118" t="s">
        <v>189</v>
      </c>
      <c r="AD57" s="142">
        <v>45869</v>
      </c>
      <c r="AE57" s="106" t="s">
        <v>192</v>
      </c>
      <c r="AF57" s="120">
        <v>1</v>
      </c>
      <c r="AG57" s="120">
        <v>2</v>
      </c>
      <c r="AH57" s="118">
        <f t="shared" si="3"/>
        <v>2</v>
      </c>
      <c r="AI57" s="118" t="str">
        <f t="shared" si="4"/>
        <v>BAJO</v>
      </c>
      <c r="AJ57" s="120">
        <v>10</v>
      </c>
      <c r="AK57" s="118">
        <f t="shared" si="5"/>
        <v>20</v>
      </c>
      <c r="AL57" s="118" t="str">
        <f t="shared" si="19"/>
        <v>IV</v>
      </c>
      <c r="AM57" s="120" t="str">
        <f t="shared" si="20"/>
        <v>Aceptable</v>
      </c>
      <c r="AN57" s="118" t="s">
        <v>290</v>
      </c>
      <c r="AO57" s="119" t="s">
        <v>180</v>
      </c>
      <c r="AP57" s="118" t="s">
        <v>189</v>
      </c>
      <c r="AQ57" s="118" t="s">
        <v>189</v>
      </c>
      <c r="AR57" s="118" t="s">
        <v>189</v>
      </c>
      <c r="AS57" s="118" t="s">
        <v>299</v>
      </c>
      <c r="AT57" s="118" t="s">
        <v>189</v>
      </c>
      <c r="AU57" s="102" t="str">
        <f t="shared" si="21"/>
        <v>Se mantiene los controles establecidos</v>
      </c>
    </row>
    <row r="58" spans="2:47" s="40" customFormat="1" ht="174.75" customHeight="1" x14ac:dyDescent="0.25">
      <c r="B58" s="115" t="s">
        <v>175</v>
      </c>
      <c r="C58" s="116" t="s">
        <v>176</v>
      </c>
      <c r="D58" s="116" t="s">
        <v>303</v>
      </c>
      <c r="E58" s="102" t="s">
        <v>306</v>
      </c>
      <c r="F58" s="118" t="s">
        <v>305</v>
      </c>
      <c r="G58" s="117" t="s">
        <v>180</v>
      </c>
      <c r="H58" s="102" t="s">
        <v>181</v>
      </c>
      <c r="I58" s="118" t="s">
        <v>319</v>
      </c>
      <c r="J58" s="118" t="s">
        <v>320</v>
      </c>
      <c r="K58" s="119" t="s">
        <v>321</v>
      </c>
      <c r="L58" s="118" t="s">
        <v>205</v>
      </c>
      <c r="M58" s="119" t="s">
        <v>205</v>
      </c>
      <c r="N58" s="119" t="s">
        <v>205</v>
      </c>
      <c r="O58" s="120">
        <v>3</v>
      </c>
      <c r="P58" s="120">
        <v>4</v>
      </c>
      <c r="Q58" s="118">
        <f t="shared" si="27"/>
        <v>12</v>
      </c>
      <c r="R58" s="118" t="str">
        <f t="shared" si="28"/>
        <v>ALTO</v>
      </c>
      <c r="S58" s="120">
        <v>25</v>
      </c>
      <c r="T58" s="118">
        <f t="shared" si="29"/>
        <v>300</v>
      </c>
      <c r="U58" s="118" t="str">
        <f t="shared" si="30"/>
        <v>II</v>
      </c>
      <c r="V58" s="120" t="str">
        <f t="shared" si="31"/>
        <v>Aceptable con control especifico</v>
      </c>
      <c r="W58" s="118" t="s">
        <v>322</v>
      </c>
      <c r="X58" s="119" t="s">
        <v>180</v>
      </c>
      <c r="Y58" s="118" t="s">
        <v>189</v>
      </c>
      <c r="Z58" s="118" t="s">
        <v>189</v>
      </c>
      <c r="AA58" s="118" t="s">
        <v>323</v>
      </c>
      <c r="AB58" s="118" t="s">
        <v>324</v>
      </c>
      <c r="AC58" s="118" t="s">
        <v>189</v>
      </c>
      <c r="AD58" s="142">
        <v>45869</v>
      </c>
      <c r="AE58" s="106" t="s">
        <v>192</v>
      </c>
      <c r="AF58" s="120">
        <v>3</v>
      </c>
      <c r="AG58" s="120">
        <v>4</v>
      </c>
      <c r="AH58" s="118">
        <f t="shared" si="3"/>
        <v>12</v>
      </c>
      <c r="AI58" s="118" t="str">
        <f t="shared" si="4"/>
        <v>ALTO</v>
      </c>
      <c r="AJ58" s="120">
        <v>25</v>
      </c>
      <c r="AK58" s="118">
        <f t="shared" si="5"/>
        <v>300</v>
      </c>
      <c r="AL58" s="118" t="str">
        <f t="shared" si="19"/>
        <v>II</v>
      </c>
      <c r="AM58" s="120" t="str">
        <f t="shared" si="20"/>
        <v>Aceptable con control especifico</v>
      </c>
      <c r="AN58" s="118" t="s">
        <v>322</v>
      </c>
      <c r="AO58" s="119" t="s">
        <v>180</v>
      </c>
      <c r="AP58" s="118" t="s">
        <v>189</v>
      </c>
      <c r="AQ58" s="118" t="s">
        <v>189</v>
      </c>
      <c r="AR58" s="118" t="s">
        <v>323</v>
      </c>
      <c r="AS58" s="118" t="s">
        <v>324</v>
      </c>
      <c r="AT58" s="118" t="s">
        <v>189</v>
      </c>
      <c r="AU58" s="102" t="str">
        <f t="shared" si="21"/>
        <v>Se mantiene los controles establecidos</v>
      </c>
    </row>
    <row r="59" spans="2:47" s="40" customFormat="1" ht="158.25" customHeight="1" x14ac:dyDescent="0.25">
      <c r="B59" s="115" t="s">
        <v>175</v>
      </c>
      <c r="C59" s="116" t="s">
        <v>176</v>
      </c>
      <c r="D59" s="116" t="s">
        <v>325</v>
      </c>
      <c r="E59" s="102" t="s">
        <v>326</v>
      </c>
      <c r="F59" s="102" t="s">
        <v>327</v>
      </c>
      <c r="G59" s="117" t="s">
        <v>180</v>
      </c>
      <c r="H59" s="102" t="s">
        <v>181</v>
      </c>
      <c r="I59" s="118" t="s">
        <v>182</v>
      </c>
      <c r="J59" s="118" t="s">
        <v>183</v>
      </c>
      <c r="K59" s="119" t="s">
        <v>184</v>
      </c>
      <c r="L59" s="118" t="s">
        <v>185</v>
      </c>
      <c r="M59" s="119" t="s">
        <v>186</v>
      </c>
      <c r="N59" s="119" t="s">
        <v>187</v>
      </c>
      <c r="O59" s="120">
        <v>1</v>
      </c>
      <c r="P59" s="120">
        <v>1</v>
      </c>
      <c r="Q59" s="118">
        <f t="shared" si="27"/>
        <v>1</v>
      </c>
      <c r="R59" s="118" t="str">
        <f t="shared" si="28"/>
        <v>BAJO</v>
      </c>
      <c r="S59" s="120">
        <v>10</v>
      </c>
      <c r="T59" s="118">
        <f t="shared" si="29"/>
        <v>10</v>
      </c>
      <c r="U59" s="118" t="str">
        <f>IF(T59&lt;=20,"IV",IF(T59&lt;=120,"III",IF(T59&lt;=500,"II",IF(T59&lt;=4000,"I",FALSE))))</f>
        <v>IV</v>
      </c>
      <c r="V59" s="120" t="str">
        <f>IF(U59="IV","Aceptable",IF(U59="III","Mejorable",IF(U59="II","Aceptable con control especifico", IF(U59="I","No Aceptable",FALSE))))</f>
        <v>Aceptable</v>
      </c>
      <c r="W59" s="119" t="s">
        <v>188</v>
      </c>
      <c r="X59" s="119" t="s">
        <v>180</v>
      </c>
      <c r="Y59" s="118" t="s">
        <v>189</v>
      </c>
      <c r="Z59" s="118" t="s">
        <v>189</v>
      </c>
      <c r="AA59" s="118" t="s">
        <v>190</v>
      </c>
      <c r="AB59" s="118" t="s">
        <v>191</v>
      </c>
      <c r="AC59" s="118" t="s">
        <v>328</v>
      </c>
      <c r="AD59" s="142">
        <v>45869</v>
      </c>
      <c r="AE59" s="106" t="s">
        <v>192</v>
      </c>
      <c r="AF59" s="120">
        <v>1</v>
      </c>
      <c r="AG59" s="120">
        <v>1</v>
      </c>
      <c r="AH59" s="118">
        <f t="shared" si="3"/>
        <v>1</v>
      </c>
      <c r="AI59" s="118" t="str">
        <f t="shared" si="4"/>
        <v>BAJO</v>
      </c>
      <c r="AJ59" s="120">
        <v>10</v>
      </c>
      <c r="AK59" s="118">
        <f t="shared" si="5"/>
        <v>10</v>
      </c>
      <c r="AL59" s="118" t="str">
        <f>IF(AK59&lt;=20,"IV",IF(AK59&lt;=120,"III",IF(AK59&lt;=500,"II",IF(AK59&lt;=4000,"I",FALSE))))</f>
        <v>IV</v>
      </c>
      <c r="AM59" s="120" t="str">
        <f>IF(AL59="IV","Aceptable",IF(AL59="III","Mejorable",IF(AL59="II","Aceptable con control especifico", IF(AL59="I","No Aceptable",FALSE))))</f>
        <v>Aceptable</v>
      </c>
      <c r="AN59" s="119" t="s">
        <v>188</v>
      </c>
      <c r="AO59" s="119" t="s">
        <v>180</v>
      </c>
      <c r="AP59" s="118" t="s">
        <v>189</v>
      </c>
      <c r="AQ59" s="118" t="s">
        <v>189</v>
      </c>
      <c r="AR59" s="118" t="s">
        <v>190</v>
      </c>
      <c r="AS59" s="118" t="s">
        <v>191</v>
      </c>
      <c r="AT59" s="118" t="s">
        <v>328</v>
      </c>
      <c r="AU59" s="102" t="str">
        <f t="shared" si="21"/>
        <v>Se mantiene los controles establecidos</v>
      </c>
    </row>
    <row r="60" spans="2:47" s="40" customFormat="1" ht="132" customHeight="1" x14ac:dyDescent="0.25">
      <c r="B60" s="115" t="s">
        <v>175</v>
      </c>
      <c r="C60" s="116" t="s">
        <v>176</v>
      </c>
      <c r="D60" s="116" t="s">
        <v>325</v>
      </c>
      <c r="E60" s="102" t="s">
        <v>326</v>
      </c>
      <c r="F60" s="102" t="s">
        <v>327</v>
      </c>
      <c r="G60" s="117" t="s">
        <v>180</v>
      </c>
      <c r="H60" s="102" t="s">
        <v>181</v>
      </c>
      <c r="I60" s="118" t="s">
        <v>218</v>
      </c>
      <c r="J60" s="118" t="s">
        <v>195</v>
      </c>
      <c r="K60" s="119" t="s">
        <v>219</v>
      </c>
      <c r="L60" s="122" t="s">
        <v>197</v>
      </c>
      <c r="M60" s="121" t="s">
        <v>220</v>
      </c>
      <c r="N60" s="121" t="s">
        <v>221</v>
      </c>
      <c r="O60" s="120">
        <v>2</v>
      </c>
      <c r="P60" s="120">
        <v>4</v>
      </c>
      <c r="Q60" s="118">
        <f t="shared" si="27"/>
        <v>8</v>
      </c>
      <c r="R60" s="118" t="str">
        <f t="shared" si="28"/>
        <v>MEDIO</v>
      </c>
      <c r="S60" s="120">
        <v>25</v>
      </c>
      <c r="T60" s="118">
        <f t="shared" si="29"/>
        <v>200</v>
      </c>
      <c r="U60" s="118" t="str">
        <f t="shared" ref="U60:U63" si="32">IF(T60&lt;=20,"IV",IF(T60&lt;=120,"III",IF(T60&lt;=500,"II",IF(T60&lt;=4000,"I",FALSE))))</f>
        <v>II</v>
      </c>
      <c r="V60" s="120" t="str">
        <f t="shared" ref="V60:V63" si="33">IF(U60="IV","Aceptable",IF(U60="III","Mejorable",IF(U60="II","Aceptable con control especifico", IF(U60="I","No Aceptable",FALSE))))</f>
        <v>Aceptable con control especifico</v>
      </c>
      <c r="W60" s="118" t="s">
        <v>222</v>
      </c>
      <c r="X60" s="119" t="s">
        <v>180</v>
      </c>
      <c r="Y60" s="118" t="s">
        <v>189</v>
      </c>
      <c r="Z60" s="118" t="s">
        <v>189</v>
      </c>
      <c r="AA60" s="118" t="s">
        <v>223</v>
      </c>
      <c r="AB60" s="118" t="s">
        <v>224</v>
      </c>
      <c r="AC60" s="118" t="s">
        <v>329</v>
      </c>
      <c r="AD60" s="142">
        <v>45869</v>
      </c>
      <c r="AE60" s="106" t="s">
        <v>192</v>
      </c>
      <c r="AF60" s="120">
        <v>2</v>
      </c>
      <c r="AG60" s="120">
        <v>4</v>
      </c>
      <c r="AH60" s="118">
        <f t="shared" si="3"/>
        <v>8</v>
      </c>
      <c r="AI60" s="118" t="str">
        <f t="shared" si="4"/>
        <v>MEDIO</v>
      </c>
      <c r="AJ60" s="120">
        <v>25</v>
      </c>
      <c r="AK60" s="118">
        <f t="shared" si="5"/>
        <v>200</v>
      </c>
      <c r="AL60" s="118" t="str">
        <f t="shared" ref="AL60:AL63" si="34">IF(AK60&lt;=20,"IV",IF(AK60&lt;=120,"III",IF(AK60&lt;=500,"II",IF(AK60&lt;=4000,"I",FALSE))))</f>
        <v>II</v>
      </c>
      <c r="AM60" s="120" t="str">
        <f t="shared" ref="AM60:AM63" si="35">IF(AL60="IV","Aceptable",IF(AL60="III","Mejorable",IF(AL60="II","Aceptable con control especifico", IF(AL60="I","No Aceptable",FALSE))))</f>
        <v>Aceptable con control especifico</v>
      </c>
      <c r="AN60" s="118" t="s">
        <v>222</v>
      </c>
      <c r="AO60" s="119" t="s">
        <v>180</v>
      </c>
      <c r="AP60" s="118" t="s">
        <v>189</v>
      </c>
      <c r="AQ60" s="118" t="s">
        <v>189</v>
      </c>
      <c r="AR60" s="118" t="s">
        <v>223</v>
      </c>
      <c r="AS60" s="118" t="s">
        <v>224</v>
      </c>
      <c r="AT60" s="118" t="s">
        <v>329</v>
      </c>
      <c r="AU60" s="102" t="str">
        <f t="shared" si="21"/>
        <v>Se mantiene los controles establecidos</v>
      </c>
    </row>
    <row r="61" spans="2:47" s="40" customFormat="1" ht="119.25" customHeight="1" x14ac:dyDescent="0.25">
      <c r="B61" s="115" t="s">
        <v>175</v>
      </c>
      <c r="C61" s="116" t="s">
        <v>176</v>
      </c>
      <c r="D61" s="116" t="s">
        <v>325</v>
      </c>
      <c r="E61" s="102" t="s">
        <v>326</v>
      </c>
      <c r="F61" s="102" t="s">
        <v>327</v>
      </c>
      <c r="G61" s="117" t="s">
        <v>180</v>
      </c>
      <c r="H61" s="102" t="s">
        <v>181</v>
      </c>
      <c r="I61" s="118" t="s">
        <v>194</v>
      </c>
      <c r="J61" s="118" t="s">
        <v>195</v>
      </c>
      <c r="K61" s="119" t="s">
        <v>196</v>
      </c>
      <c r="L61" s="121" t="s">
        <v>197</v>
      </c>
      <c r="M61" s="121" t="s">
        <v>198</v>
      </c>
      <c r="N61" s="121" t="s">
        <v>199</v>
      </c>
      <c r="O61" s="120">
        <v>2</v>
      </c>
      <c r="P61" s="120">
        <v>3</v>
      </c>
      <c r="Q61" s="118">
        <f t="shared" si="27"/>
        <v>6</v>
      </c>
      <c r="R61" s="118" t="str">
        <f t="shared" si="28"/>
        <v>MEDIO</v>
      </c>
      <c r="S61" s="120">
        <v>25</v>
      </c>
      <c r="T61" s="118">
        <f t="shared" si="29"/>
        <v>150</v>
      </c>
      <c r="U61" s="118" t="str">
        <f t="shared" si="32"/>
        <v>II</v>
      </c>
      <c r="V61" s="120" t="str">
        <f t="shared" si="33"/>
        <v>Aceptable con control especifico</v>
      </c>
      <c r="W61" s="118" t="s">
        <v>200</v>
      </c>
      <c r="X61" s="119" t="s">
        <v>180</v>
      </c>
      <c r="Y61" s="118" t="s">
        <v>189</v>
      </c>
      <c r="Z61" s="118" t="s">
        <v>189</v>
      </c>
      <c r="AA61" s="118" t="s">
        <v>189</v>
      </c>
      <c r="AB61" s="118" t="s">
        <v>201</v>
      </c>
      <c r="AC61" s="118" t="s">
        <v>189</v>
      </c>
      <c r="AD61" s="142">
        <v>45869</v>
      </c>
      <c r="AE61" s="106" t="s">
        <v>192</v>
      </c>
      <c r="AF61" s="120">
        <v>2</v>
      </c>
      <c r="AG61" s="120">
        <v>3</v>
      </c>
      <c r="AH61" s="118">
        <f t="shared" si="3"/>
        <v>6</v>
      </c>
      <c r="AI61" s="118" t="str">
        <f t="shared" si="4"/>
        <v>MEDIO</v>
      </c>
      <c r="AJ61" s="120">
        <v>25</v>
      </c>
      <c r="AK61" s="118">
        <f t="shared" si="5"/>
        <v>150</v>
      </c>
      <c r="AL61" s="118" t="str">
        <f t="shared" si="34"/>
        <v>II</v>
      </c>
      <c r="AM61" s="120" t="str">
        <f t="shared" si="35"/>
        <v>Aceptable con control especifico</v>
      </c>
      <c r="AN61" s="118" t="s">
        <v>200</v>
      </c>
      <c r="AO61" s="119" t="s">
        <v>180</v>
      </c>
      <c r="AP61" s="118" t="s">
        <v>189</v>
      </c>
      <c r="AQ61" s="118" t="s">
        <v>189</v>
      </c>
      <c r="AR61" s="118" t="s">
        <v>189</v>
      </c>
      <c r="AS61" s="118" t="s">
        <v>201</v>
      </c>
      <c r="AT61" s="118" t="s">
        <v>189</v>
      </c>
      <c r="AU61" s="102" t="str">
        <f t="shared" si="21"/>
        <v>Se mantiene los controles establecidos</v>
      </c>
    </row>
    <row r="62" spans="2:47" s="40" customFormat="1" ht="174.75" customHeight="1" x14ac:dyDescent="0.25">
      <c r="B62" s="115" t="s">
        <v>175</v>
      </c>
      <c r="C62" s="116" t="s">
        <v>176</v>
      </c>
      <c r="D62" s="116" t="s">
        <v>325</v>
      </c>
      <c r="E62" s="102" t="s">
        <v>326</v>
      </c>
      <c r="F62" s="102" t="s">
        <v>327</v>
      </c>
      <c r="G62" s="117" t="s">
        <v>180</v>
      </c>
      <c r="H62" s="102" t="s">
        <v>181</v>
      </c>
      <c r="I62" s="118" t="s">
        <v>225</v>
      </c>
      <c r="J62" s="118" t="s">
        <v>211</v>
      </c>
      <c r="K62" s="119" t="s">
        <v>226</v>
      </c>
      <c r="L62" s="118" t="s">
        <v>227</v>
      </c>
      <c r="M62" s="119" t="s">
        <v>228</v>
      </c>
      <c r="N62" s="119" t="s">
        <v>229</v>
      </c>
      <c r="O62" s="120">
        <v>2</v>
      </c>
      <c r="P62" s="120">
        <v>3</v>
      </c>
      <c r="Q62" s="118">
        <f t="shared" si="27"/>
        <v>6</v>
      </c>
      <c r="R62" s="118" t="str">
        <f t="shared" si="28"/>
        <v>MEDIO</v>
      </c>
      <c r="S62" s="120">
        <v>25</v>
      </c>
      <c r="T62" s="118">
        <f t="shared" si="29"/>
        <v>150</v>
      </c>
      <c r="U62" s="118" t="str">
        <f t="shared" si="32"/>
        <v>II</v>
      </c>
      <c r="V62" s="120" t="str">
        <f t="shared" si="33"/>
        <v>Aceptable con control especifico</v>
      </c>
      <c r="W62" s="118" t="s">
        <v>230</v>
      </c>
      <c r="X62" s="119" t="s">
        <v>180</v>
      </c>
      <c r="Y62" s="118" t="s">
        <v>189</v>
      </c>
      <c r="Z62" s="118" t="s">
        <v>189</v>
      </c>
      <c r="AA62" s="118" t="s">
        <v>189</v>
      </c>
      <c r="AB62" s="123" t="s">
        <v>232</v>
      </c>
      <c r="AC62" s="118" t="s">
        <v>189</v>
      </c>
      <c r="AD62" s="142">
        <v>45869</v>
      </c>
      <c r="AE62" s="106" t="s">
        <v>192</v>
      </c>
      <c r="AF62" s="120">
        <v>2</v>
      </c>
      <c r="AG62" s="120">
        <v>3</v>
      </c>
      <c r="AH62" s="118">
        <f t="shared" si="3"/>
        <v>6</v>
      </c>
      <c r="AI62" s="118" t="str">
        <f t="shared" si="4"/>
        <v>MEDIO</v>
      </c>
      <c r="AJ62" s="120">
        <v>25</v>
      </c>
      <c r="AK62" s="118">
        <f t="shared" si="5"/>
        <v>150</v>
      </c>
      <c r="AL62" s="118" t="str">
        <f t="shared" si="34"/>
        <v>II</v>
      </c>
      <c r="AM62" s="120" t="str">
        <f t="shared" si="35"/>
        <v>Aceptable con control especifico</v>
      </c>
      <c r="AN62" s="118" t="s">
        <v>230</v>
      </c>
      <c r="AO62" s="119" t="s">
        <v>180</v>
      </c>
      <c r="AP62" s="118" t="s">
        <v>189</v>
      </c>
      <c r="AQ62" s="118" t="s">
        <v>189</v>
      </c>
      <c r="AR62" s="118" t="s">
        <v>189</v>
      </c>
      <c r="AS62" s="123" t="s">
        <v>232</v>
      </c>
      <c r="AT62" s="118" t="s">
        <v>189</v>
      </c>
      <c r="AU62" s="102" t="str">
        <f t="shared" si="21"/>
        <v>Se mantiene los controles establecidos</v>
      </c>
    </row>
    <row r="63" spans="2:47" s="40" customFormat="1" ht="174.75" customHeight="1" x14ac:dyDescent="0.25">
      <c r="B63" s="115" t="s">
        <v>175</v>
      </c>
      <c r="C63" s="116" t="s">
        <v>176</v>
      </c>
      <c r="D63" s="116" t="s">
        <v>325</v>
      </c>
      <c r="E63" s="102" t="s">
        <v>326</v>
      </c>
      <c r="F63" s="102" t="s">
        <v>330</v>
      </c>
      <c r="G63" s="117" t="s">
        <v>180</v>
      </c>
      <c r="H63" s="102" t="s">
        <v>209</v>
      </c>
      <c r="I63" s="118" t="s">
        <v>233</v>
      </c>
      <c r="J63" s="118" t="s">
        <v>234</v>
      </c>
      <c r="K63" s="119" t="s">
        <v>226</v>
      </c>
      <c r="L63" s="118" t="s">
        <v>235</v>
      </c>
      <c r="M63" s="119" t="s">
        <v>236</v>
      </c>
      <c r="N63" s="119" t="s">
        <v>237</v>
      </c>
      <c r="O63" s="120">
        <v>1</v>
      </c>
      <c r="P63" s="120">
        <v>2</v>
      </c>
      <c r="Q63" s="118">
        <f t="shared" si="27"/>
        <v>2</v>
      </c>
      <c r="R63" s="118" t="str">
        <f t="shared" si="28"/>
        <v>BAJO</v>
      </c>
      <c r="S63" s="120">
        <v>25</v>
      </c>
      <c r="T63" s="118">
        <f t="shared" si="29"/>
        <v>50</v>
      </c>
      <c r="U63" s="118" t="str">
        <f t="shared" si="32"/>
        <v>III</v>
      </c>
      <c r="V63" s="120" t="str">
        <f t="shared" si="33"/>
        <v>Mejorable</v>
      </c>
      <c r="W63" s="120" t="s">
        <v>238</v>
      </c>
      <c r="X63" s="119" t="s">
        <v>180</v>
      </c>
      <c r="Y63" s="118" t="s">
        <v>189</v>
      </c>
      <c r="Z63" s="118" t="s">
        <v>189</v>
      </c>
      <c r="AA63" s="118" t="s">
        <v>189</v>
      </c>
      <c r="AB63" s="119" t="s">
        <v>239</v>
      </c>
      <c r="AC63" s="118" t="s">
        <v>189</v>
      </c>
      <c r="AD63" s="142">
        <v>45869</v>
      </c>
      <c r="AE63" s="106" t="s">
        <v>192</v>
      </c>
      <c r="AF63" s="120">
        <v>1</v>
      </c>
      <c r="AG63" s="120">
        <v>2</v>
      </c>
      <c r="AH63" s="118">
        <f t="shared" si="3"/>
        <v>2</v>
      </c>
      <c r="AI63" s="118" t="str">
        <f t="shared" si="4"/>
        <v>BAJO</v>
      </c>
      <c r="AJ63" s="120">
        <v>25</v>
      </c>
      <c r="AK63" s="118">
        <f t="shared" si="5"/>
        <v>50</v>
      </c>
      <c r="AL63" s="118" t="str">
        <f t="shared" si="34"/>
        <v>III</v>
      </c>
      <c r="AM63" s="120" t="str">
        <f t="shared" si="35"/>
        <v>Mejorable</v>
      </c>
      <c r="AN63" s="120" t="s">
        <v>238</v>
      </c>
      <c r="AO63" s="119" t="s">
        <v>180</v>
      </c>
      <c r="AP63" s="118" t="s">
        <v>189</v>
      </c>
      <c r="AQ63" s="118" t="s">
        <v>189</v>
      </c>
      <c r="AR63" s="118" t="s">
        <v>189</v>
      </c>
      <c r="AS63" s="119" t="s">
        <v>239</v>
      </c>
      <c r="AT63" s="118" t="s">
        <v>189</v>
      </c>
      <c r="AU63" s="102" t="str">
        <f t="shared" si="21"/>
        <v>Se mantiene los controles establecidos</v>
      </c>
    </row>
    <row r="64" spans="2:47" s="40" customFormat="1" ht="158.25" customHeight="1" x14ac:dyDescent="0.25">
      <c r="B64" s="115" t="s">
        <v>175</v>
      </c>
      <c r="C64" s="116" t="s">
        <v>176</v>
      </c>
      <c r="D64" s="116" t="s">
        <v>331</v>
      </c>
      <c r="E64" s="102" t="s">
        <v>326</v>
      </c>
      <c r="F64" s="102" t="s">
        <v>330</v>
      </c>
      <c r="G64" s="117" t="s">
        <v>180</v>
      </c>
      <c r="H64" s="102" t="s">
        <v>181</v>
      </c>
      <c r="I64" s="118" t="s">
        <v>182</v>
      </c>
      <c r="J64" s="118" t="s">
        <v>183</v>
      </c>
      <c r="K64" s="119" t="s">
        <v>184</v>
      </c>
      <c r="L64" s="118" t="s">
        <v>185</v>
      </c>
      <c r="M64" s="119" t="s">
        <v>186</v>
      </c>
      <c r="N64" s="119" t="s">
        <v>187</v>
      </c>
      <c r="O64" s="120">
        <v>1</v>
      </c>
      <c r="P64" s="120">
        <v>1</v>
      </c>
      <c r="Q64" s="118">
        <f t="shared" ref="Q64:Q68" si="36">O64*P64</f>
        <v>1</v>
      </c>
      <c r="R64" s="118" t="str">
        <f t="shared" ref="R64:R68" si="37">IF(Q64&lt;=4,"BAJO",IF(Q64&lt;=8,"MEDIO",IF(Q64&lt;=20,"ALTO","MUY ALTO")))</f>
        <v>BAJO</v>
      </c>
      <c r="S64" s="120">
        <v>10</v>
      </c>
      <c r="T64" s="118">
        <f t="shared" ref="T64:T68" si="38">Q64*S64</f>
        <v>10</v>
      </c>
      <c r="U64" s="118" t="str">
        <f>IF(T64&lt;=20,"IV",IF(T64&lt;=120,"III",IF(T64&lt;=500,"II",IF(T64&lt;=4000,"I",FALSE))))</f>
        <v>IV</v>
      </c>
      <c r="V64" s="120" t="str">
        <f>IF(U64="IV","Aceptable",IF(U64="III","Mejorable",IF(U64="II","Aceptable con control especifico", IF(U64="I","No Aceptable",FALSE))))</f>
        <v>Aceptable</v>
      </c>
      <c r="W64" s="119" t="s">
        <v>188</v>
      </c>
      <c r="X64" s="119" t="s">
        <v>180</v>
      </c>
      <c r="Y64" s="118" t="s">
        <v>189</v>
      </c>
      <c r="Z64" s="118" t="s">
        <v>189</v>
      </c>
      <c r="AA64" s="118" t="s">
        <v>190</v>
      </c>
      <c r="AB64" s="118" t="s">
        <v>191</v>
      </c>
      <c r="AC64" s="118" t="s">
        <v>189</v>
      </c>
      <c r="AD64" s="142">
        <v>45869</v>
      </c>
      <c r="AE64" s="106" t="s">
        <v>192</v>
      </c>
      <c r="AF64" s="120">
        <v>1</v>
      </c>
      <c r="AG64" s="120">
        <v>1</v>
      </c>
      <c r="AH64" s="118">
        <f t="shared" si="3"/>
        <v>1</v>
      </c>
      <c r="AI64" s="118" t="str">
        <f t="shared" si="4"/>
        <v>BAJO</v>
      </c>
      <c r="AJ64" s="120">
        <v>10</v>
      </c>
      <c r="AK64" s="118">
        <f t="shared" si="5"/>
        <v>10</v>
      </c>
      <c r="AL64" s="118" t="str">
        <f>IF(AK64&lt;=20,"IV",IF(AK64&lt;=120,"III",IF(AK64&lt;=500,"II",IF(AK64&lt;=4000,"I",FALSE))))</f>
        <v>IV</v>
      </c>
      <c r="AM64" s="120" t="str">
        <f>IF(AL64="IV","Aceptable",IF(AL64="III","Mejorable",IF(AL64="II","Aceptable con control especifico", IF(AL64="I","No Aceptable",FALSE))))</f>
        <v>Aceptable</v>
      </c>
      <c r="AN64" s="119" t="s">
        <v>188</v>
      </c>
      <c r="AO64" s="119" t="s">
        <v>180</v>
      </c>
      <c r="AP64" s="118" t="s">
        <v>189</v>
      </c>
      <c r="AQ64" s="118" t="s">
        <v>189</v>
      </c>
      <c r="AR64" s="118" t="s">
        <v>190</v>
      </c>
      <c r="AS64" s="118" t="s">
        <v>191</v>
      </c>
      <c r="AT64" s="118" t="s">
        <v>189</v>
      </c>
      <c r="AU64" s="102" t="str">
        <f t="shared" si="21"/>
        <v>Se mantiene los controles establecidos</v>
      </c>
    </row>
    <row r="65" spans="1:53" s="40" customFormat="1" ht="132" customHeight="1" x14ac:dyDescent="0.25">
      <c r="B65" s="115" t="s">
        <v>175</v>
      </c>
      <c r="C65" s="116" t="s">
        <v>176</v>
      </c>
      <c r="D65" s="116" t="s">
        <v>331</v>
      </c>
      <c r="E65" s="102" t="s">
        <v>326</v>
      </c>
      <c r="F65" s="102" t="s">
        <v>330</v>
      </c>
      <c r="G65" s="117" t="s">
        <v>180</v>
      </c>
      <c r="H65" s="102" t="s">
        <v>181</v>
      </c>
      <c r="I65" s="118" t="s">
        <v>218</v>
      </c>
      <c r="J65" s="118" t="s">
        <v>195</v>
      </c>
      <c r="K65" s="119" t="s">
        <v>219</v>
      </c>
      <c r="L65" s="122" t="s">
        <v>197</v>
      </c>
      <c r="M65" s="121" t="s">
        <v>220</v>
      </c>
      <c r="N65" s="121" t="s">
        <v>221</v>
      </c>
      <c r="O65" s="120">
        <v>2</v>
      </c>
      <c r="P65" s="120">
        <v>4</v>
      </c>
      <c r="Q65" s="118">
        <f t="shared" si="36"/>
        <v>8</v>
      </c>
      <c r="R65" s="118" t="str">
        <f t="shared" si="37"/>
        <v>MEDIO</v>
      </c>
      <c r="S65" s="120">
        <v>25</v>
      </c>
      <c r="T65" s="118">
        <f t="shared" si="38"/>
        <v>200</v>
      </c>
      <c r="U65" s="118" t="str">
        <f t="shared" ref="U65:U74" si="39">IF(T65&lt;=20,"IV",IF(T65&lt;=120,"III",IF(T65&lt;=500,"II",IF(T65&lt;=4000,"I",FALSE))))</f>
        <v>II</v>
      </c>
      <c r="V65" s="120" t="str">
        <f t="shared" ref="V65:V74" si="40">IF(U65="IV","Aceptable",IF(U65="III","Mejorable",IF(U65="II","Aceptable con control especifico", IF(U65="I","No Aceptable",FALSE))))</f>
        <v>Aceptable con control especifico</v>
      </c>
      <c r="W65" s="118" t="s">
        <v>222</v>
      </c>
      <c r="X65" s="119" t="s">
        <v>180</v>
      </c>
      <c r="Y65" s="118" t="s">
        <v>189</v>
      </c>
      <c r="Z65" s="118" t="s">
        <v>189</v>
      </c>
      <c r="AA65" s="118" t="s">
        <v>223</v>
      </c>
      <c r="AB65" s="118" t="s">
        <v>224</v>
      </c>
      <c r="AC65" s="118" t="s">
        <v>189</v>
      </c>
      <c r="AD65" s="142">
        <v>45869</v>
      </c>
      <c r="AE65" s="106" t="s">
        <v>192</v>
      </c>
      <c r="AF65" s="120">
        <v>2</v>
      </c>
      <c r="AG65" s="120">
        <v>4</v>
      </c>
      <c r="AH65" s="118">
        <f t="shared" si="3"/>
        <v>8</v>
      </c>
      <c r="AI65" s="118" t="str">
        <f t="shared" si="4"/>
        <v>MEDIO</v>
      </c>
      <c r="AJ65" s="120">
        <v>25</v>
      </c>
      <c r="AK65" s="118">
        <f t="shared" si="5"/>
        <v>200</v>
      </c>
      <c r="AL65" s="118" t="str">
        <f t="shared" ref="AL65:AL73" si="41">IF(AK65&lt;=20,"IV",IF(AK65&lt;=120,"III",IF(AK65&lt;=500,"II",IF(AK65&lt;=4000,"I",FALSE))))</f>
        <v>II</v>
      </c>
      <c r="AM65" s="120" t="str">
        <f t="shared" ref="AM65:AM73" si="42">IF(AL65="IV","Aceptable",IF(AL65="III","Mejorable",IF(AL65="II","Aceptable con control especifico", IF(AL65="I","No Aceptable",FALSE))))</f>
        <v>Aceptable con control especifico</v>
      </c>
      <c r="AN65" s="118" t="s">
        <v>222</v>
      </c>
      <c r="AO65" s="119" t="s">
        <v>180</v>
      </c>
      <c r="AP65" s="118" t="s">
        <v>189</v>
      </c>
      <c r="AQ65" s="118" t="s">
        <v>189</v>
      </c>
      <c r="AR65" s="118" t="s">
        <v>223</v>
      </c>
      <c r="AS65" s="118" t="s">
        <v>224</v>
      </c>
      <c r="AT65" s="118" t="s">
        <v>189</v>
      </c>
      <c r="AU65" s="102" t="str">
        <f t="shared" si="21"/>
        <v>Se mantiene los controles establecidos</v>
      </c>
    </row>
    <row r="66" spans="1:53" s="40" customFormat="1" ht="119.25" customHeight="1" x14ac:dyDescent="0.25">
      <c r="B66" s="115" t="s">
        <v>175</v>
      </c>
      <c r="C66" s="116" t="s">
        <v>176</v>
      </c>
      <c r="D66" s="116" t="s">
        <v>331</v>
      </c>
      <c r="E66" s="102" t="s">
        <v>326</v>
      </c>
      <c r="F66" s="102" t="s">
        <v>330</v>
      </c>
      <c r="G66" s="117" t="s">
        <v>180</v>
      </c>
      <c r="H66" s="102" t="s">
        <v>181</v>
      </c>
      <c r="I66" s="118" t="s">
        <v>194</v>
      </c>
      <c r="J66" s="118" t="s">
        <v>195</v>
      </c>
      <c r="K66" s="119" t="s">
        <v>196</v>
      </c>
      <c r="L66" s="121" t="s">
        <v>197</v>
      </c>
      <c r="M66" s="121" t="s">
        <v>198</v>
      </c>
      <c r="N66" s="121" t="s">
        <v>199</v>
      </c>
      <c r="O66" s="120">
        <v>2</v>
      </c>
      <c r="P66" s="120">
        <v>3</v>
      </c>
      <c r="Q66" s="118">
        <f t="shared" si="36"/>
        <v>6</v>
      </c>
      <c r="R66" s="118" t="str">
        <f t="shared" si="37"/>
        <v>MEDIO</v>
      </c>
      <c r="S66" s="120">
        <v>25</v>
      </c>
      <c r="T66" s="118">
        <f t="shared" si="38"/>
        <v>150</v>
      </c>
      <c r="U66" s="118" t="str">
        <f t="shared" si="39"/>
        <v>II</v>
      </c>
      <c r="V66" s="120" t="str">
        <f t="shared" si="40"/>
        <v>Aceptable con control especifico</v>
      </c>
      <c r="W66" s="118" t="s">
        <v>200</v>
      </c>
      <c r="X66" s="119" t="s">
        <v>180</v>
      </c>
      <c r="Y66" s="118" t="s">
        <v>189</v>
      </c>
      <c r="Z66" s="118" t="s">
        <v>189</v>
      </c>
      <c r="AA66" s="118" t="s">
        <v>189</v>
      </c>
      <c r="AB66" s="118" t="s">
        <v>201</v>
      </c>
      <c r="AC66" s="118" t="s">
        <v>189</v>
      </c>
      <c r="AD66" s="142">
        <v>45869</v>
      </c>
      <c r="AE66" s="106" t="s">
        <v>192</v>
      </c>
      <c r="AF66" s="120">
        <v>2</v>
      </c>
      <c r="AG66" s="120">
        <v>3</v>
      </c>
      <c r="AH66" s="118">
        <f t="shared" si="3"/>
        <v>6</v>
      </c>
      <c r="AI66" s="118" t="str">
        <f t="shared" si="4"/>
        <v>MEDIO</v>
      </c>
      <c r="AJ66" s="120">
        <v>25</v>
      </c>
      <c r="AK66" s="118">
        <f t="shared" si="5"/>
        <v>150</v>
      </c>
      <c r="AL66" s="118" t="str">
        <f t="shared" si="41"/>
        <v>II</v>
      </c>
      <c r="AM66" s="120" t="str">
        <f t="shared" si="42"/>
        <v>Aceptable con control especifico</v>
      </c>
      <c r="AN66" s="118" t="s">
        <v>200</v>
      </c>
      <c r="AO66" s="119" t="s">
        <v>180</v>
      </c>
      <c r="AP66" s="118" t="s">
        <v>189</v>
      </c>
      <c r="AQ66" s="118" t="s">
        <v>189</v>
      </c>
      <c r="AR66" s="118" t="s">
        <v>189</v>
      </c>
      <c r="AS66" s="118" t="s">
        <v>201</v>
      </c>
      <c r="AT66" s="118" t="s">
        <v>189</v>
      </c>
      <c r="AU66" s="102" t="str">
        <f t="shared" si="21"/>
        <v>Se mantiene los controles establecidos</v>
      </c>
    </row>
    <row r="67" spans="1:53" s="40" customFormat="1" ht="174.75" customHeight="1" x14ac:dyDescent="0.25">
      <c r="B67" s="115" t="s">
        <v>175</v>
      </c>
      <c r="C67" s="116" t="s">
        <v>176</v>
      </c>
      <c r="D67" s="116" t="s">
        <v>325</v>
      </c>
      <c r="E67" s="102" t="s">
        <v>326</v>
      </c>
      <c r="F67" s="102" t="s">
        <v>330</v>
      </c>
      <c r="G67" s="117" t="s">
        <v>180</v>
      </c>
      <c r="H67" s="102" t="s">
        <v>181</v>
      </c>
      <c r="I67" s="118" t="s">
        <v>225</v>
      </c>
      <c r="J67" s="118" t="s">
        <v>211</v>
      </c>
      <c r="K67" s="119" t="s">
        <v>226</v>
      </c>
      <c r="L67" s="118" t="s">
        <v>227</v>
      </c>
      <c r="M67" s="119" t="s">
        <v>228</v>
      </c>
      <c r="N67" s="119" t="s">
        <v>229</v>
      </c>
      <c r="O67" s="120">
        <v>2</v>
      </c>
      <c r="P67" s="120">
        <v>3</v>
      </c>
      <c r="Q67" s="118">
        <f t="shared" si="36"/>
        <v>6</v>
      </c>
      <c r="R67" s="118" t="str">
        <f t="shared" si="37"/>
        <v>MEDIO</v>
      </c>
      <c r="S67" s="120">
        <v>25</v>
      </c>
      <c r="T67" s="118">
        <f t="shared" si="38"/>
        <v>150</v>
      </c>
      <c r="U67" s="118" t="str">
        <f t="shared" si="39"/>
        <v>II</v>
      </c>
      <c r="V67" s="120" t="str">
        <f t="shared" si="40"/>
        <v>Aceptable con control especifico</v>
      </c>
      <c r="W67" s="118" t="s">
        <v>230</v>
      </c>
      <c r="X67" s="119" t="s">
        <v>180</v>
      </c>
      <c r="Y67" s="118" t="s">
        <v>189</v>
      </c>
      <c r="Z67" s="118" t="s">
        <v>189</v>
      </c>
      <c r="AA67" s="118" t="s">
        <v>189</v>
      </c>
      <c r="AB67" s="123" t="s">
        <v>232</v>
      </c>
      <c r="AC67" s="118" t="s">
        <v>189</v>
      </c>
      <c r="AD67" s="142">
        <v>45869</v>
      </c>
      <c r="AE67" s="106" t="s">
        <v>192</v>
      </c>
      <c r="AF67" s="120">
        <v>2</v>
      </c>
      <c r="AG67" s="120">
        <v>3</v>
      </c>
      <c r="AH67" s="118">
        <f t="shared" si="3"/>
        <v>6</v>
      </c>
      <c r="AI67" s="118" t="str">
        <f t="shared" si="4"/>
        <v>MEDIO</v>
      </c>
      <c r="AJ67" s="120">
        <v>25</v>
      </c>
      <c r="AK67" s="118">
        <f t="shared" si="5"/>
        <v>150</v>
      </c>
      <c r="AL67" s="118" t="str">
        <f t="shared" si="41"/>
        <v>II</v>
      </c>
      <c r="AM67" s="120" t="str">
        <f t="shared" si="42"/>
        <v>Aceptable con control especifico</v>
      </c>
      <c r="AN67" s="118" t="s">
        <v>230</v>
      </c>
      <c r="AO67" s="119" t="s">
        <v>180</v>
      </c>
      <c r="AP67" s="118" t="s">
        <v>189</v>
      </c>
      <c r="AQ67" s="118" t="s">
        <v>189</v>
      </c>
      <c r="AR67" s="118" t="s">
        <v>189</v>
      </c>
      <c r="AS67" s="123" t="s">
        <v>232</v>
      </c>
      <c r="AT67" s="118" t="s">
        <v>189</v>
      </c>
      <c r="AU67" s="102" t="str">
        <f t="shared" si="21"/>
        <v>Se mantiene los controles establecidos</v>
      </c>
    </row>
    <row r="68" spans="1:53" s="40" customFormat="1" ht="174.75" customHeight="1" x14ac:dyDescent="0.25">
      <c r="B68" s="115" t="s">
        <v>175</v>
      </c>
      <c r="C68" s="116" t="s">
        <v>176</v>
      </c>
      <c r="D68" s="116" t="s">
        <v>331</v>
      </c>
      <c r="E68" s="102" t="s">
        <v>326</v>
      </c>
      <c r="F68" s="102" t="s">
        <v>330</v>
      </c>
      <c r="G68" s="117" t="s">
        <v>180</v>
      </c>
      <c r="H68" s="102" t="s">
        <v>209</v>
      </c>
      <c r="I68" s="118" t="s">
        <v>233</v>
      </c>
      <c r="J68" s="118" t="s">
        <v>234</v>
      </c>
      <c r="K68" s="119" t="s">
        <v>226</v>
      </c>
      <c r="L68" s="118" t="s">
        <v>235</v>
      </c>
      <c r="M68" s="119" t="s">
        <v>236</v>
      </c>
      <c r="N68" s="119" t="s">
        <v>237</v>
      </c>
      <c r="O68" s="120">
        <v>1</v>
      </c>
      <c r="P68" s="120">
        <v>2</v>
      </c>
      <c r="Q68" s="118">
        <f t="shared" si="36"/>
        <v>2</v>
      </c>
      <c r="R68" s="118" t="str">
        <f t="shared" si="37"/>
        <v>BAJO</v>
      </c>
      <c r="S68" s="120">
        <v>25</v>
      </c>
      <c r="T68" s="118">
        <f t="shared" si="38"/>
        <v>50</v>
      </c>
      <c r="U68" s="118" t="str">
        <f t="shared" si="39"/>
        <v>III</v>
      </c>
      <c r="V68" s="120" t="str">
        <f t="shared" si="40"/>
        <v>Mejorable</v>
      </c>
      <c r="W68" s="120" t="s">
        <v>238</v>
      </c>
      <c r="X68" s="119" t="s">
        <v>180</v>
      </c>
      <c r="Y68" s="118" t="s">
        <v>189</v>
      </c>
      <c r="Z68" s="118" t="s">
        <v>189</v>
      </c>
      <c r="AA68" s="118" t="s">
        <v>189</v>
      </c>
      <c r="AB68" s="119" t="s">
        <v>239</v>
      </c>
      <c r="AC68" s="118" t="s">
        <v>189</v>
      </c>
      <c r="AD68" s="142">
        <v>45869</v>
      </c>
      <c r="AE68" s="106" t="s">
        <v>192</v>
      </c>
      <c r="AF68" s="120">
        <v>1</v>
      </c>
      <c r="AG68" s="120">
        <v>2</v>
      </c>
      <c r="AH68" s="118">
        <f t="shared" si="3"/>
        <v>2</v>
      </c>
      <c r="AI68" s="118" t="str">
        <f t="shared" si="4"/>
        <v>BAJO</v>
      </c>
      <c r="AJ68" s="120">
        <v>25</v>
      </c>
      <c r="AK68" s="118">
        <f t="shared" si="5"/>
        <v>50</v>
      </c>
      <c r="AL68" s="118" t="str">
        <f t="shared" si="41"/>
        <v>III</v>
      </c>
      <c r="AM68" s="120" t="str">
        <f t="shared" si="42"/>
        <v>Mejorable</v>
      </c>
      <c r="AN68" s="120" t="s">
        <v>238</v>
      </c>
      <c r="AO68" s="119" t="s">
        <v>180</v>
      </c>
      <c r="AP68" s="118" t="s">
        <v>189</v>
      </c>
      <c r="AQ68" s="118" t="s">
        <v>189</v>
      </c>
      <c r="AR68" s="118" t="s">
        <v>189</v>
      </c>
      <c r="AS68" s="119" t="s">
        <v>239</v>
      </c>
      <c r="AT68" s="118" t="s">
        <v>189</v>
      </c>
      <c r="AU68" s="102" t="str">
        <f t="shared" si="21"/>
        <v>Se mantiene los controles establecidos</v>
      </c>
    </row>
    <row r="69" spans="1:53" s="40" customFormat="1" ht="174.75" customHeight="1" x14ac:dyDescent="0.25">
      <c r="B69" s="115" t="s">
        <v>175</v>
      </c>
      <c r="C69" s="116" t="s">
        <v>176</v>
      </c>
      <c r="D69" s="116" t="s">
        <v>332</v>
      </c>
      <c r="E69" s="102" t="s">
        <v>333</v>
      </c>
      <c r="F69" s="102" t="s">
        <v>334</v>
      </c>
      <c r="G69" s="127" t="s">
        <v>180</v>
      </c>
      <c r="H69" s="102" t="s">
        <v>181</v>
      </c>
      <c r="I69" s="127" t="s">
        <v>335</v>
      </c>
      <c r="J69" s="118" t="s">
        <v>336</v>
      </c>
      <c r="K69" s="128" t="s">
        <v>337</v>
      </c>
      <c r="L69" s="127" t="s">
        <v>185</v>
      </c>
      <c r="M69" s="128" t="s">
        <v>338</v>
      </c>
      <c r="N69" s="128" t="s">
        <v>339</v>
      </c>
      <c r="O69" s="120">
        <v>6</v>
      </c>
      <c r="P69" s="120">
        <v>2</v>
      </c>
      <c r="Q69" s="120">
        <v>12</v>
      </c>
      <c r="R69" s="118" t="s">
        <v>340</v>
      </c>
      <c r="S69" s="120">
        <v>25</v>
      </c>
      <c r="T69" s="120">
        <v>300</v>
      </c>
      <c r="U69" s="118" t="str">
        <f t="shared" si="39"/>
        <v>II</v>
      </c>
      <c r="V69" s="120" t="str">
        <f t="shared" si="40"/>
        <v>Aceptable con control especifico</v>
      </c>
      <c r="W69" s="127" t="s">
        <v>341</v>
      </c>
      <c r="X69" s="129" t="s">
        <v>342</v>
      </c>
      <c r="Y69" s="130" t="s">
        <v>189</v>
      </c>
      <c r="Z69" s="130" t="s">
        <v>189</v>
      </c>
      <c r="AA69" s="130" t="s">
        <v>189</v>
      </c>
      <c r="AB69" s="127" t="s">
        <v>343</v>
      </c>
      <c r="AC69" s="130" t="s">
        <v>189</v>
      </c>
      <c r="AD69" s="142">
        <v>45869</v>
      </c>
      <c r="AE69" s="106" t="s">
        <v>192</v>
      </c>
      <c r="AF69" s="120">
        <v>6</v>
      </c>
      <c r="AG69" s="120">
        <v>2</v>
      </c>
      <c r="AH69" s="120">
        <v>12</v>
      </c>
      <c r="AI69" s="118" t="s">
        <v>340</v>
      </c>
      <c r="AJ69" s="120">
        <v>25</v>
      </c>
      <c r="AK69" s="120">
        <v>300</v>
      </c>
      <c r="AL69" s="118" t="str">
        <f t="shared" si="41"/>
        <v>II</v>
      </c>
      <c r="AM69" s="120" t="str">
        <f t="shared" si="42"/>
        <v>Aceptable con control especifico</v>
      </c>
      <c r="AN69" s="127" t="s">
        <v>341</v>
      </c>
      <c r="AO69" s="129" t="s">
        <v>342</v>
      </c>
      <c r="AP69" s="130" t="s">
        <v>189</v>
      </c>
      <c r="AQ69" s="130" t="s">
        <v>189</v>
      </c>
      <c r="AR69" s="130" t="s">
        <v>189</v>
      </c>
      <c r="AS69" s="127" t="s">
        <v>343</v>
      </c>
      <c r="AT69" s="130" t="s">
        <v>189</v>
      </c>
      <c r="AU69" s="102" t="str">
        <f t="shared" si="21"/>
        <v>Se mantiene los controles establecidos</v>
      </c>
    </row>
    <row r="70" spans="1:53" s="40" customFormat="1" ht="174.75" customHeight="1" x14ac:dyDescent="0.25">
      <c r="B70" s="115" t="s">
        <v>175</v>
      </c>
      <c r="C70" s="116" t="s">
        <v>176</v>
      </c>
      <c r="D70" s="116" t="s">
        <v>332</v>
      </c>
      <c r="E70" s="102" t="s">
        <v>333</v>
      </c>
      <c r="F70" s="102" t="s">
        <v>334</v>
      </c>
      <c r="G70" s="127" t="s">
        <v>180</v>
      </c>
      <c r="H70" s="102" t="s">
        <v>181</v>
      </c>
      <c r="I70" s="127" t="s">
        <v>344</v>
      </c>
      <c r="J70" s="118" t="s">
        <v>203</v>
      </c>
      <c r="K70" s="128" t="s">
        <v>345</v>
      </c>
      <c r="L70" s="127" t="s">
        <v>185</v>
      </c>
      <c r="M70" s="127" t="s">
        <v>185</v>
      </c>
      <c r="N70" s="128" t="s">
        <v>346</v>
      </c>
      <c r="O70" s="120">
        <v>2</v>
      </c>
      <c r="P70" s="120">
        <v>2</v>
      </c>
      <c r="Q70" s="120">
        <v>4</v>
      </c>
      <c r="R70" s="118" t="s">
        <v>347</v>
      </c>
      <c r="S70" s="120">
        <v>25</v>
      </c>
      <c r="T70" s="120">
        <v>100</v>
      </c>
      <c r="U70" s="118" t="str">
        <f t="shared" si="39"/>
        <v>III</v>
      </c>
      <c r="V70" s="120" t="str">
        <f t="shared" si="40"/>
        <v>Mejorable</v>
      </c>
      <c r="W70" s="127" t="s">
        <v>348</v>
      </c>
      <c r="X70" s="129" t="s">
        <v>349</v>
      </c>
      <c r="Y70" s="130" t="s">
        <v>189</v>
      </c>
      <c r="Z70" s="130" t="s">
        <v>189</v>
      </c>
      <c r="AA70" s="130" t="s">
        <v>189</v>
      </c>
      <c r="AB70" s="127" t="s">
        <v>350</v>
      </c>
      <c r="AC70" s="131" t="s">
        <v>189</v>
      </c>
      <c r="AD70" s="142">
        <v>45869</v>
      </c>
      <c r="AE70" s="106" t="s">
        <v>192</v>
      </c>
      <c r="AF70" s="120">
        <v>2</v>
      </c>
      <c r="AG70" s="120">
        <v>2</v>
      </c>
      <c r="AH70" s="120">
        <v>4</v>
      </c>
      <c r="AI70" s="118" t="s">
        <v>347</v>
      </c>
      <c r="AJ70" s="120">
        <v>25</v>
      </c>
      <c r="AK70" s="120">
        <v>100</v>
      </c>
      <c r="AL70" s="118" t="str">
        <f t="shared" si="41"/>
        <v>III</v>
      </c>
      <c r="AM70" s="120" t="str">
        <f t="shared" si="42"/>
        <v>Mejorable</v>
      </c>
      <c r="AN70" s="127" t="s">
        <v>348</v>
      </c>
      <c r="AO70" s="129" t="s">
        <v>349</v>
      </c>
      <c r="AP70" s="130" t="s">
        <v>189</v>
      </c>
      <c r="AQ70" s="130" t="s">
        <v>189</v>
      </c>
      <c r="AR70" s="130" t="s">
        <v>189</v>
      </c>
      <c r="AS70" s="127" t="s">
        <v>350</v>
      </c>
      <c r="AT70" s="131" t="s">
        <v>189</v>
      </c>
      <c r="AU70" s="102" t="str">
        <f t="shared" si="21"/>
        <v>Se mantiene los controles establecidos</v>
      </c>
    </row>
    <row r="71" spans="1:53" s="40" customFormat="1" ht="174.75" customHeight="1" x14ac:dyDescent="0.25">
      <c r="B71" s="115" t="s">
        <v>175</v>
      </c>
      <c r="C71" s="116" t="s">
        <v>176</v>
      </c>
      <c r="D71" s="116" t="s">
        <v>332</v>
      </c>
      <c r="E71" s="102" t="s">
        <v>351</v>
      </c>
      <c r="F71" s="102" t="s">
        <v>334</v>
      </c>
      <c r="G71" s="117" t="s">
        <v>180</v>
      </c>
      <c r="H71" s="102" t="s">
        <v>181</v>
      </c>
      <c r="I71" s="118" t="s">
        <v>352</v>
      </c>
      <c r="J71" s="118" t="s">
        <v>211</v>
      </c>
      <c r="K71" s="119" t="s">
        <v>226</v>
      </c>
      <c r="L71" s="118" t="s">
        <v>353</v>
      </c>
      <c r="M71" s="119" t="s">
        <v>354</v>
      </c>
      <c r="N71" s="119" t="s">
        <v>355</v>
      </c>
      <c r="O71" s="120">
        <v>2</v>
      </c>
      <c r="P71" s="120">
        <v>3</v>
      </c>
      <c r="Q71" s="120">
        <v>6</v>
      </c>
      <c r="R71" s="118" t="s">
        <v>156</v>
      </c>
      <c r="S71" s="120">
        <v>60</v>
      </c>
      <c r="T71" s="120">
        <v>360</v>
      </c>
      <c r="U71" s="118" t="str">
        <f t="shared" si="39"/>
        <v>II</v>
      </c>
      <c r="V71" s="120" t="str">
        <f t="shared" si="40"/>
        <v>Aceptable con control especifico</v>
      </c>
      <c r="W71" s="120" t="s">
        <v>356</v>
      </c>
      <c r="X71" s="120" t="s">
        <v>180</v>
      </c>
      <c r="Y71" s="130" t="s">
        <v>189</v>
      </c>
      <c r="Z71" s="130" t="s">
        <v>189</v>
      </c>
      <c r="AA71" s="130" t="s">
        <v>189</v>
      </c>
      <c r="AB71" s="119" t="s">
        <v>357</v>
      </c>
      <c r="AC71" s="105" t="s">
        <v>189</v>
      </c>
      <c r="AD71" s="142">
        <v>45869</v>
      </c>
      <c r="AE71" s="106" t="s">
        <v>192</v>
      </c>
      <c r="AF71" s="120">
        <v>2</v>
      </c>
      <c r="AG71" s="120">
        <v>3</v>
      </c>
      <c r="AH71" s="120">
        <v>6</v>
      </c>
      <c r="AI71" s="118" t="s">
        <v>156</v>
      </c>
      <c r="AJ71" s="120">
        <v>60</v>
      </c>
      <c r="AK71" s="120">
        <v>360</v>
      </c>
      <c r="AL71" s="118" t="str">
        <f t="shared" si="41"/>
        <v>II</v>
      </c>
      <c r="AM71" s="120" t="str">
        <f t="shared" si="42"/>
        <v>Aceptable con control especifico</v>
      </c>
      <c r="AN71" s="120" t="s">
        <v>356</v>
      </c>
      <c r="AO71" s="120" t="s">
        <v>180</v>
      </c>
      <c r="AP71" s="130" t="s">
        <v>189</v>
      </c>
      <c r="AQ71" s="130" t="s">
        <v>189</v>
      </c>
      <c r="AR71" s="130" t="s">
        <v>189</v>
      </c>
      <c r="AS71" s="119" t="s">
        <v>357</v>
      </c>
      <c r="AT71" s="105" t="s">
        <v>189</v>
      </c>
      <c r="AU71" s="102" t="str">
        <f t="shared" si="21"/>
        <v>Se mantiene los controles establecidos</v>
      </c>
    </row>
    <row r="72" spans="1:53" s="40" customFormat="1" ht="174.75" customHeight="1" x14ac:dyDescent="0.25">
      <c r="B72" s="115" t="s">
        <v>175</v>
      </c>
      <c r="C72" s="116" t="s">
        <v>176</v>
      </c>
      <c r="D72" s="116" t="s">
        <v>332</v>
      </c>
      <c r="E72" s="102" t="s">
        <v>351</v>
      </c>
      <c r="F72" s="102" t="s">
        <v>334</v>
      </c>
      <c r="G72" s="117" t="s">
        <v>358</v>
      </c>
      <c r="H72" s="102" t="s">
        <v>209</v>
      </c>
      <c r="I72" s="118" t="s">
        <v>359</v>
      </c>
      <c r="J72" s="118" t="s">
        <v>234</v>
      </c>
      <c r="K72" s="119" t="s">
        <v>226</v>
      </c>
      <c r="L72" s="118" t="s">
        <v>235</v>
      </c>
      <c r="M72" s="119" t="s">
        <v>236</v>
      </c>
      <c r="N72" s="119" t="s">
        <v>360</v>
      </c>
      <c r="O72" s="120">
        <v>3</v>
      </c>
      <c r="P72" s="120">
        <v>3</v>
      </c>
      <c r="Q72" s="120">
        <v>9</v>
      </c>
      <c r="R72" s="118" t="s">
        <v>340</v>
      </c>
      <c r="S72" s="120">
        <v>25</v>
      </c>
      <c r="T72" s="120">
        <v>225</v>
      </c>
      <c r="U72" s="118" t="str">
        <f t="shared" si="39"/>
        <v>II</v>
      </c>
      <c r="V72" s="120" t="str">
        <f t="shared" si="40"/>
        <v>Aceptable con control especifico</v>
      </c>
      <c r="W72" s="120" t="s">
        <v>238</v>
      </c>
      <c r="X72" s="120" t="s">
        <v>180</v>
      </c>
      <c r="Y72" s="130" t="s">
        <v>189</v>
      </c>
      <c r="Z72" s="130" t="s">
        <v>189</v>
      </c>
      <c r="AA72" s="130" t="s">
        <v>189</v>
      </c>
      <c r="AB72" s="119" t="s">
        <v>361</v>
      </c>
      <c r="AC72" s="105" t="s">
        <v>189</v>
      </c>
      <c r="AD72" s="142">
        <v>45869</v>
      </c>
      <c r="AE72" s="106" t="s">
        <v>192</v>
      </c>
      <c r="AF72" s="120">
        <v>3</v>
      </c>
      <c r="AG72" s="120">
        <v>3</v>
      </c>
      <c r="AH72" s="120">
        <v>9</v>
      </c>
      <c r="AI72" s="118" t="s">
        <v>340</v>
      </c>
      <c r="AJ72" s="120">
        <v>25</v>
      </c>
      <c r="AK72" s="120">
        <v>225</v>
      </c>
      <c r="AL72" s="118" t="str">
        <f t="shared" si="41"/>
        <v>II</v>
      </c>
      <c r="AM72" s="120" t="str">
        <f t="shared" si="42"/>
        <v>Aceptable con control especifico</v>
      </c>
      <c r="AN72" s="120" t="s">
        <v>238</v>
      </c>
      <c r="AO72" s="120" t="s">
        <v>180</v>
      </c>
      <c r="AP72" s="130" t="s">
        <v>189</v>
      </c>
      <c r="AQ72" s="130" t="s">
        <v>189</v>
      </c>
      <c r="AR72" s="130" t="s">
        <v>189</v>
      </c>
      <c r="AS72" s="119" t="s">
        <v>361</v>
      </c>
      <c r="AT72" s="105" t="s">
        <v>189</v>
      </c>
      <c r="AU72" s="102" t="str">
        <f t="shared" si="21"/>
        <v>Se mantiene los controles establecidos</v>
      </c>
    </row>
    <row r="73" spans="1:53" s="40" customFormat="1" ht="174.75" customHeight="1" x14ac:dyDescent="0.25">
      <c r="B73" s="115" t="s">
        <v>175</v>
      </c>
      <c r="C73" s="116" t="s">
        <v>176</v>
      </c>
      <c r="D73" s="116" t="s">
        <v>332</v>
      </c>
      <c r="E73" s="102" t="s">
        <v>351</v>
      </c>
      <c r="F73" s="102" t="s">
        <v>334</v>
      </c>
      <c r="G73" s="117" t="s">
        <v>362</v>
      </c>
      <c r="H73" s="102" t="s">
        <v>209</v>
      </c>
      <c r="I73" s="118" t="s">
        <v>363</v>
      </c>
      <c r="J73" s="118" t="s">
        <v>234</v>
      </c>
      <c r="K73" s="119" t="s">
        <v>264</v>
      </c>
      <c r="L73" s="118" t="s">
        <v>364</v>
      </c>
      <c r="M73" s="119" t="s">
        <v>236</v>
      </c>
      <c r="N73" s="119" t="s">
        <v>360</v>
      </c>
      <c r="O73" s="120">
        <v>4</v>
      </c>
      <c r="P73" s="120">
        <v>2</v>
      </c>
      <c r="Q73" s="120">
        <v>8</v>
      </c>
      <c r="R73" s="118" t="s">
        <v>156</v>
      </c>
      <c r="S73" s="120">
        <v>25</v>
      </c>
      <c r="T73" s="120">
        <v>200</v>
      </c>
      <c r="U73" s="118" t="str">
        <f t="shared" si="39"/>
        <v>II</v>
      </c>
      <c r="V73" s="120" t="str">
        <f t="shared" si="40"/>
        <v>Aceptable con control especifico</v>
      </c>
      <c r="W73" s="120" t="s">
        <v>365</v>
      </c>
      <c r="X73" s="120" t="s">
        <v>180</v>
      </c>
      <c r="Y73" s="130" t="s">
        <v>189</v>
      </c>
      <c r="Z73" s="130" t="s">
        <v>189</v>
      </c>
      <c r="AA73" s="130" t="s">
        <v>189</v>
      </c>
      <c r="AB73" s="119" t="s">
        <v>361</v>
      </c>
      <c r="AC73" s="105" t="s">
        <v>189</v>
      </c>
      <c r="AD73" s="142">
        <v>45869</v>
      </c>
      <c r="AE73" s="106" t="s">
        <v>192</v>
      </c>
      <c r="AF73" s="120">
        <v>4</v>
      </c>
      <c r="AG73" s="120">
        <v>2</v>
      </c>
      <c r="AH73" s="120">
        <v>8</v>
      </c>
      <c r="AI73" s="118" t="s">
        <v>156</v>
      </c>
      <c r="AJ73" s="120">
        <v>25</v>
      </c>
      <c r="AK73" s="120">
        <v>200</v>
      </c>
      <c r="AL73" s="118" t="str">
        <f t="shared" si="41"/>
        <v>II</v>
      </c>
      <c r="AM73" s="120" t="str">
        <f t="shared" si="42"/>
        <v>Aceptable con control especifico</v>
      </c>
      <c r="AN73" s="120" t="s">
        <v>365</v>
      </c>
      <c r="AO73" s="120" t="s">
        <v>180</v>
      </c>
      <c r="AP73" s="130" t="s">
        <v>189</v>
      </c>
      <c r="AQ73" s="130" t="s">
        <v>189</v>
      </c>
      <c r="AR73" s="130" t="s">
        <v>189</v>
      </c>
      <c r="AS73" s="119" t="s">
        <v>361</v>
      </c>
      <c r="AT73" s="105" t="s">
        <v>189</v>
      </c>
      <c r="AU73" s="102" t="str">
        <f t="shared" si="21"/>
        <v>Se mantiene los controles establecidos</v>
      </c>
    </row>
    <row r="74" spans="1:53" s="40" customFormat="1" ht="174.75" customHeight="1" x14ac:dyDescent="0.25">
      <c r="B74" s="115" t="s">
        <v>175</v>
      </c>
      <c r="C74" s="116" t="s">
        <v>176</v>
      </c>
      <c r="D74" s="116" t="s">
        <v>332</v>
      </c>
      <c r="E74" s="102" t="s">
        <v>366</v>
      </c>
      <c r="F74" s="102" t="s">
        <v>367</v>
      </c>
      <c r="G74" s="117" t="s">
        <v>362</v>
      </c>
      <c r="H74" s="102" t="s">
        <v>209</v>
      </c>
      <c r="I74" s="118" t="s">
        <v>368</v>
      </c>
      <c r="J74" s="118" t="s">
        <v>369</v>
      </c>
      <c r="K74" s="119" t="s">
        <v>370</v>
      </c>
      <c r="L74" s="118" t="s">
        <v>189</v>
      </c>
      <c r="M74" s="119" t="s">
        <v>189</v>
      </c>
      <c r="N74" s="119" t="s">
        <v>371</v>
      </c>
      <c r="O74" s="120">
        <v>2</v>
      </c>
      <c r="P74" s="120">
        <v>3</v>
      </c>
      <c r="Q74" s="120">
        <v>6</v>
      </c>
      <c r="R74" s="118" t="s">
        <v>156</v>
      </c>
      <c r="S74" s="120">
        <v>25</v>
      </c>
      <c r="T74" s="120">
        <v>150</v>
      </c>
      <c r="U74" s="118" t="str">
        <f t="shared" si="39"/>
        <v>II</v>
      </c>
      <c r="V74" s="120" t="str">
        <f t="shared" si="40"/>
        <v>Aceptable con control especifico</v>
      </c>
      <c r="W74" s="120" t="s">
        <v>372</v>
      </c>
      <c r="X74" s="120" t="s">
        <v>180</v>
      </c>
      <c r="Y74" s="130" t="s">
        <v>189</v>
      </c>
      <c r="Z74" s="130" t="s">
        <v>189</v>
      </c>
      <c r="AA74" s="130" t="s">
        <v>189</v>
      </c>
      <c r="AB74" s="119" t="s">
        <v>373</v>
      </c>
      <c r="AC74" s="105" t="s">
        <v>189</v>
      </c>
      <c r="AD74" s="148"/>
      <c r="AE74" s="127"/>
      <c r="AF74" s="118"/>
      <c r="AG74" s="118"/>
      <c r="AH74" s="118"/>
      <c r="AI74" s="119"/>
      <c r="AJ74" s="118"/>
      <c r="AK74" s="119"/>
      <c r="AL74" s="119"/>
      <c r="AM74" s="120"/>
      <c r="AN74" s="120"/>
      <c r="AO74" s="120"/>
      <c r="AP74" s="118"/>
      <c r="AQ74" s="120"/>
      <c r="AR74" s="120"/>
      <c r="AS74" s="118"/>
      <c r="AT74" s="120"/>
      <c r="AU74" s="120"/>
      <c r="AV74" s="122"/>
      <c r="AW74" s="130" t="s">
        <v>189</v>
      </c>
      <c r="AX74" s="130" t="s">
        <v>189</v>
      </c>
      <c r="AY74" s="130" t="s">
        <v>189</v>
      </c>
      <c r="AZ74" s="119" t="s">
        <v>373</v>
      </c>
      <c r="BA74" s="105" t="s">
        <v>189</v>
      </c>
    </row>
    <row r="75" spans="1:53" s="40" customFormat="1" ht="21.75" customHeight="1" x14ac:dyDescent="0.25">
      <c r="A75" s="34"/>
      <c r="B75" s="134"/>
      <c r="C75" s="135"/>
      <c r="D75" s="135"/>
      <c r="E75" s="136"/>
      <c r="F75" s="136"/>
      <c r="G75" s="136"/>
      <c r="H75" s="136"/>
      <c r="I75" s="136"/>
      <c r="J75" s="137"/>
      <c r="K75" s="112"/>
      <c r="L75" s="136"/>
      <c r="M75" s="112"/>
      <c r="N75" s="112"/>
      <c r="O75" s="138"/>
      <c r="P75" s="138"/>
      <c r="Q75" s="136"/>
      <c r="R75" s="139"/>
      <c r="S75" s="136"/>
      <c r="T75" s="136"/>
      <c r="U75" s="139"/>
      <c r="V75" s="136"/>
      <c r="W75" s="136"/>
      <c r="X75" s="138"/>
      <c r="Y75" s="136"/>
      <c r="Z75" s="136"/>
      <c r="AA75" s="136"/>
      <c r="AB75" s="136"/>
      <c r="AC75" s="136"/>
      <c r="AD75" s="34"/>
      <c r="AE75" s="34"/>
      <c r="AF75" s="138"/>
      <c r="AG75" s="138"/>
      <c r="AH75" s="136"/>
      <c r="AI75" s="136"/>
      <c r="AJ75" s="138"/>
      <c r="AK75" s="136"/>
      <c r="AL75" s="136"/>
      <c r="AM75" s="136"/>
      <c r="AN75" s="136"/>
      <c r="AO75" s="138"/>
      <c r="AP75" s="136"/>
      <c r="AQ75" s="136"/>
      <c r="AR75" s="136"/>
      <c r="AS75" s="136"/>
      <c r="AT75" s="136"/>
      <c r="AU75" s="136"/>
    </row>
    <row r="76" spans="1:53" s="40" customFormat="1" ht="21.75" customHeight="1" x14ac:dyDescent="0.25">
      <c r="A76" s="34"/>
      <c r="B76" s="134"/>
      <c r="C76" s="135"/>
      <c r="D76" s="135"/>
      <c r="E76" s="136"/>
      <c r="F76" s="136"/>
      <c r="G76" s="136"/>
      <c r="H76" s="136"/>
      <c r="I76" s="136"/>
      <c r="J76" s="137"/>
      <c r="K76" s="112"/>
      <c r="L76" s="136"/>
      <c r="M76" s="112"/>
      <c r="N76" s="112"/>
      <c r="O76" s="138"/>
      <c r="P76" s="138"/>
      <c r="Q76" s="136"/>
      <c r="R76" s="139"/>
      <c r="S76" s="136"/>
      <c r="T76" s="136"/>
      <c r="U76" s="139"/>
      <c r="V76" s="136"/>
      <c r="W76" s="136"/>
      <c r="X76" s="138"/>
      <c r="Y76" s="136"/>
      <c r="Z76" s="136"/>
      <c r="AA76" s="136"/>
      <c r="AB76" s="136"/>
      <c r="AC76" s="136"/>
      <c r="AD76" s="34"/>
      <c r="AE76" s="34"/>
      <c r="AF76" s="138"/>
      <c r="AG76" s="138"/>
      <c r="AH76" s="136"/>
      <c r="AI76" s="136"/>
      <c r="AJ76" s="138"/>
      <c r="AK76" s="136"/>
      <c r="AL76" s="136"/>
      <c r="AM76" s="136"/>
      <c r="AN76" s="136"/>
      <c r="AO76" s="138"/>
      <c r="AP76" s="136"/>
      <c r="AQ76" s="136"/>
      <c r="AR76" s="136"/>
      <c r="AS76" s="136"/>
      <c r="AT76" s="136"/>
      <c r="AU76" s="136"/>
    </row>
    <row r="77" spans="1:53" s="40" customFormat="1" ht="21.75" customHeight="1" x14ac:dyDescent="0.25">
      <c r="A77" s="34"/>
      <c r="B77" s="108"/>
      <c r="C77" s="109"/>
      <c r="D77" s="109"/>
      <c r="E77" s="110"/>
      <c r="F77" s="110"/>
      <c r="G77" s="110"/>
      <c r="H77" s="111"/>
      <c r="I77" s="112"/>
      <c r="J77" s="110"/>
      <c r="K77" s="112"/>
      <c r="L77" s="112"/>
      <c r="M77" s="113"/>
      <c r="N77" s="113"/>
      <c r="O77" s="110"/>
      <c r="P77" s="110"/>
      <c r="Q77" s="113"/>
      <c r="R77" s="110"/>
      <c r="S77" s="110"/>
      <c r="T77" s="110"/>
      <c r="U77" s="110"/>
      <c r="V77" s="110"/>
      <c r="W77" s="110"/>
      <c r="X77" s="110"/>
      <c r="Y77" s="110"/>
      <c r="Z77" s="110"/>
      <c r="AA77" s="110"/>
      <c r="AB77" s="34"/>
      <c r="AC77" s="34"/>
      <c r="AD77" s="34"/>
    </row>
    <row r="78" spans="1:53" s="40" customFormat="1" ht="35.65" customHeight="1" x14ac:dyDescent="0.25">
      <c r="A78" s="34"/>
      <c r="B78" s="238" t="s">
        <v>133</v>
      </c>
      <c r="C78" s="238"/>
      <c r="D78" s="238"/>
      <c r="E78" s="238"/>
      <c r="F78" s="238"/>
      <c r="G78" s="110"/>
      <c r="H78" s="111"/>
      <c r="I78" s="112"/>
      <c r="J78" s="110"/>
      <c r="K78" s="112"/>
      <c r="L78" s="112"/>
      <c r="M78" s="113"/>
      <c r="N78" s="113"/>
      <c r="O78" s="110"/>
      <c r="P78" s="110"/>
      <c r="Q78" s="113"/>
      <c r="R78" s="110"/>
      <c r="S78" s="110"/>
      <c r="T78" s="110"/>
      <c r="U78" s="110"/>
      <c r="V78" s="110"/>
      <c r="W78" s="110"/>
      <c r="X78" s="110"/>
      <c r="Y78" s="110"/>
      <c r="Z78" s="110"/>
      <c r="AA78" s="110"/>
      <c r="AB78" s="34"/>
      <c r="AC78" s="34"/>
      <c r="AD78" s="34"/>
    </row>
    <row r="79" spans="1:53" customFormat="1" ht="52.5" customHeight="1" x14ac:dyDescent="0.25">
      <c r="A79" s="1"/>
      <c r="B79" s="181" t="s">
        <v>11</v>
      </c>
      <c r="C79" s="181"/>
      <c r="D79" s="181"/>
      <c r="E79" s="181"/>
      <c r="F79" s="181"/>
      <c r="G79" s="181"/>
      <c r="H79" s="181"/>
      <c r="I79" s="181"/>
      <c r="J79" s="181"/>
      <c r="K79" s="181"/>
      <c r="L79" s="181"/>
      <c r="M79" s="181"/>
      <c r="N79" s="181"/>
      <c r="O79" s="181"/>
      <c r="P79" s="181"/>
      <c r="Q79" s="181"/>
      <c r="R79" s="181"/>
      <c r="S79" s="181"/>
      <c r="T79" s="181"/>
      <c r="U79" s="181"/>
      <c r="V79" s="181"/>
      <c r="W79" s="181"/>
      <c r="X79" s="181"/>
      <c r="Y79" s="181"/>
      <c r="Z79" s="181"/>
      <c r="AA79" s="181"/>
      <c r="AB79" s="181"/>
      <c r="AC79" s="181"/>
      <c r="AD79" s="181"/>
      <c r="AE79" s="181"/>
      <c r="AF79" s="181"/>
      <c r="AG79" s="181"/>
      <c r="AH79" s="181"/>
      <c r="AI79" s="181"/>
      <c r="AJ79" s="181"/>
      <c r="AK79" s="181"/>
      <c r="AL79" s="181"/>
      <c r="AM79" s="181"/>
      <c r="AN79" s="181"/>
      <c r="AO79" s="181"/>
      <c r="AP79" s="181"/>
      <c r="AQ79" s="181"/>
      <c r="AR79" s="181"/>
      <c r="AS79" s="181"/>
      <c r="AT79" s="181"/>
      <c r="AU79" s="181"/>
      <c r="AV79" s="1"/>
    </row>
    <row r="80" spans="1:53" customFormat="1" x14ac:dyDescent="0.25">
      <c r="A80" s="1"/>
      <c r="B80" s="247"/>
      <c r="C80" s="247"/>
      <c r="D80" s="247"/>
      <c r="E80" s="247"/>
      <c r="F80" s="247"/>
      <c r="G80" s="247"/>
      <c r="H80" s="247"/>
      <c r="I80" s="247"/>
      <c r="J80" s="247"/>
      <c r="K80" s="247"/>
      <c r="L80" s="247"/>
      <c r="M80" s="41"/>
      <c r="N80" s="41"/>
      <c r="O80" s="41"/>
      <c r="P80" s="41"/>
      <c r="Q80" s="41"/>
      <c r="R80" s="41"/>
      <c r="S80" s="41"/>
      <c r="T80" s="41"/>
      <c r="U80" s="4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row>
    <row r="81" spans="1:48" customFormat="1" ht="31.5" customHeight="1" x14ac:dyDescent="0.25">
      <c r="A81" s="1"/>
      <c r="B81" s="248" t="s">
        <v>12</v>
      </c>
      <c r="C81" s="248"/>
      <c r="D81" s="248"/>
      <c r="E81" s="248"/>
      <c r="F81" s="248"/>
      <c r="G81" s="248"/>
      <c r="H81" s="248"/>
      <c r="I81" s="248"/>
      <c r="J81" s="248"/>
      <c r="K81" s="248"/>
      <c r="L81" s="248"/>
      <c r="M81" s="248"/>
      <c r="N81" s="248"/>
      <c r="O81" s="248"/>
      <c r="P81" s="248"/>
      <c r="Q81" s="248"/>
      <c r="R81" s="248"/>
      <c r="S81" s="248"/>
      <c r="T81" s="248"/>
      <c r="U81" s="248"/>
      <c r="V81" s="248"/>
      <c r="W81" s="248"/>
      <c r="X81" s="248"/>
      <c r="Y81" s="248"/>
      <c r="Z81" s="248"/>
      <c r="AA81" s="248"/>
      <c r="AB81" s="248"/>
      <c r="AC81" s="248"/>
      <c r="AD81" s="248"/>
      <c r="AE81" s="248"/>
      <c r="AF81" s="248"/>
      <c r="AG81" s="248"/>
      <c r="AH81" s="248"/>
      <c r="AI81" s="248"/>
      <c r="AJ81" s="248"/>
      <c r="AK81" s="248"/>
      <c r="AL81" s="248"/>
      <c r="AM81" s="248"/>
      <c r="AN81" s="248"/>
      <c r="AO81" s="248"/>
      <c r="AP81" s="248"/>
      <c r="AQ81" s="248"/>
      <c r="AR81" s="248"/>
      <c r="AS81" s="248"/>
      <c r="AT81" s="248"/>
      <c r="AU81" s="248"/>
      <c r="AV81" s="1"/>
    </row>
  </sheetData>
  <sheetProtection algorithmName="SHA-512" hashValue="1DKnOT88yzC9b+FTnbPrqbxY5cBTbtbSLtG0WVi12m0gw/rXyNc8EZ5rqKcjWn4XCwhNnyXzW24wenqtqecVrw==" saltValue="Q8YEZ+Vc6OCuNlfJ4SDIqA==" spinCount="100000" sheet="1" formatCells="0" formatColumns="0" formatRows="0"/>
  <protectedRanges>
    <protectedRange sqref="W50 W30 AN50 AN30" name="Rango1"/>
    <protectedRange sqref="M30 M50 M20" name="Rango1_1"/>
    <protectedRange sqref="K11 W11 W15 W59 W64 AN11 AN15 AN59 AN64 K15 K20 K30 K50 K59 K64" name="Rango1_2_2"/>
    <protectedRange sqref="I13 K13" name="Rango1_22"/>
    <protectedRange sqref="K31 K51 K16 K60 K65" name="Rango1_4_2"/>
    <protectedRange sqref="I32 K32 I52 K52 I17 K17 K12 I61 K61 I66 K66" name="Rango1_22_1_1"/>
    <protectedRange sqref="L33 N33" name="Rango1_26_1"/>
    <protectedRange sqref="AB33 AS33" name="Rango1_22_3"/>
    <protectedRange sqref="K35:L35 K54:L54 K41:L41" name="Rango1_22_5"/>
    <protectedRange sqref="K56:L56 K43:L43" name="Rango1_24_1_1_1"/>
    <protectedRange sqref="M57:N57 M44:N44" name="Rango1_46_2"/>
    <protectedRange sqref="M14 M37 M45 M27" name="Rango1_34_2_2"/>
    <protectedRange sqref="K46:K49 K38:K39 K19 K63 K68" name="Rango1_22_4"/>
    <protectedRange sqref="W20 AN20" name="Rango1_8"/>
    <protectedRange sqref="I21:I22 K21:K22" name="Rango1_22_13"/>
    <protectedRange sqref="K23" name="Rango1_4_2_10"/>
    <protectedRange sqref="I24 K24" name="Rango1_22_1_1_6"/>
    <protectedRange sqref="K28:K29" name="Rango1_22_4_6"/>
    <protectedRange sqref="L12:N12 L17:N17 L52:N52 L24:N24 L32:N32 L61:N61 L66:N66" name="Rango1_4_2_1"/>
    <protectedRange sqref="L51:N51 L23:N23 L16:N16 L31:N31 L60:N60 L65:N65" name="Rango1_4_2_2"/>
  </protectedRanges>
  <autoFilter ref="B9:AU73" xr:uid="{00000000-0001-0000-0200-000000000000}">
    <filterColumn colId="7" showButton="0"/>
    <filterColumn colId="10" showButton="0"/>
    <filterColumn colId="11" showButton="0"/>
    <filterColumn colId="13" showButton="0"/>
    <filterColumn colId="14" showButton="0"/>
    <filterColumn colId="15" showButton="0"/>
    <filterColumn colId="16" showButton="0"/>
    <filterColumn colId="17" showButton="0"/>
    <filterColumn colId="18" showButton="0"/>
    <filterColumn colId="21" showButton="0"/>
    <filterColumn colId="23" showButton="0"/>
    <filterColumn colId="24" showButton="0"/>
    <filterColumn colId="25" showButton="0"/>
    <filterColumn colId="26"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8" showButton="0"/>
    <filterColumn colId="40" showButton="0"/>
    <filterColumn colId="41" showButton="0"/>
    <filterColumn colId="42" showButton="0"/>
    <filterColumn colId="43" showButton="0"/>
  </autoFilter>
  <mergeCells count="25">
    <mergeCell ref="B79:AU79"/>
    <mergeCell ref="B80:L80"/>
    <mergeCell ref="B81:AU81"/>
    <mergeCell ref="B2:B5"/>
    <mergeCell ref="B9:B10"/>
    <mergeCell ref="C9:C10"/>
    <mergeCell ref="D9:D10"/>
    <mergeCell ref="E9:E10"/>
    <mergeCell ref="C2:AT2"/>
    <mergeCell ref="C3:AT3"/>
    <mergeCell ref="C4:AT5"/>
    <mergeCell ref="W9:X9"/>
    <mergeCell ref="Y9:AC9"/>
    <mergeCell ref="G9:G10"/>
    <mergeCell ref="H9:H10"/>
    <mergeCell ref="F9:F10"/>
    <mergeCell ref="AN9:AO9"/>
    <mergeCell ref="AP9:AT9"/>
    <mergeCell ref="AU9:AU10"/>
    <mergeCell ref="B78:F78"/>
    <mergeCell ref="O9:U9"/>
    <mergeCell ref="I9:J9"/>
    <mergeCell ref="K9:K10"/>
    <mergeCell ref="L9:N9"/>
    <mergeCell ref="AD9:AL9"/>
  </mergeCells>
  <conditionalFormatting sqref="T77:T78">
    <cfRule type="expression" priority="16" stopIfTrue="1">
      <formula>#REF!="IV"</formula>
    </cfRule>
    <cfRule type="expression" dxfId="23" priority="17" stopIfTrue="1">
      <formula>#REF!="III"</formula>
    </cfRule>
    <cfRule type="expression" dxfId="22" priority="18" stopIfTrue="1">
      <formula>#REF!="II"</formula>
    </cfRule>
    <cfRule type="expression" dxfId="21" priority="19" stopIfTrue="1">
      <formula>#REF!="I"</formula>
    </cfRule>
  </conditionalFormatting>
  <conditionalFormatting sqref="V11:V76">
    <cfRule type="expression" dxfId="20" priority="5" stopIfTrue="1">
      <formula>U11="IV"</formula>
    </cfRule>
    <cfRule type="expression" dxfId="19" priority="6" stopIfTrue="1">
      <formula>U11="III"</formula>
    </cfRule>
    <cfRule type="expression" dxfId="18" priority="7" stopIfTrue="1">
      <formula>U11="II"</formula>
    </cfRule>
    <cfRule type="expression" dxfId="17" priority="8" stopIfTrue="1">
      <formula>U11="I"</formula>
    </cfRule>
  </conditionalFormatting>
  <conditionalFormatting sqref="AM11:AM73">
    <cfRule type="expression" dxfId="16" priority="27" stopIfTrue="1">
      <formula>AL11="IV"</formula>
    </cfRule>
    <cfRule type="expression" dxfId="15" priority="28" stopIfTrue="1">
      <formula>AL11="III"</formula>
    </cfRule>
    <cfRule type="expression" dxfId="14" priority="29" stopIfTrue="1">
      <formula>AL11="II"</formula>
    </cfRule>
    <cfRule type="expression" dxfId="13" priority="30" stopIfTrue="1">
      <formula>AL11="I"</formula>
    </cfRule>
  </conditionalFormatting>
  <conditionalFormatting sqref="AM75:AM76">
    <cfRule type="expression" priority="12" stopIfTrue="1">
      <formula>#REF!="IV"</formula>
    </cfRule>
    <cfRule type="expression" dxfId="12" priority="13" stopIfTrue="1">
      <formula>#REF!="III"</formula>
    </cfRule>
    <cfRule type="expression" dxfId="11" priority="14" stopIfTrue="1">
      <formula>#REF!="II"</formula>
    </cfRule>
    <cfRule type="expression" dxfId="10" priority="15" stopIfTrue="1">
      <formula>#REF!="I"</formula>
    </cfRule>
  </conditionalFormatting>
  <conditionalFormatting sqref="AU1:AU73 AU80 AU75:AU78">
    <cfRule type="cellIs" dxfId="9" priority="9" operator="equal">
      <formula>"Aumentó el riesgo"</formula>
    </cfRule>
    <cfRule type="cellIs" dxfId="8" priority="10" operator="equal">
      <formula>"Disminuyó el riesgo"</formula>
    </cfRule>
    <cfRule type="cellIs" dxfId="7" priority="11" operator="equal">
      <formula>"Se mantiene los controles establecidos"</formula>
    </cfRule>
  </conditionalFormatting>
  <conditionalFormatting sqref="AU82:AU1048576">
    <cfRule type="cellIs" dxfId="6" priority="35" operator="equal">
      <formula>"Aumentó el riesgo"</formula>
    </cfRule>
    <cfRule type="cellIs" dxfId="5" priority="36" operator="equal">
      <formula>"Disminuyó el riesgo"</formula>
    </cfRule>
    <cfRule type="cellIs" dxfId="4" priority="37" operator="equal">
      <formula>"Se mantiene los controles establecidos"</formula>
    </cfRule>
  </conditionalFormatting>
  <conditionalFormatting sqref="AT74">
    <cfRule type="expression" dxfId="3" priority="1" stopIfTrue="1">
      <formula>AS74="IV"</formula>
    </cfRule>
    <cfRule type="expression" dxfId="2" priority="2" stopIfTrue="1">
      <formula>AS74="III"</formula>
    </cfRule>
    <cfRule type="expression" dxfId="1" priority="3" stopIfTrue="1">
      <formula>AS74="II"</formula>
    </cfRule>
    <cfRule type="expression" dxfId="0" priority="4" stopIfTrue="1">
      <formula>AS74="I"</formula>
    </cfRule>
  </conditionalFormatting>
  <dataValidations count="1">
    <dataValidation type="list" allowBlank="1" showInputMessage="1" showErrorMessage="1" sqref="H11:H74" xr:uid="{00000000-0002-0000-0200-000000000000}">
      <formula1>"Interna, Externa"</formula1>
    </dataValidation>
  </dataValidations>
  <printOptions horizontalCentered="1"/>
  <pageMargins left="0" right="0" top="0.74803149606299213" bottom="0.74803149606299213" header="0.31496062992125984" footer="0.31496062992125984"/>
  <pageSetup scale="12"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482B"/>
  </sheetPr>
  <dimension ref="B1:AE58"/>
  <sheetViews>
    <sheetView showGridLines="0" showRowColHeaders="0" view="pageBreakPreview" zoomScale="80" zoomScaleNormal="73" zoomScaleSheetLayoutView="80" workbookViewId="0">
      <pane xSplit="3" ySplit="15" topLeftCell="D16" activePane="bottomRight" state="frozen"/>
      <selection pane="topRight" activeCell="H35" sqref="H35"/>
      <selection pane="bottomLeft" activeCell="H35" sqref="H35"/>
      <selection pane="bottomRight" activeCell="H17" sqref="H17"/>
    </sheetView>
  </sheetViews>
  <sheetFormatPr baseColWidth="10" defaultColWidth="11.42578125" defaultRowHeight="15" x14ac:dyDescent="0.25"/>
  <cols>
    <col min="1" max="1" width="10.7109375" customWidth="1"/>
    <col min="2" max="2" width="13.42578125" customWidth="1"/>
    <col min="3" max="3" width="12.5703125" customWidth="1"/>
    <col min="4" max="4" width="67.28515625" customWidth="1"/>
    <col min="5" max="5" width="14" customWidth="1"/>
    <col min="6" max="7" width="14.7109375" customWidth="1"/>
    <col min="8" max="11" width="13.28515625" customWidth="1"/>
    <col min="12" max="12" width="4" customWidth="1"/>
  </cols>
  <sheetData>
    <row r="1" spans="2:13" s="1" customFormat="1" x14ac:dyDescent="0.25">
      <c r="B1" s="2"/>
      <c r="C1" s="2"/>
      <c r="D1" s="2"/>
      <c r="E1" s="2"/>
      <c r="F1" s="2"/>
      <c r="G1" s="2"/>
      <c r="H1" s="2"/>
      <c r="I1" s="2"/>
      <c r="J1" s="2"/>
      <c r="K1" s="2"/>
      <c r="L1" s="2"/>
      <c r="M1" s="2"/>
    </row>
    <row r="2" spans="2:13" s="1" customFormat="1" ht="15" customHeight="1" x14ac:dyDescent="0.25">
      <c r="B2" s="222"/>
      <c r="C2" s="223" t="s">
        <v>0</v>
      </c>
      <c r="D2" s="224"/>
      <c r="E2" s="224"/>
      <c r="F2" s="224"/>
      <c r="G2" s="224"/>
      <c r="H2" s="225"/>
      <c r="I2" s="223" t="s">
        <v>1</v>
      </c>
      <c r="J2" s="224"/>
      <c r="K2" s="225"/>
      <c r="L2" s="2"/>
      <c r="M2" s="2"/>
    </row>
    <row r="3" spans="2:13" s="1" customFormat="1" ht="15" customHeight="1" x14ac:dyDescent="0.25">
      <c r="B3" s="222"/>
      <c r="C3" s="223" t="s">
        <v>2</v>
      </c>
      <c r="D3" s="224"/>
      <c r="E3" s="224"/>
      <c r="F3" s="224"/>
      <c r="G3" s="224"/>
      <c r="H3" s="225"/>
      <c r="I3" s="223" t="s">
        <v>3</v>
      </c>
      <c r="J3" s="224"/>
      <c r="K3" s="225"/>
      <c r="L3" s="2"/>
      <c r="M3" s="2"/>
    </row>
    <row r="4" spans="2:13" s="1" customFormat="1" ht="15" customHeight="1" x14ac:dyDescent="0.25">
      <c r="B4" s="222"/>
      <c r="C4" s="226" t="s">
        <v>4</v>
      </c>
      <c r="D4" s="227"/>
      <c r="E4" s="227"/>
      <c r="F4" s="227"/>
      <c r="G4" s="227"/>
      <c r="H4" s="228"/>
      <c r="I4" s="223" t="s">
        <v>24</v>
      </c>
      <c r="J4" s="224"/>
      <c r="K4" s="225"/>
      <c r="L4" s="2"/>
      <c r="M4" s="2"/>
    </row>
    <row r="5" spans="2:13" s="1" customFormat="1" ht="15" customHeight="1" x14ac:dyDescent="0.25">
      <c r="B5" s="222"/>
      <c r="C5" s="229"/>
      <c r="D5" s="230"/>
      <c r="E5" s="230"/>
      <c r="F5" s="230"/>
      <c r="G5" s="230"/>
      <c r="H5" s="231"/>
      <c r="I5" s="223" t="s">
        <v>374</v>
      </c>
      <c r="J5" s="224"/>
      <c r="K5" s="225"/>
      <c r="L5" s="2"/>
      <c r="M5" s="2"/>
    </row>
    <row r="7" spans="2:13" x14ac:dyDescent="0.25">
      <c r="B7" s="61">
        <v>33</v>
      </c>
    </row>
    <row r="9" spans="2:13" ht="15" customHeight="1" x14ac:dyDescent="0.25">
      <c r="B9" s="213" t="s">
        <v>375</v>
      </c>
      <c r="C9" s="213"/>
      <c r="D9" s="213"/>
      <c r="E9" s="213"/>
      <c r="F9" s="213"/>
      <c r="G9" s="213"/>
      <c r="H9" s="213"/>
      <c r="I9" s="213"/>
      <c r="J9" s="213"/>
      <c r="K9" s="213"/>
    </row>
    <row r="10" spans="2:13" x14ac:dyDescent="0.25">
      <c r="B10" s="213"/>
      <c r="C10" s="213"/>
      <c r="D10" s="213"/>
      <c r="E10" s="213"/>
      <c r="F10" s="213"/>
      <c r="G10" s="213"/>
      <c r="H10" s="213"/>
      <c r="I10" s="213"/>
      <c r="J10" s="213"/>
      <c r="K10" s="213"/>
    </row>
    <row r="11" spans="2:13" x14ac:dyDescent="0.25">
      <c r="D11" s="52"/>
      <c r="E11" s="52"/>
      <c r="F11" s="52"/>
      <c r="G11" s="52"/>
      <c r="H11" s="52"/>
      <c r="I11" s="52"/>
      <c r="J11" s="52"/>
    </row>
    <row r="12" spans="2:13" x14ac:dyDescent="0.25">
      <c r="D12" s="52"/>
      <c r="E12" s="52"/>
      <c r="F12" s="52"/>
      <c r="G12" s="52"/>
      <c r="H12" s="52"/>
      <c r="I12" s="52"/>
      <c r="J12" s="52"/>
    </row>
    <row r="15" spans="2:13" ht="25.5" customHeight="1" thickBot="1" x14ac:dyDescent="0.3"/>
    <row r="16" spans="2:13" ht="66.75" customHeight="1" thickBot="1" x14ac:dyDescent="0.3">
      <c r="D16" s="256" t="s">
        <v>105</v>
      </c>
      <c r="E16" s="257"/>
    </row>
    <row r="17" spans="4:11" ht="51.75" customHeight="1" thickBot="1" x14ac:dyDescent="0.3">
      <c r="D17" s="72" t="s">
        <v>61</v>
      </c>
      <c r="E17" s="82" t="s">
        <v>30</v>
      </c>
    </row>
    <row r="18" spans="4:11" ht="69.75" customHeight="1" thickBot="1" x14ac:dyDescent="0.3">
      <c r="D18" s="85" t="s">
        <v>70</v>
      </c>
      <c r="E18" s="20" t="s">
        <v>110</v>
      </c>
    </row>
    <row r="19" spans="4:11" ht="43.5" thickBot="1" x14ac:dyDescent="0.3">
      <c r="D19" s="85" t="s">
        <v>71</v>
      </c>
      <c r="E19" s="21" t="s">
        <v>113</v>
      </c>
    </row>
    <row r="20" spans="4:11" ht="47.25" customHeight="1" thickBot="1" x14ac:dyDescent="0.3">
      <c r="D20" s="85" t="s">
        <v>87</v>
      </c>
      <c r="E20" s="22" t="s">
        <v>116</v>
      </c>
    </row>
    <row r="21" spans="4:11" ht="15.75" thickBot="1" x14ac:dyDescent="0.3">
      <c r="D21" s="86" t="s">
        <v>119</v>
      </c>
      <c r="E21" s="23" t="s">
        <v>120</v>
      </c>
    </row>
    <row r="26" spans="4:11" x14ac:dyDescent="0.25">
      <c r="D26" s="258" t="s">
        <v>376</v>
      </c>
      <c r="E26" s="258"/>
    </row>
    <row r="27" spans="4:11" x14ac:dyDescent="0.25">
      <c r="D27" s="161" t="s">
        <v>377</v>
      </c>
      <c r="E27" s="88">
        <f>COUNTIF(MATRIZ!J$11:$AU695,'Valoracion de eficacia '!D27)</f>
        <v>0</v>
      </c>
    </row>
    <row r="28" spans="4:11" x14ac:dyDescent="0.25">
      <c r="D28" s="162" t="s">
        <v>378</v>
      </c>
      <c r="E28" s="88">
        <f>COUNTIF(MATRIZ!J$11:$AU696,'Valoracion de eficacia '!D28)</f>
        <v>0</v>
      </c>
      <c r="G28" s="259"/>
      <c r="H28" s="259"/>
      <c r="I28" s="259"/>
      <c r="J28" s="259"/>
      <c r="K28" s="259"/>
    </row>
    <row r="29" spans="4:11" x14ac:dyDescent="0.25">
      <c r="D29" s="163" t="s">
        <v>379</v>
      </c>
      <c r="E29" s="88">
        <f>COUNTIF(MATRIZ!J$11:$AU697,'Valoracion de eficacia '!D29)</f>
        <v>63</v>
      </c>
      <c r="G29" s="260"/>
      <c r="H29" s="260"/>
      <c r="I29" s="260"/>
      <c r="J29" s="260"/>
      <c r="K29" s="260"/>
    </row>
    <row r="51" spans="2:31" ht="20.25" customHeight="1" x14ac:dyDescent="0.25">
      <c r="B51" s="179" t="s">
        <v>133</v>
      </c>
      <c r="C51" s="179"/>
      <c r="D51" s="179"/>
      <c r="E51" s="179"/>
    </row>
    <row r="53" spans="2:31" x14ac:dyDescent="0.25">
      <c r="B53" s="180"/>
      <c r="C53" s="180"/>
      <c r="D53" s="180"/>
      <c r="E53" s="180"/>
      <c r="F53" s="180"/>
      <c r="G53" s="180"/>
      <c r="H53" s="180"/>
      <c r="I53" s="180"/>
      <c r="J53" s="180"/>
      <c r="K53" s="180"/>
      <c r="L53" s="180"/>
      <c r="M53" s="28"/>
      <c r="N53" s="28"/>
      <c r="O53" s="28"/>
      <c r="P53" s="28"/>
      <c r="Q53" s="28"/>
      <c r="R53" s="28"/>
      <c r="S53" s="28"/>
      <c r="T53" s="28"/>
      <c r="U53" s="28"/>
    </row>
    <row r="54" spans="2:31" x14ac:dyDescent="0.25">
      <c r="B54" s="180"/>
      <c r="C54" s="180"/>
      <c r="D54" s="180"/>
      <c r="E54" s="180"/>
      <c r="F54" s="180"/>
      <c r="G54" s="180"/>
      <c r="H54" s="180"/>
      <c r="I54" s="180"/>
      <c r="J54" s="180"/>
      <c r="K54" s="180"/>
      <c r="L54" s="180"/>
      <c r="M54" s="28"/>
      <c r="N54" s="28"/>
      <c r="O54" s="28"/>
      <c r="P54" s="28"/>
      <c r="Q54" s="28"/>
      <c r="R54" s="28"/>
      <c r="S54" s="28"/>
      <c r="T54" s="28"/>
      <c r="U54" s="28"/>
    </row>
    <row r="55" spans="2:31" ht="52.5" customHeight="1" x14ac:dyDescent="0.25">
      <c r="B55" s="181" t="s">
        <v>11</v>
      </c>
      <c r="C55" s="181"/>
      <c r="D55" s="181"/>
      <c r="E55" s="181"/>
      <c r="F55" s="181"/>
      <c r="G55" s="181"/>
      <c r="H55" s="181"/>
      <c r="I55" s="181"/>
      <c r="J55" s="181"/>
      <c r="K55" s="181"/>
      <c r="L55" s="58"/>
      <c r="M55" s="58"/>
      <c r="N55" s="58"/>
      <c r="O55" s="58"/>
      <c r="P55" s="58"/>
      <c r="Q55" s="58"/>
      <c r="R55" s="58"/>
      <c r="S55" s="58"/>
      <c r="T55" s="58"/>
      <c r="U55" s="58"/>
      <c r="V55" s="58"/>
      <c r="W55" s="58"/>
      <c r="X55" s="58"/>
      <c r="Y55" s="58"/>
      <c r="Z55" s="58"/>
      <c r="AA55" s="58"/>
      <c r="AB55" s="58"/>
      <c r="AC55" s="58"/>
      <c r="AD55" s="58"/>
      <c r="AE55" s="58"/>
    </row>
    <row r="56" spans="2:31" x14ac:dyDescent="0.25">
      <c r="B56" s="180"/>
      <c r="C56" s="180"/>
      <c r="D56" s="180"/>
      <c r="E56" s="180"/>
      <c r="F56" s="180"/>
      <c r="G56" s="180"/>
      <c r="H56" s="180"/>
      <c r="I56" s="180"/>
      <c r="J56" s="180"/>
      <c r="K56" s="180"/>
      <c r="L56" s="180"/>
      <c r="M56" s="28"/>
      <c r="N56" s="28"/>
      <c r="O56" s="28"/>
      <c r="P56" s="28"/>
      <c r="Q56" s="28"/>
      <c r="R56" s="28"/>
      <c r="S56" s="28"/>
      <c r="T56" s="28"/>
      <c r="U56" s="28"/>
    </row>
    <row r="57" spans="2:31" ht="31.5" customHeight="1" x14ac:dyDescent="0.25">
      <c r="B57" s="182" t="s">
        <v>12</v>
      </c>
      <c r="C57" s="182"/>
      <c r="D57" s="182"/>
      <c r="E57" s="182"/>
      <c r="F57" s="182"/>
      <c r="G57" s="182"/>
      <c r="H57" s="182"/>
      <c r="I57" s="182"/>
      <c r="J57" s="182"/>
      <c r="K57" s="182"/>
      <c r="L57" s="87"/>
      <c r="M57" s="87"/>
      <c r="N57" s="87"/>
      <c r="O57" s="87"/>
      <c r="P57" s="87"/>
      <c r="Q57" s="87"/>
      <c r="R57" s="87"/>
      <c r="S57" s="87"/>
      <c r="T57" s="87"/>
      <c r="U57" s="87"/>
      <c r="V57" s="87"/>
      <c r="W57" s="87"/>
      <c r="X57" s="87"/>
      <c r="Y57" s="87"/>
      <c r="Z57" s="87"/>
      <c r="AA57" s="87"/>
      <c r="AB57" s="87"/>
      <c r="AC57" s="87"/>
      <c r="AD57" s="87"/>
    </row>
    <row r="58" spans="2:31" x14ac:dyDescent="0.25">
      <c r="B58" s="178"/>
      <c r="C58" s="178"/>
      <c r="D58" s="178"/>
      <c r="E58" s="178"/>
      <c r="F58" s="178"/>
      <c r="G58" s="178"/>
      <c r="H58" s="178"/>
      <c r="I58" s="178"/>
      <c r="J58" s="178"/>
      <c r="K58" s="178"/>
      <c r="L58" s="178"/>
      <c r="M58" s="28"/>
      <c r="N58" s="28"/>
      <c r="O58" s="28"/>
      <c r="P58" s="28"/>
      <c r="Q58" s="28"/>
      <c r="R58" s="28"/>
      <c r="S58" s="28"/>
      <c r="T58" s="28"/>
      <c r="U58" s="28"/>
    </row>
  </sheetData>
  <sheetProtection algorithmName="SHA-512" hashValue="O2uH2CDDHHEv+u6GG8Pe9bjGoCi8uAs2es5Ar5lvXa+2lDFMAAfN9fonP6dHvQCHuIbu7NrbE1orjrRwN20AXQ==" saltValue="zb3TDY2HEy7UFlKUuByq9g==" spinCount="100000" sheet="1" objects="1" scenarios="1"/>
  <mergeCells count="20">
    <mergeCell ref="B2:B5"/>
    <mergeCell ref="C2:H2"/>
    <mergeCell ref="I2:K2"/>
    <mergeCell ref="C3:H3"/>
    <mergeCell ref="I3:K3"/>
    <mergeCell ref="C4:H5"/>
    <mergeCell ref="I4:K4"/>
    <mergeCell ref="I5:K5"/>
    <mergeCell ref="B58:L58"/>
    <mergeCell ref="B9:K10"/>
    <mergeCell ref="D16:E16"/>
    <mergeCell ref="D26:E26"/>
    <mergeCell ref="G28:K28"/>
    <mergeCell ref="G29:K29"/>
    <mergeCell ref="B51:E51"/>
    <mergeCell ref="B53:L53"/>
    <mergeCell ref="B54:L54"/>
    <mergeCell ref="B55:K55"/>
    <mergeCell ref="B56:L56"/>
    <mergeCell ref="B57:K57"/>
  </mergeCells>
  <printOptions horizontalCentered="1"/>
  <pageMargins left="0.70866141732283472" right="0.70866141732283472" top="0.74803149606299213" bottom="0.74803149606299213" header="0.31496062992125984" footer="0.31496062992125984"/>
  <pageSetup scale="42" orientation="portrait" r:id="rId1"/>
  <colBreaks count="1" manualBreakCount="1">
    <brk id="12"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482B"/>
  </sheetPr>
  <dimension ref="B2:L45"/>
  <sheetViews>
    <sheetView showGridLines="0" showRowColHeaders="0" view="pageBreakPreview" zoomScale="60" zoomScaleNormal="100" workbookViewId="0">
      <pane xSplit="2" ySplit="14" topLeftCell="C15" activePane="bottomRight" state="frozen"/>
      <selection pane="topRight" activeCell="H35" sqref="H35"/>
      <selection pane="bottomLeft" activeCell="H35" sqref="H35"/>
      <selection pane="bottomRight"/>
    </sheetView>
  </sheetViews>
  <sheetFormatPr baseColWidth="10" defaultColWidth="11.42578125" defaultRowHeight="15" x14ac:dyDescent="0.25"/>
  <cols>
    <col min="1" max="1" width="11.7109375" style="92" customWidth="1"/>
    <col min="2" max="2" width="9.5703125" style="92" customWidth="1"/>
    <col min="3" max="3" width="21.7109375" style="92" customWidth="1"/>
    <col min="4" max="4" width="34.42578125" style="92" customWidth="1"/>
    <col min="5" max="5" width="21.7109375" style="92" customWidth="1"/>
    <col min="6" max="6" width="37.7109375" style="92" customWidth="1"/>
    <col min="7" max="7" width="25.7109375" style="92" customWidth="1"/>
    <col min="8" max="8" width="27.28515625" style="92" customWidth="1"/>
    <col min="9" max="9" width="21.7109375" style="92" customWidth="1"/>
    <col min="10" max="10" width="2.28515625" style="92" customWidth="1"/>
    <col min="11" max="16384" width="11.42578125" style="92"/>
  </cols>
  <sheetData>
    <row r="2" spans="2:11" s="90" customFormat="1" x14ac:dyDescent="0.25">
      <c r="B2" s="293"/>
      <c r="C2" s="294" t="s">
        <v>0</v>
      </c>
      <c r="D2" s="294"/>
      <c r="E2" s="294"/>
      <c r="F2" s="294"/>
      <c r="G2" s="294"/>
      <c r="H2" s="294" t="s">
        <v>1</v>
      </c>
      <c r="I2" s="294"/>
      <c r="J2" s="89"/>
      <c r="K2" s="89"/>
    </row>
    <row r="3" spans="2:11" s="90" customFormat="1" x14ac:dyDescent="0.25">
      <c r="B3" s="293"/>
      <c r="C3" s="294" t="s">
        <v>2</v>
      </c>
      <c r="D3" s="294"/>
      <c r="E3" s="294"/>
      <c r="F3" s="294"/>
      <c r="G3" s="294"/>
      <c r="H3" s="294" t="s">
        <v>3</v>
      </c>
      <c r="I3" s="294"/>
      <c r="J3" s="89"/>
      <c r="K3" s="89"/>
    </row>
    <row r="4" spans="2:11" s="90" customFormat="1" x14ac:dyDescent="0.25">
      <c r="B4" s="293"/>
      <c r="C4" s="294" t="s">
        <v>4</v>
      </c>
      <c r="D4" s="294"/>
      <c r="E4" s="294"/>
      <c r="F4" s="294"/>
      <c r="G4" s="294"/>
      <c r="H4" s="294" t="s">
        <v>24</v>
      </c>
      <c r="I4" s="294"/>
      <c r="J4" s="89"/>
      <c r="K4" s="89"/>
    </row>
    <row r="5" spans="2:11" s="90" customFormat="1" x14ac:dyDescent="0.25">
      <c r="B5" s="293"/>
      <c r="C5" s="294"/>
      <c r="D5" s="294"/>
      <c r="E5" s="294"/>
      <c r="F5" s="294"/>
      <c r="G5" s="294"/>
      <c r="H5" s="294" t="s">
        <v>380</v>
      </c>
      <c r="I5" s="294"/>
      <c r="J5" s="89"/>
      <c r="K5" s="89"/>
    </row>
    <row r="7" spans="2:11" x14ac:dyDescent="0.25">
      <c r="B7" s="91" t="s">
        <v>381</v>
      </c>
    </row>
    <row r="9" spans="2:11" ht="15" customHeight="1" x14ac:dyDescent="0.25">
      <c r="B9" s="213" t="s">
        <v>382</v>
      </c>
      <c r="C9" s="213"/>
      <c r="D9" s="213"/>
      <c r="E9" s="213"/>
      <c r="F9" s="213"/>
      <c r="G9" s="213"/>
      <c r="H9" s="213"/>
      <c r="I9" s="213"/>
    </row>
    <row r="10" spans="2:11" ht="15" customHeight="1" x14ac:dyDescent="0.25">
      <c r="B10" s="213"/>
      <c r="C10" s="213"/>
      <c r="D10" s="213"/>
      <c r="E10" s="213"/>
      <c r="F10" s="213"/>
      <c r="G10" s="213"/>
      <c r="H10" s="213"/>
      <c r="I10" s="213"/>
    </row>
    <row r="11" spans="2:11" ht="15.75" thickBot="1" x14ac:dyDescent="0.3"/>
    <row r="12" spans="2:11" ht="18.75" thickBot="1" x14ac:dyDescent="0.3">
      <c r="B12" s="283" t="s">
        <v>153</v>
      </c>
      <c r="C12" s="286" t="s">
        <v>383</v>
      </c>
      <c r="D12" s="287"/>
      <c r="E12" s="287"/>
      <c r="F12" s="287"/>
      <c r="G12" s="287"/>
      <c r="H12" s="287"/>
      <c r="I12" s="288"/>
    </row>
    <row r="13" spans="2:11" ht="15.75" x14ac:dyDescent="0.25">
      <c r="B13" s="284"/>
      <c r="C13" s="289" t="s">
        <v>384</v>
      </c>
      <c r="D13" s="289" t="s">
        <v>385</v>
      </c>
      <c r="E13" s="289" t="s">
        <v>386</v>
      </c>
      <c r="F13" s="289" t="s">
        <v>387</v>
      </c>
      <c r="G13" s="289" t="s">
        <v>388</v>
      </c>
      <c r="H13" s="291" t="s">
        <v>389</v>
      </c>
      <c r="I13" s="93" t="s">
        <v>390</v>
      </c>
    </row>
    <row r="14" spans="2:11" ht="16.5" thickBot="1" x14ac:dyDescent="0.3">
      <c r="B14" s="284"/>
      <c r="C14" s="290"/>
      <c r="D14" s="290"/>
      <c r="E14" s="290"/>
      <c r="F14" s="290"/>
      <c r="G14" s="290"/>
      <c r="H14" s="292"/>
      <c r="I14" s="94" t="s">
        <v>391</v>
      </c>
    </row>
    <row r="15" spans="2:11" ht="75" x14ac:dyDescent="0.25">
      <c r="B15" s="284"/>
      <c r="C15" s="273" t="s">
        <v>392</v>
      </c>
      <c r="D15" s="95" t="s">
        <v>393</v>
      </c>
      <c r="E15" s="95" t="s">
        <v>394</v>
      </c>
      <c r="F15" s="95" t="s">
        <v>395</v>
      </c>
      <c r="G15" s="95" t="s">
        <v>396</v>
      </c>
      <c r="H15" s="95" t="s">
        <v>397</v>
      </c>
      <c r="I15" s="275" t="s">
        <v>398</v>
      </c>
    </row>
    <row r="16" spans="2:11" ht="60" x14ac:dyDescent="0.25">
      <c r="B16" s="284"/>
      <c r="C16" s="278"/>
      <c r="D16" s="95" t="s">
        <v>399</v>
      </c>
      <c r="E16" s="95" t="s">
        <v>400</v>
      </c>
      <c r="F16" s="95" t="s">
        <v>401</v>
      </c>
      <c r="G16" s="95" t="s">
        <v>402</v>
      </c>
      <c r="H16" s="95" t="s">
        <v>403</v>
      </c>
      <c r="I16" s="279"/>
    </row>
    <row r="17" spans="2:9" ht="16.5" thickBot="1" x14ac:dyDescent="0.3">
      <c r="B17" s="284"/>
      <c r="C17" s="274"/>
      <c r="D17" s="96" t="s">
        <v>404</v>
      </c>
      <c r="E17" s="97"/>
      <c r="F17" s="97"/>
      <c r="G17" s="97"/>
      <c r="H17" s="97"/>
      <c r="I17" s="276"/>
    </row>
    <row r="18" spans="2:9" ht="30" x14ac:dyDescent="0.25">
      <c r="B18" s="284"/>
      <c r="C18" s="273" t="s">
        <v>405</v>
      </c>
      <c r="D18" s="95" t="s">
        <v>406</v>
      </c>
      <c r="E18" s="275" t="s">
        <v>407</v>
      </c>
      <c r="F18" s="275" t="s">
        <v>408</v>
      </c>
      <c r="G18" s="275" t="s">
        <v>409</v>
      </c>
      <c r="H18" s="95" t="s">
        <v>410</v>
      </c>
      <c r="I18" s="275" t="s">
        <v>411</v>
      </c>
    </row>
    <row r="19" spans="2:9" ht="71.25" customHeight="1" thickBot="1" x14ac:dyDescent="0.3">
      <c r="B19" s="284"/>
      <c r="C19" s="274"/>
      <c r="D19" s="96" t="s">
        <v>412</v>
      </c>
      <c r="E19" s="276"/>
      <c r="F19" s="276"/>
      <c r="G19" s="276"/>
      <c r="H19" s="96" t="s">
        <v>413</v>
      </c>
      <c r="I19" s="276"/>
    </row>
    <row r="20" spans="2:9" ht="30" x14ac:dyDescent="0.25">
      <c r="B20" s="284"/>
      <c r="C20" s="273" t="s">
        <v>414</v>
      </c>
      <c r="D20" s="95" t="s">
        <v>415</v>
      </c>
      <c r="E20" s="275" t="s">
        <v>416</v>
      </c>
      <c r="F20" s="95" t="s">
        <v>417</v>
      </c>
      <c r="G20" s="95" t="s">
        <v>418</v>
      </c>
      <c r="H20" s="95" t="s">
        <v>419</v>
      </c>
      <c r="I20" s="275" t="s">
        <v>420</v>
      </c>
    </row>
    <row r="21" spans="2:9" ht="45" x14ac:dyDescent="0.25">
      <c r="B21" s="284"/>
      <c r="C21" s="278"/>
      <c r="D21" s="95" t="s">
        <v>421</v>
      </c>
      <c r="E21" s="279"/>
      <c r="F21" s="95" t="s">
        <v>422</v>
      </c>
      <c r="G21" s="95" t="s">
        <v>423</v>
      </c>
      <c r="H21" s="95" t="s">
        <v>424</v>
      </c>
      <c r="I21" s="279"/>
    </row>
    <row r="22" spans="2:9" ht="45.75" thickBot="1" x14ac:dyDescent="0.3">
      <c r="B22" s="284"/>
      <c r="C22" s="274"/>
      <c r="D22" s="97"/>
      <c r="E22" s="276"/>
      <c r="F22" s="97"/>
      <c r="G22" s="97"/>
      <c r="H22" s="96" t="s">
        <v>425</v>
      </c>
      <c r="I22" s="276"/>
    </row>
    <row r="23" spans="2:9" ht="30" x14ac:dyDescent="0.25">
      <c r="B23" s="284"/>
      <c r="C23" s="280" t="s">
        <v>426</v>
      </c>
      <c r="D23" s="95" t="s">
        <v>427</v>
      </c>
      <c r="E23" s="275" t="s">
        <v>428</v>
      </c>
      <c r="F23" s="95" t="s">
        <v>429</v>
      </c>
      <c r="G23" s="95" t="s">
        <v>430</v>
      </c>
      <c r="H23" s="95" t="s">
        <v>431</v>
      </c>
      <c r="I23" s="275" t="s">
        <v>432</v>
      </c>
    </row>
    <row r="24" spans="2:9" ht="30" x14ac:dyDescent="0.25">
      <c r="B24" s="284"/>
      <c r="C24" s="281"/>
      <c r="D24" s="95" t="s">
        <v>433</v>
      </c>
      <c r="E24" s="279"/>
      <c r="F24" s="95" t="s">
        <v>434</v>
      </c>
      <c r="G24" s="95" t="s">
        <v>435</v>
      </c>
      <c r="H24" s="95" t="s">
        <v>436</v>
      </c>
      <c r="I24" s="279"/>
    </row>
    <row r="25" spans="2:9" ht="30.75" thickBot="1" x14ac:dyDescent="0.3">
      <c r="B25" s="284"/>
      <c r="C25" s="282"/>
      <c r="D25" s="97"/>
      <c r="E25" s="276"/>
      <c r="F25" s="96" t="s">
        <v>437</v>
      </c>
      <c r="G25" s="97"/>
      <c r="H25" s="97"/>
      <c r="I25" s="276"/>
    </row>
    <row r="26" spans="2:9" ht="30" x14ac:dyDescent="0.25">
      <c r="B26" s="284"/>
      <c r="C26" s="273" t="s">
        <v>438</v>
      </c>
      <c r="D26" s="95" t="s">
        <v>439</v>
      </c>
      <c r="E26" s="95" t="s">
        <v>440</v>
      </c>
      <c r="F26" s="95" t="s">
        <v>441</v>
      </c>
      <c r="G26" s="262" t="s">
        <v>442</v>
      </c>
      <c r="H26" s="275" t="s">
        <v>443</v>
      </c>
      <c r="I26" s="275" t="s">
        <v>444</v>
      </c>
    </row>
    <row r="27" spans="2:9" ht="45" x14ac:dyDescent="0.25">
      <c r="B27" s="284"/>
      <c r="C27" s="278"/>
      <c r="D27" s="95" t="s">
        <v>445</v>
      </c>
      <c r="E27" s="95" t="s">
        <v>446</v>
      </c>
      <c r="F27" s="95" t="s">
        <v>447</v>
      </c>
      <c r="G27" s="277"/>
      <c r="H27" s="279"/>
      <c r="I27" s="279"/>
    </row>
    <row r="28" spans="2:9" ht="30.75" thickBot="1" x14ac:dyDescent="0.3">
      <c r="B28" s="284"/>
      <c r="C28" s="274"/>
      <c r="D28" s="96" t="s">
        <v>448</v>
      </c>
      <c r="E28" s="97"/>
      <c r="F28" s="96" t="s">
        <v>449</v>
      </c>
      <c r="G28" s="263"/>
      <c r="H28" s="276"/>
      <c r="I28" s="276"/>
    </row>
    <row r="29" spans="2:9" ht="30" x14ac:dyDescent="0.25">
      <c r="B29" s="284"/>
      <c r="C29" s="273" t="s">
        <v>450</v>
      </c>
      <c r="D29" s="95" t="s">
        <v>451</v>
      </c>
      <c r="E29" s="275" t="s">
        <v>452</v>
      </c>
      <c r="F29" s="95" t="s">
        <v>453</v>
      </c>
      <c r="G29" s="262" t="s">
        <v>442</v>
      </c>
      <c r="H29" s="95" t="s">
        <v>454</v>
      </c>
      <c r="I29" s="95" t="s">
        <v>455</v>
      </c>
    </row>
    <row r="30" spans="2:9" ht="30.75" thickBot="1" x14ac:dyDescent="0.3">
      <c r="B30" s="284"/>
      <c r="C30" s="274"/>
      <c r="D30" s="96" t="s">
        <v>456</v>
      </c>
      <c r="E30" s="276"/>
      <c r="F30" s="96" t="s">
        <v>457</v>
      </c>
      <c r="G30" s="263"/>
      <c r="H30" s="96" t="s">
        <v>458</v>
      </c>
      <c r="I30" s="96" t="s">
        <v>459</v>
      </c>
    </row>
    <row r="31" spans="2:9" x14ac:dyDescent="0.25">
      <c r="B31" s="284"/>
      <c r="C31" s="273" t="s">
        <v>460</v>
      </c>
      <c r="D31" s="95" t="s">
        <v>461</v>
      </c>
      <c r="E31" s="262" t="s">
        <v>442</v>
      </c>
      <c r="F31" s="262" t="s">
        <v>442</v>
      </c>
      <c r="G31" s="262" t="s">
        <v>442</v>
      </c>
      <c r="H31" s="275" t="s">
        <v>462</v>
      </c>
      <c r="I31" s="262" t="s">
        <v>442</v>
      </c>
    </row>
    <row r="32" spans="2:9" ht="45" x14ac:dyDescent="0.25">
      <c r="B32" s="284"/>
      <c r="C32" s="278"/>
      <c r="D32" s="95" t="s">
        <v>463</v>
      </c>
      <c r="E32" s="277"/>
      <c r="F32" s="277"/>
      <c r="G32" s="277"/>
      <c r="H32" s="279"/>
      <c r="I32" s="277"/>
    </row>
    <row r="33" spans="2:12" ht="16.5" thickBot="1" x14ac:dyDescent="0.3">
      <c r="B33" s="284"/>
      <c r="C33" s="274"/>
      <c r="D33" s="97"/>
      <c r="E33" s="263"/>
      <c r="F33" s="263"/>
      <c r="G33" s="263"/>
      <c r="H33" s="276"/>
      <c r="I33" s="263"/>
    </row>
    <row r="34" spans="2:12" ht="36" customHeight="1" x14ac:dyDescent="0.25">
      <c r="B34" s="284"/>
      <c r="C34" s="273" t="s">
        <v>464</v>
      </c>
      <c r="D34" s="262" t="s">
        <v>442</v>
      </c>
      <c r="E34" s="262" t="s">
        <v>442</v>
      </c>
      <c r="F34" s="262" t="s">
        <v>442</v>
      </c>
      <c r="G34" s="262" t="s">
        <v>442</v>
      </c>
      <c r="H34" s="275" t="s">
        <v>465</v>
      </c>
      <c r="I34" s="262" t="s">
        <v>442</v>
      </c>
    </row>
    <row r="35" spans="2:12" ht="15.75" thickBot="1" x14ac:dyDescent="0.3">
      <c r="B35" s="285"/>
      <c r="C35" s="274"/>
      <c r="D35" s="263"/>
      <c r="E35" s="263"/>
      <c r="F35" s="263"/>
      <c r="G35" s="263"/>
      <c r="H35" s="276"/>
      <c r="I35" s="263"/>
    </row>
    <row r="36" spans="2:12" x14ac:dyDescent="0.25">
      <c r="B36" s="264" t="s">
        <v>466</v>
      </c>
      <c r="C36" s="265"/>
      <c r="D36" s="265"/>
      <c r="E36" s="265"/>
      <c r="F36" s="265"/>
      <c r="G36" s="265"/>
      <c r="H36" s="265"/>
      <c r="I36" s="266"/>
    </row>
    <row r="37" spans="2:12" ht="15.75" thickBot="1" x14ac:dyDescent="0.3">
      <c r="B37" s="267" t="s">
        <v>467</v>
      </c>
      <c r="C37" s="268"/>
      <c r="D37" s="268"/>
      <c r="E37" s="268"/>
      <c r="F37" s="268"/>
      <c r="G37" s="268"/>
      <c r="H37" s="268"/>
      <c r="I37" s="269"/>
    </row>
    <row r="39" spans="2:12" x14ac:dyDescent="0.25">
      <c r="B39" s="98" t="s">
        <v>133</v>
      </c>
      <c r="C39" s="98"/>
      <c r="D39" s="98"/>
    </row>
    <row r="41" spans="2:12" ht="55.5" customHeight="1" x14ac:dyDescent="0.25">
      <c r="B41" s="270" t="s">
        <v>11</v>
      </c>
      <c r="C41" s="270"/>
      <c r="D41" s="270"/>
      <c r="E41" s="270"/>
      <c r="F41" s="270"/>
      <c r="G41" s="270"/>
      <c r="H41" s="270"/>
      <c r="I41" s="270"/>
      <c r="J41" s="99"/>
      <c r="K41" s="99"/>
      <c r="L41" s="100"/>
    </row>
    <row r="42" spans="2:12" x14ac:dyDescent="0.25">
      <c r="B42" s="271"/>
      <c r="C42" s="271"/>
      <c r="D42" s="271"/>
      <c r="E42" s="271"/>
      <c r="F42" s="271"/>
      <c r="G42" s="271"/>
      <c r="H42" s="271"/>
      <c r="I42" s="271"/>
      <c r="J42" s="100"/>
      <c r="K42" s="100"/>
      <c r="L42" s="100"/>
    </row>
    <row r="43" spans="2:12" ht="27.75" customHeight="1" x14ac:dyDescent="0.25">
      <c r="B43" s="272" t="s">
        <v>12</v>
      </c>
      <c r="C43" s="272"/>
      <c r="D43" s="272"/>
      <c r="E43" s="272"/>
      <c r="F43" s="272"/>
      <c r="G43" s="272"/>
      <c r="H43" s="272"/>
      <c r="I43" s="272"/>
      <c r="J43" s="101"/>
      <c r="K43" s="101"/>
      <c r="L43" s="100"/>
    </row>
    <row r="44" spans="2:12" x14ac:dyDescent="0.25">
      <c r="B44" s="261"/>
      <c r="C44" s="261"/>
      <c r="D44" s="261"/>
      <c r="E44" s="261"/>
      <c r="F44" s="261"/>
      <c r="G44" s="261"/>
      <c r="H44" s="261"/>
      <c r="I44" s="261"/>
      <c r="J44" s="100"/>
      <c r="K44" s="100"/>
      <c r="L44" s="100"/>
    </row>
    <row r="45" spans="2:12" x14ac:dyDescent="0.25">
      <c r="B45" s="261"/>
      <c r="C45" s="261"/>
      <c r="D45" s="261"/>
      <c r="E45" s="261"/>
      <c r="F45" s="261"/>
      <c r="G45" s="261"/>
      <c r="H45" s="261"/>
      <c r="I45" s="261"/>
      <c r="J45" s="100"/>
      <c r="K45" s="100"/>
      <c r="L45" s="100"/>
    </row>
  </sheetData>
  <mergeCells count="57">
    <mergeCell ref="B2:B5"/>
    <mergeCell ref="C2:G2"/>
    <mergeCell ref="H2:I2"/>
    <mergeCell ref="C3:G3"/>
    <mergeCell ref="H3:I3"/>
    <mergeCell ref="C4:G5"/>
    <mergeCell ref="H4:I4"/>
    <mergeCell ref="H5:I5"/>
    <mergeCell ref="B9:I10"/>
    <mergeCell ref="B12:B35"/>
    <mergeCell ref="C12:I12"/>
    <mergeCell ref="C13:C14"/>
    <mergeCell ref="D13:D14"/>
    <mergeCell ref="E13:E14"/>
    <mergeCell ref="F13:F14"/>
    <mergeCell ref="G13:G14"/>
    <mergeCell ref="H13:H14"/>
    <mergeCell ref="C15:C17"/>
    <mergeCell ref="I15:I17"/>
    <mergeCell ref="C18:C19"/>
    <mergeCell ref="E18:E19"/>
    <mergeCell ref="F18:F19"/>
    <mergeCell ref="G18:G19"/>
    <mergeCell ref="I18:I19"/>
    <mergeCell ref="C20:C22"/>
    <mergeCell ref="E20:E22"/>
    <mergeCell ref="I20:I22"/>
    <mergeCell ref="C23:C25"/>
    <mergeCell ref="E23:E25"/>
    <mergeCell ref="I23:I25"/>
    <mergeCell ref="I31:I33"/>
    <mergeCell ref="C26:C28"/>
    <mergeCell ref="G26:G28"/>
    <mergeCell ref="H26:H28"/>
    <mergeCell ref="I26:I28"/>
    <mergeCell ref="C29:C30"/>
    <mergeCell ref="E29:E30"/>
    <mergeCell ref="G29:G30"/>
    <mergeCell ref="C31:C33"/>
    <mergeCell ref="E31:E33"/>
    <mergeCell ref="F31:F33"/>
    <mergeCell ref="G31:G33"/>
    <mergeCell ref="H31:H33"/>
    <mergeCell ref="B44:I44"/>
    <mergeCell ref="B45:I45"/>
    <mergeCell ref="I34:I35"/>
    <mergeCell ref="B36:I36"/>
    <mergeCell ref="B37:I37"/>
    <mergeCell ref="B41:I41"/>
    <mergeCell ref="B42:I42"/>
    <mergeCell ref="B43:I43"/>
    <mergeCell ref="C34:C35"/>
    <mergeCell ref="D34:D35"/>
    <mergeCell ref="E34:E35"/>
    <mergeCell ref="F34:F35"/>
    <mergeCell ref="G34:G35"/>
    <mergeCell ref="H34:H35"/>
  </mergeCells>
  <printOptions horizontalCentered="1"/>
  <pageMargins left="0.70866141732283472" right="0.70866141732283472" top="0.74803149606299213" bottom="0.74803149606299213" header="0.31496062992125984" footer="0.31496062992125984"/>
  <pageSetup scale="4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L83"/>
  <sheetViews>
    <sheetView showGridLines="0" showRowColHeaders="0" view="pageBreakPreview" zoomScale="85" zoomScaleNormal="66" zoomScaleSheetLayoutView="85" workbookViewId="0">
      <pane xSplit="2" ySplit="15" topLeftCell="C16" activePane="bottomRight" state="frozen"/>
      <selection pane="topRight" activeCell="C1" sqref="C1"/>
      <selection pane="bottomLeft" activeCell="A14" sqref="A14"/>
      <selection pane="bottomRight" activeCell="A10" sqref="A10"/>
    </sheetView>
  </sheetViews>
  <sheetFormatPr baseColWidth="10" defaultColWidth="11.42578125" defaultRowHeight="15" x14ac:dyDescent="0.25"/>
  <cols>
    <col min="1" max="1" width="11" customWidth="1"/>
    <col min="2" max="2" width="23.28515625" customWidth="1"/>
    <col min="3" max="3" width="69.7109375" customWidth="1"/>
    <col min="4" max="4" width="78.5703125" customWidth="1"/>
    <col min="5" max="5" width="58" customWidth="1"/>
    <col min="6" max="6" width="10.5703125" customWidth="1"/>
  </cols>
  <sheetData>
    <row r="2" spans="2:6" s="1" customFormat="1" x14ac:dyDescent="0.25">
      <c r="B2" s="295"/>
      <c r="C2" s="35" t="s">
        <v>0</v>
      </c>
      <c r="D2" s="35" t="s">
        <v>1</v>
      </c>
      <c r="E2" s="2"/>
      <c r="F2" s="2"/>
    </row>
    <row r="3" spans="2:6" s="1" customFormat="1" ht="32.25" customHeight="1" x14ac:dyDescent="0.25">
      <c r="B3" s="295"/>
      <c r="C3" s="35" t="s">
        <v>2</v>
      </c>
      <c r="D3" s="35" t="s">
        <v>3</v>
      </c>
      <c r="E3" s="2"/>
      <c r="F3" s="2"/>
    </row>
    <row r="4" spans="2:6" s="1" customFormat="1" x14ac:dyDescent="0.25">
      <c r="B4" s="295"/>
      <c r="C4" s="296" t="s">
        <v>4</v>
      </c>
      <c r="D4" s="35" t="s">
        <v>5</v>
      </c>
      <c r="E4" s="2"/>
      <c r="F4" s="2"/>
    </row>
    <row r="5" spans="2:6" s="1" customFormat="1" x14ac:dyDescent="0.25">
      <c r="B5" s="295"/>
      <c r="C5" s="297"/>
      <c r="D5" s="35" t="s">
        <v>468</v>
      </c>
      <c r="E5" s="2"/>
      <c r="F5" s="2"/>
    </row>
    <row r="6" spans="2:6" s="1" customFormat="1" x14ac:dyDescent="0.25">
      <c r="B6" s="42">
        <v>33</v>
      </c>
      <c r="C6" s="54"/>
      <c r="D6" s="54"/>
      <c r="E6" s="2"/>
      <c r="F6" s="2"/>
    </row>
    <row r="7" spans="2:6" s="1" customFormat="1" x14ac:dyDescent="0.25">
      <c r="B7" s="213" t="s">
        <v>566</v>
      </c>
      <c r="C7" s="213"/>
      <c r="D7" s="213"/>
      <c r="E7" s="2"/>
      <c r="F7" s="2"/>
    </row>
    <row r="9" spans="2:6" ht="15.75" customHeight="1" x14ac:dyDescent="0.25">
      <c r="B9" s="299" t="s">
        <v>469</v>
      </c>
      <c r="C9" s="299"/>
      <c r="D9" s="299"/>
    </row>
    <row r="10" spans="2:6" x14ac:dyDescent="0.25">
      <c r="B10" s="300" t="s">
        <v>158</v>
      </c>
      <c r="C10" s="300"/>
      <c r="D10" s="160" t="s">
        <v>32</v>
      </c>
    </row>
    <row r="11" spans="2:6" x14ac:dyDescent="0.25">
      <c r="B11" s="301" t="s">
        <v>35</v>
      </c>
      <c r="C11" s="301"/>
      <c r="D11" s="43">
        <v>10</v>
      </c>
    </row>
    <row r="12" spans="2:6" x14ac:dyDescent="0.25">
      <c r="B12" s="301" t="s">
        <v>37</v>
      </c>
      <c r="C12" s="301"/>
      <c r="D12" s="44">
        <v>6</v>
      </c>
    </row>
    <row r="13" spans="2:6" x14ac:dyDescent="0.25">
      <c r="B13" s="301" t="s">
        <v>43</v>
      </c>
      <c r="C13" s="301"/>
      <c r="D13" s="45">
        <v>2</v>
      </c>
    </row>
    <row r="14" spans="2:6" x14ac:dyDescent="0.25">
      <c r="B14" s="301" t="s">
        <v>50</v>
      </c>
      <c r="C14" s="301"/>
      <c r="D14" s="46" t="s">
        <v>470</v>
      </c>
    </row>
    <row r="15" spans="2:6" x14ac:dyDescent="0.25">
      <c r="B15" s="47" t="s">
        <v>154</v>
      </c>
      <c r="C15" s="47" t="s">
        <v>158</v>
      </c>
      <c r="D15" s="47" t="s">
        <v>153</v>
      </c>
    </row>
    <row r="16" spans="2:6" x14ac:dyDescent="0.25">
      <c r="B16" s="298" t="s">
        <v>471</v>
      </c>
      <c r="C16" s="48" t="s">
        <v>472</v>
      </c>
      <c r="D16" s="49" t="s">
        <v>473</v>
      </c>
    </row>
    <row r="17" spans="2:4" x14ac:dyDescent="0.25">
      <c r="B17" s="298"/>
      <c r="C17" s="48" t="s">
        <v>474</v>
      </c>
      <c r="D17" s="49" t="s">
        <v>475</v>
      </c>
    </row>
    <row r="18" spans="2:4" x14ac:dyDescent="0.25">
      <c r="B18" s="298"/>
      <c r="C18" s="48" t="s">
        <v>476</v>
      </c>
      <c r="D18" s="49" t="s">
        <v>477</v>
      </c>
    </row>
    <row r="19" spans="2:4" x14ac:dyDescent="0.25">
      <c r="B19" s="298"/>
      <c r="C19" s="48" t="s">
        <v>478</v>
      </c>
      <c r="D19" s="49" t="s">
        <v>479</v>
      </c>
    </row>
    <row r="20" spans="2:4" x14ac:dyDescent="0.25">
      <c r="B20" s="298" t="s">
        <v>480</v>
      </c>
      <c r="C20" s="48" t="s">
        <v>472</v>
      </c>
      <c r="D20" s="49" t="s">
        <v>481</v>
      </c>
    </row>
    <row r="21" spans="2:4" x14ac:dyDescent="0.25">
      <c r="B21" s="298"/>
      <c r="C21" s="48" t="s">
        <v>474</v>
      </c>
      <c r="D21" s="49" t="s">
        <v>482</v>
      </c>
    </row>
    <row r="22" spans="2:4" x14ac:dyDescent="0.25">
      <c r="B22" s="298"/>
      <c r="C22" s="48" t="s">
        <v>476</v>
      </c>
      <c r="D22" s="49" t="s">
        <v>483</v>
      </c>
    </row>
    <row r="23" spans="2:4" x14ac:dyDescent="0.25">
      <c r="B23" s="298"/>
      <c r="C23" s="48" t="s">
        <v>478</v>
      </c>
      <c r="D23" s="49" t="s">
        <v>484</v>
      </c>
    </row>
    <row r="24" spans="2:4" x14ac:dyDescent="0.25">
      <c r="B24" s="298" t="s">
        <v>485</v>
      </c>
      <c r="C24" s="48" t="s">
        <v>472</v>
      </c>
      <c r="D24" s="49" t="s">
        <v>486</v>
      </c>
    </row>
    <row r="25" spans="2:4" x14ac:dyDescent="0.25">
      <c r="B25" s="298"/>
      <c r="C25" s="48" t="s">
        <v>474</v>
      </c>
      <c r="D25" s="49" t="s">
        <v>487</v>
      </c>
    </row>
    <row r="26" spans="2:4" x14ac:dyDescent="0.25">
      <c r="B26" s="298"/>
      <c r="C26" s="48" t="s">
        <v>476</v>
      </c>
      <c r="D26" s="49" t="s">
        <v>488</v>
      </c>
    </row>
    <row r="27" spans="2:4" x14ac:dyDescent="0.25">
      <c r="B27" s="298"/>
      <c r="C27" s="48" t="s">
        <v>478</v>
      </c>
      <c r="D27" s="49" t="s">
        <v>489</v>
      </c>
    </row>
    <row r="28" spans="2:4" x14ac:dyDescent="0.25">
      <c r="B28" s="298" t="s">
        <v>490</v>
      </c>
      <c r="C28" s="48" t="s">
        <v>472</v>
      </c>
      <c r="D28" s="49" t="s">
        <v>491</v>
      </c>
    </row>
    <row r="29" spans="2:4" x14ac:dyDescent="0.25">
      <c r="B29" s="298"/>
      <c r="C29" s="48" t="s">
        <v>474</v>
      </c>
      <c r="D29" s="49" t="s">
        <v>492</v>
      </c>
    </row>
    <row r="30" spans="2:4" x14ac:dyDescent="0.25">
      <c r="B30" s="298"/>
      <c r="C30" s="48" t="s">
        <v>476</v>
      </c>
      <c r="D30" s="49" t="s">
        <v>493</v>
      </c>
    </row>
    <row r="31" spans="2:4" x14ac:dyDescent="0.25">
      <c r="B31" s="298"/>
      <c r="C31" s="48" t="s">
        <v>478</v>
      </c>
      <c r="D31" s="49" t="s">
        <v>494</v>
      </c>
    </row>
    <row r="32" spans="2:4" x14ac:dyDescent="0.25">
      <c r="B32" s="298" t="s">
        <v>495</v>
      </c>
      <c r="C32" s="48" t="s">
        <v>472</v>
      </c>
      <c r="D32" s="49" t="s">
        <v>496</v>
      </c>
    </row>
    <row r="33" spans="2:4" x14ac:dyDescent="0.25">
      <c r="B33" s="298"/>
      <c r="C33" s="48" t="s">
        <v>474</v>
      </c>
      <c r="D33" s="49" t="s">
        <v>497</v>
      </c>
    </row>
    <row r="34" spans="2:4" ht="28.5" x14ac:dyDescent="0.25">
      <c r="B34" s="298"/>
      <c r="C34" s="48" t="s">
        <v>476</v>
      </c>
      <c r="D34" s="49" t="s">
        <v>498</v>
      </c>
    </row>
    <row r="35" spans="2:4" x14ac:dyDescent="0.25">
      <c r="B35" s="298"/>
      <c r="C35" s="48" t="s">
        <v>478</v>
      </c>
      <c r="D35" s="49" t="s">
        <v>499</v>
      </c>
    </row>
    <row r="36" spans="2:4" x14ac:dyDescent="0.25">
      <c r="B36" s="298" t="s">
        <v>500</v>
      </c>
      <c r="C36" s="48" t="s">
        <v>472</v>
      </c>
      <c r="D36" s="49" t="s">
        <v>501</v>
      </c>
    </row>
    <row r="37" spans="2:4" x14ac:dyDescent="0.25">
      <c r="B37" s="298"/>
      <c r="C37" s="48" t="s">
        <v>474</v>
      </c>
      <c r="D37" s="49" t="s">
        <v>502</v>
      </c>
    </row>
    <row r="38" spans="2:4" x14ac:dyDescent="0.25">
      <c r="B38" s="298"/>
      <c r="C38" s="48" t="s">
        <v>476</v>
      </c>
      <c r="D38" s="49" t="s">
        <v>503</v>
      </c>
    </row>
    <row r="39" spans="2:4" x14ac:dyDescent="0.25">
      <c r="B39" s="298"/>
      <c r="C39" s="48" t="s">
        <v>478</v>
      </c>
      <c r="D39" s="49" t="s">
        <v>504</v>
      </c>
    </row>
    <row r="40" spans="2:4" ht="42.75" x14ac:dyDescent="0.25">
      <c r="B40" s="298" t="s">
        <v>505</v>
      </c>
      <c r="C40" s="48" t="s">
        <v>472</v>
      </c>
      <c r="D40" s="49" t="s">
        <v>506</v>
      </c>
    </row>
    <row r="41" spans="2:4" ht="42.75" x14ac:dyDescent="0.25">
      <c r="B41" s="298"/>
      <c r="C41" s="48" t="s">
        <v>474</v>
      </c>
      <c r="D41" s="49" t="s">
        <v>507</v>
      </c>
    </row>
    <row r="42" spans="2:4" ht="28.5" x14ac:dyDescent="0.25">
      <c r="B42" s="298"/>
      <c r="C42" s="48" t="s">
        <v>476</v>
      </c>
      <c r="D42" s="49" t="s">
        <v>508</v>
      </c>
    </row>
    <row r="43" spans="2:4" ht="28.5" x14ac:dyDescent="0.25">
      <c r="B43" s="298"/>
      <c r="C43" s="48" t="s">
        <v>478</v>
      </c>
      <c r="D43" s="49" t="s">
        <v>509</v>
      </c>
    </row>
    <row r="44" spans="2:4" ht="28.5" x14ac:dyDescent="0.25">
      <c r="B44" s="298" t="s">
        <v>510</v>
      </c>
      <c r="C44" s="48" t="s">
        <v>472</v>
      </c>
      <c r="D44" s="49" t="s">
        <v>511</v>
      </c>
    </row>
    <row r="45" spans="2:4" ht="28.5" x14ac:dyDescent="0.25">
      <c r="B45" s="298"/>
      <c r="C45" s="48" t="s">
        <v>474</v>
      </c>
      <c r="D45" s="49" t="s">
        <v>512</v>
      </c>
    </row>
    <row r="46" spans="2:4" ht="39" customHeight="1" x14ac:dyDescent="0.25">
      <c r="B46" s="298"/>
      <c r="C46" s="48" t="s">
        <v>476</v>
      </c>
      <c r="D46" s="49" t="s">
        <v>513</v>
      </c>
    </row>
    <row r="47" spans="2:4" ht="44.25" customHeight="1" x14ac:dyDescent="0.25">
      <c r="B47" s="298"/>
      <c r="C47" s="48" t="s">
        <v>478</v>
      </c>
      <c r="D47" s="49" t="s">
        <v>514</v>
      </c>
    </row>
    <row r="48" spans="2:4" ht="74.25" customHeight="1" x14ac:dyDescent="0.25">
      <c r="B48" s="298" t="s">
        <v>515</v>
      </c>
      <c r="C48" s="48" t="s">
        <v>472</v>
      </c>
      <c r="D48" s="49" t="s">
        <v>516</v>
      </c>
    </row>
    <row r="49" spans="2:4" ht="57.75" x14ac:dyDescent="0.25">
      <c r="B49" s="298"/>
      <c r="C49" s="48" t="s">
        <v>474</v>
      </c>
      <c r="D49" s="49" t="s">
        <v>517</v>
      </c>
    </row>
    <row r="50" spans="2:4" ht="28.5" x14ac:dyDescent="0.25">
      <c r="B50" s="298"/>
      <c r="C50" s="48" t="s">
        <v>476</v>
      </c>
      <c r="D50" s="49" t="s">
        <v>518</v>
      </c>
    </row>
    <row r="51" spans="2:4" ht="28.5" x14ac:dyDescent="0.25">
      <c r="B51" s="298"/>
      <c r="C51" s="48" t="s">
        <v>478</v>
      </c>
      <c r="D51" s="49" t="s">
        <v>519</v>
      </c>
    </row>
    <row r="52" spans="2:4" ht="28.5" x14ac:dyDescent="0.25">
      <c r="B52" s="298" t="s">
        <v>520</v>
      </c>
      <c r="C52" s="48" t="s">
        <v>472</v>
      </c>
      <c r="D52" s="49" t="s">
        <v>521</v>
      </c>
    </row>
    <row r="53" spans="2:4" x14ac:dyDescent="0.25">
      <c r="B53" s="298"/>
      <c r="C53" s="48" t="s">
        <v>474</v>
      </c>
      <c r="D53" s="49" t="s">
        <v>522</v>
      </c>
    </row>
    <row r="54" spans="2:4" x14ac:dyDescent="0.25">
      <c r="B54" s="298"/>
      <c r="C54" s="48" t="s">
        <v>476</v>
      </c>
      <c r="D54" s="49" t="s">
        <v>523</v>
      </c>
    </row>
    <row r="55" spans="2:4" x14ac:dyDescent="0.25">
      <c r="B55" s="298"/>
      <c r="C55" s="48" t="s">
        <v>478</v>
      </c>
      <c r="D55" s="49" t="s">
        <v>524</v>
      </c>
    </row>
    <row r="56" spans="2:4" ht="28.5" x14ac:dyDescent="0.25">
      <c r="B56" s="298" t="s">
        <v>525</v>
      </c>
      <c r="C56" s="48" t="s">
        <v>472</v>
      </c>
      <c r="D56" s="49" t="s">
        <v>526</v>
      </c>
    </row>
    <row r="57" spans="2:4" ht="28.5" x14ac:dyDescent="0.25">
      <c r="B57" s="298"/>
      <c r="C57" s="48" t="s">
        <v>474</v>
      </c>
      <c r="D57" s="49" t="s">
        <v>527</v>
      </c>
    </row>
    <row r="58" spans="2:4" ht="28.5" x14ac:dyDescent="0.25">
      <c r="B58" s="298"/>
      <c r="C58" s="48" t="s">
        <v>476</v>
      </c>
      <c r="D58" s="49" t="s">
        <v>528</v>
      </c>
    </row>
    <row r="59" spans="2:4" ht="28.5" x14ac:dyDescent="0.25">
      <c r="B59" s="298"/>
      <c r="C59" s="48" t="s">
        <v>478</v>
      </c>
      <c r="D59" s="49" t="s">
        <v>529</v>
      </c>
    </row>
    <row r="60" spans="2:4" ht="78.75" customHeight="1" x14ac:dyDescent="0.25">
      <c r="B60" s="298" t="s">
        <v>530</v>
      </c>
      <c r="C60" s="48" t="s">
        <v>472</v>
      </c>
      <c r="D60" s="49" t="s">
        <v>531</v>
      </c>
    </row>
    <row r="61" spans="2:4" ht="57" x14ac:dyDescent="0.25">
      <c r="B61" s="298"/>
      <c r="C61" s="48" t="s">
        <v>474</v>
      </c>
      <c r="D61" s="49" t="s">
        <v>532</v>
      </c>
    </row>
    <row r="62" spans="2:4" ht="57" x14ac:dyDescent="0.25">
      <c r="B62" s="298"/>
      <c r="C62" s="48" t="s">
        <v>476</v>
      </c>
      <c r="D62" s="49" t="s">
        <v>533</v>
      </c>
    </row>
    <row r="63" spans="2:4" ht="96" customHeight="1" x14ac:dyDescent="0.25">
      <c r="B63" s="298"/>
      <c r="C63" s="48" t="s">
        <v>478</v>
      </c>
      <c r="D63" s="49" t="s">
        <v>534</v>
      </c>
    </row>
    <row r="64" spans="2:4" ht="28.5" x14ac:dyDescent="0.25">
      <c r="B64" s="298" t="s">
        <v>535</v>
      </c>
      <c r="C64" s="48" t="s">
        <v>472</v>
      </c>
      <c r="D64" s="49" t="s">
        <v>536</v>
      </c>
    </row>
    <row r="65" spans="2:12" ht="28.5" x14ac:dyDescent="0.25">
      <c r="B65" s="298"/>
      <c r="C65" s="48" t="s">
        <v>474</v>
      </c>
      <c r="D65" s="49" t="s">
        <v>537</v>
      </c>
    </row>
    <row r="66" spans="2:12" ht="28.5" x14ac:dyDescent="0.25">
      <c r="B66" s="298"/>
      <c r="C66" s="48" t="s">
        <v>476</v>
      </c>
      <c r="D66" s="49" t="s">
        <v>538</v>
      </c>
    </row>
    <row r="67" spans="2:12" x14ac:dyDescent="0.25">
      <c r="B67" s="298"/>
      <c r="C67" s="48" t="s">
        <v>478</v>
      </c>
      <c r="D67" s="49" t="s">
        <v>539</v>
      </c>
    </row>
    <row r="68" spans="2:12" ht="28.5" x14ac:dyDescent="0.25">
      <c r="B68" s="298" t="s">
        <v>540</v>
      </c>
      <c r="C68" s="48" t="s">
        <v>472</v>
      </c>
      <c r="D68" s="49" t="s">
        <v>541</v>
      </c>
    </row>
    <row r="69" spans="2:12" ht="28.5" x14ac:dyDescent="0.25">
      <c r="B69" s="298"/>
      <c r="C69" s="48" t="s">
        <v>474</v>
      </c>
      <c r="D69" s="49" t="s">
        <v>542</v>
      </c>
    </row>
    <row r="70" spans="2:12" ht="28.5" x14ac:dyDescent="0.25">
      <c r="B70" s="298"/>
      <c r="C70" s="48" t="s">
        <v>476</v>
      </c>
      <c r="D70" s="49" t="s">
        <v>543</v>
      </c>
    </row>
    <row r="71" spans="2:12" x14ac:dyDescent="0.25">
      <c r="B71" s="298"/>
      <c r="C71" s="48" t="s">
        <v>478</v>
      </c>
      <c r="D71" s="49" t="s">
        <v>544</v>
      </c>
    </row>
    <row r="72" spans="2:12" ht="28.5" x14ac:dyDescent="0.25">
      <c r="B72" s="298" t="s">
        <v>545</v>
      </c>
      <c r="C72" s="48" t="s">
        <v>472</v>
      </c>
      <c r="D72" s="49" t="s">
        <v>546</v>
      </c>
    </row>
    <row r="73" spans="2:12" ht="28.5" x14ac:dyDescent="0.25">
      <c r="B73" s="298"/>
      <c r="C73" s="48" t="s">
        <v>474</v>
      </c>
      <c r="D73" s="49" t="s">
        <v>547</v>
      </c>
    </row>
    <row r="74" spans="2:12" ht="28.5" x14ac:dyDescent="0.25">
      <c r="B74" s="298"/>
      <c r="C74" s="48" t="s">
        <v>476</v>
      </c>
      <c r="D74" s="49" t="s">
        <v>548</v>
      </c>
    </row>
    <row r="75" spans="2:12" ht="28.5" x14ac:dyDescent="0.25">
      <c r="B75" s="298"/>
      <c r="C75" s="48" t="s">
        <v>478</v>
      </c>
      <c r="D75" s="49" t="s">
        <v>549</v>
      </c>
    </row>
    <row r="77" spans="2:12" x14ac:dyDescent="0.25">
      <c r="B77" s="140" t="s">
        <v>133</v>
      </c>
      <c r="C77" s="141"/>
      <c r="D77" s="50"/>
      <c r="E77" s="50"/>
      <c r="F77" s="50"/>
      <c r="G77" s="50"/>
      <c r="H77" s="50"/>
      <c r="I77" s="50"/>
      <c r="J77" s="50"/>
      <c r="K77" s="50"/>
      <c r="L77" s="50"/>
    </row>
    <row r="78" spans="2:12" x14ac:dyDescent="0.25">
      <c r="B78" s="180"/>
      <c r="C78" s="180"/>
      <c r="D78" s="180"/>
      <c r="E78" s="28"/>
      <c r="F78" s="28"/>
      <c r="G78" s="28"/>
      <c r="H78" s="28"/>
      <c r="I78" s="28"/>
      <c r="J78" s="28"/>
      <c r="K78" s="28"/>
      <c r="L78" s="28"/>
    </row>
    <row r="79" spans="2:12" x14ac:dyDescent="0.25">
      <c r="B79" s="180"/>
      <c r="C79" s="180"/>
      <c r="D79" s="180"/>
      <c r="E79" s="28"/>
      <c r="F79" s="28"/>
      <c r="G79" s="28"/>
      <c r="H79" s="28"/>
      <c r="I79" s="28"/>
      <c r="J79" s="28"/>
      <c r="K79" s="28"/>
      <c r="L79" s="28"/>
    </row>
    <row r="80" spans="2:12" ht="54.75" customHeight="1" x14ac:dyDescent="0.25">
      <c r="B80" s="181" t="s">
        <v>11</v>
      </c>
      <c r="C80" s="181"/>
      <c r="D80" s="181"/>
      <c r="E80" s="58"/>
      <c r="F80" s="58"/>
      <c r="G80" s="58"/>
      <c r="H80" s="58"/>
      <c r="I80" s="58"/>
      <c r="J80" s="28"/>
      <c r="K80" s="28"/>
      <c r="L80" s="28"/>
    </row>
    <row r="81" spans="2:12" x14ac:dyDescent="0.25">
      <c r="B81" s="180"/>
      <c r="C81" s="180"/>
      <c r="D81" s="180"/>
      <c r="E81" s="28"/>
      <c r="F81" s="28"/>
      <c r="G81" s="28"/>
      <c r="H81" s="28"/>
      <c r="I81" s="28"/>
      <c r="J81" s="28"/>
      <c r="K81" s="28"/>
      <c r="L81" s="28"/>
    </row>
    <row r="82" spans="2:12" ht="32.25" customHeight="1" x14ac:dyDescent="0.25">
      <c r="B82" s="182" t="s">
        <v>12</v>
      </c>
      <c r="C82" s="182"/>
      <c r="D82" s="182"/>
      <c r="E82" s="87"/>
      <c r="F82" s="87"/>
      <c r="G82" s="87"/>
      <c r="H82" s="87"/>
      <c r="I82" s="87"/>
      <c r="J82" s="28"/>
      <c r="K82" s="28"/>
      <c r="L82" s="28"/>
    </row>
    <row r="83" spans="2:12" x14ac:dyDescent="0.25">
      <c r="B83" s="178"/>
      <c r="C83" s="178"/>
      <c r="D83" s="178"/>
      <c r="E83" s="28"/>
      <c r="F83" s="28"/>
      <c r="G83" s="28"/>
      <c r="H83" s="28"/>
      <c r="I83" s="28"/>
      <c r="J83" s="28"/>
      <c r="K83" s="28"/>
      <c r="L83" s="28"/>
    </row>
  </sheetData>
  <sheetProtection algorithmName="SHA-512" hashValue="165wtII3qatv04oQIuZKC93SBMBG0fusSaanvoPS07//UrSkvncAKlgHn01Fwp6NFkldNR+tSOMU7/UifZ23FQ==" saltValue="lv8MqSLmP2HP51vwzi1XRg==" spinCount="100000" sheet="1" formatCells="0" formatColumns="0" formatRows="0"/>
  <mergeCells count="30">
    <mergeCell ref="B83:D83"/>
    <mergeCell ref="B78:D78"/>
    <mergeCell ref="B79:D79"/>
    <mergeCell ref="B80:D80"/>
    <mergeCell ref="B81:D81"/>
    <mergeCell ref="B82:D82"/>
    <mergeCell ref="B64:B67"/>
    <mergeCell ref="B68:B71"/>
    <mergeCell ref="B72:B75"/>
    <mergeCell ref="B40:B43"/>
    <mergeCell ref="B44:B47"/>
    <mergeCell ref="B48:B51"/>
    <mergeCell ref="B52:B55"/>
    <mergeCell ref="B56:B59"/>
    <mergeCell ref="B60:B63"/>
    <mergeCell ref="B2:B5"/>
    <mergeCell ref="C4:C5"/>
    <mergeCell ref="B36:B39"/>
    <mergeCell ref="B9:D9"/>
    <mergeCell ref="B10:C10"/>
    <mergeCell ref="B11:C11"/>
    <mergeCell ref="B12:C12"/>
    <mergeCell ref="B13:C13"/>
    <mergeCell ref="B14:C14"/>
    <mergeCell ref="B16:B19"/>
    <mergeCell ref="B20:B23"/>
    <mergeCell ref="B24:B27"/>
    <mergeCell ref="B28:B31"/>
    <mergeCell ref="B32:B35"/>
    <mergeCell ref="B7:D7"/>
  </mergeCells>
  <pageMargins left="0.70866141732283472" right="0.70866141732283472" top="0.74803149606299213" bottom="0.74803149606299213" header="0.31496062992125984" footer="0.31496062992125984"/>
  <pageSetup scale="24" orientation="landscape" r:id="rId1"/>
  <colBreaks count="1" manualBreakCount="1">
    <brk id="5"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K33"/>
  <sheetViews>
    <sheetView view="pageBreakPreview" zoomScale="85" zoomScaleNormal="85" zoomScaleSheetLayoutView="85" workbookViewId="0">
      <pane xSplit="1" ySplit="7" topLeftCell="B8" activePane="bottomRight" state="frozen"/>
      <selection pane="topRight" activeCell="B1" sqref="B1"/>
      <selection pane="bottomLeft" activeCell="A8" sqref="A8"/>
      <selection pane="bottomRight" activeCell="J15" sqref="J15"/>
    </sheetView>
  </sheetViews>
  <sheetFormatPr baseColWidth="10" defaultColWidth="11.42578125" defaultRowHeight="15" x14ac:dyDescent="0.25"/>
  <cols>
    <col min="1" max="1" width="11.42578125" style="152" customWidth="1"/>
    <col min="2" max="2" width="11.7109375" style="90" customWidth="1"/>
    <col min="3" max="3" width="78.28515625" style="90" customWidth="1"/>
    <col min="4" max="4" width="17.42578125" style="90" customWidth="1"/>
    <col min="5" max="5" width="15.42578125" style="90" customWidth="1"/>
    <col min="6" max="6" width="4.28515625" style="152" customWidth="1"/>
    <col min="7" max="16384" width="11.42578125" style="152"/>
  </cols>
  <sheetData>
    <row r="2" spans="2:6" ht="15" customHeight="1" x14ac:dyDescent="0.25">
      <c r="B2" s="303"/>
      <c r="C2" s="150" t="s">
        <v>0</v>
      </c>
      <c r="D2" s="304" t="s">
        <v>1</v>
      </c>
      <c r="E2" s="304"/>
      <c r="F2" s="151"/>
    </row>
    <row r="3" spans="2:6" ht="28.15" customHeight="1" x14ac:dyDescent="0.25">
      <c r="B3" s="303"/>
      <c r="C3" s="150" t="s">
        <v>2</v>
      </c>
      <c r="D3" s="304" t="s">
        <v>3</v>
      </c>
      <c r="E3" s="304"/>
      <c r="F3" s="151"/>
    </row>
    <row r="4" spans="2:6" ht="15" customHeight="1" x14ac:dyDescent="0.25">
      <c r="B4" s="303"/>
      <c r="C4" s="304" t="s">
        <v>4</v>
      </c>
      <c r="D4" s="304" t="s">
        <v>5</v>
      </c>
      <c r="E4" s="304"/>
      <c r="F4" s="151"/>
    </row>
    <row r="5" spans="2:6" ht="15" customHeight="1" x14ac:dyDescent="0.25">
      <c r="B5" s="303"/>
      <c r="C5" s="304"/>
      <c r="D5" s="304" t="s">
        <v>550</v>
      </c>
      <c r="E5" s="304"/>
      <c r="F5" s="151"/>
    </row>
    <row r="6" spans="2:6" ht="15" customHeight="1" x14ac:dyDescent="0.25">
      <c r="B6" s="153">
        <v>33</v>
      </c>
      <c r="C6" s="52"/>
      <c r="D6" s="52"/>
      <c r="E6" s="52"/>
      <c r="F6" s="151"/>
    </row>
    <row r="7" spans="2:6" ht="21.75" customHeight="1" x14ac:dyDescent="0.25">
      <c r="B7" s="53" t="s">
        <v>551</v>
      </c>
      <c r="C7" s="149" t="s">
        <v>552</v>
      </c>
      <c r="D7" s="149" t="s">
        <v>553</v>
      </c>
      <c r="E7" s="149" t="s">
        <v>554</v>
      </c>
    </row>
    <row r="8" spans="2:6" ht="42.75" x14ac:dyDescent="0.25">
      <c r="B8" s="144">
        <v>44250</v>
      </c>
      <c r="C8" s="132" t="s">
        <v>555</v>
      </c>
      <c r="D8" s="146" t="s">
        <v>556</v>
      </c>
      <c r="E8" s="146" t="s">
        <v>557</v>
      </c>
    </row>
    <row r="9" spans="2:6" ht="42.75" x14ac:dyDescent="0.25">
      <c r="B9" s="145">
        <v>44816</v>
      </c>
      <c r="C9" s="133" t="s">
        <v>558</v>
      </c>
      <c r="D9" s="147" t="s">
        <v>556</v>
      </c>
      <c r="E9" s="147" t="s">
        <v>557</v>
      </c>
    </row>
    <row r="10" spans="2:6" ht="42.75" x14ac:dyDescent="0.25">
      <c r="B10" s="145">
        <v>44971</v>
      </c>
      <c r="C10" s="133" t="s">
        <v>559</v>
      </c>
      <c r="D10" s="147" t="s">
        <v>556</v>
      </c>
      <c r="E10" s="147" t="s">
        <v>557</v>
      </c>
    </row>
    <row r="11" spans="2:6" ht="42.75" x14ac:dyDescent="0.25">
      <c r="B11" s="159">
        <v>45566</v>
      </c>
      <c r="C11" s="158" t="s">
        <v>560</v>
      </c>
      <c r="D11" s="122" t="s">
        <v>561</v>
      </c>
      <c r="E11" s="122" t="s">
        <v>562</v>
      </c>
    </row>
    <row r="12" spans="2:6" ht="42.75" x14ac:dyDescent="0.25">
      <c r="B12" s="159">
        <v>45869</v>
      </c>
      <c r="C12" s="158" t="s">
        <v>563</v>
      </c>
      <c r="D12" s="122" t="s">
        <v>561</v>
      </c>
      <c r="E12" s="122" t="s">
        <v>562</v>
      </c>
    </row>
    <row r="13" spans="2:6" ht="28.5" x14ac:dyDescent="0.25">
      <c r="B13" s="157">
        <v>45910</v>
      </c>
      <c r="C13" s="158" t="s">
        <v>564</v>
      </c>
      <c r="D13" s="122" t="s">
        <v>565</v>
      </c>
      <c r="E13" s="123" t="s">
        <v>192</v>
      </c>
    </row>
    <row r="14" spans="2:6" x14ac:dyDescent="0.25">
      <c r="B14" s="106"/>
      <c r="C14" s="106"/>
      <c r="D14" s="106"/>
      <c r="E14" s="106"/>
    </row>
    <row r="15" spans="2:6" x14ac:dyDescent="0.25">
      <c r="B15" s="106"/>
      <c r="C15" s="106"/>
      <c r="D15" s="106"/>
      <c r="E15" s="106"/>
    </row>
    <row r="16" spans="2:6" x14ac:dyDescent="0.25">
      <c r="B16" s="106"/>
      <c r="C16" s="106"/>
      <c r="D16" s="106"/>
      <c r="E16" s="106"/>
    </row>
    <row r="17" spans="1:11" x14ac:dyDescent="0.25">
      <c r="B17" s="106"/>
      <c r="C17" s="106"/>
      <c r="D17" s="106"/>
      <c r="E17" s="106"/>
    </row>
    <row r="18" spans="1:11" x14ac:dyDescent="0.25">
      <c r="B18" s="106"/>
      <c r="C18" s="106"/>
      <c r="D18" s="106"/>
      <c r="E18" s="106"/>
    </row>
    <row r="19" spans="1:11" x14ac:dyDescent="0.25">
      <c r="B19" s="106"/>
      <c r="C19" s="106"/>
      <c r="D19" s="106"/>
      <c r="E19" s="106"/>
    </row>
    <row r="20" spans="1:11" x14ac:dyDescent="0.25">
      <c r="B20" s="106"/>
      <c r="C20" s="106"/>
      <c r="D20" s="106"/>
      <c r="E20" s="106"/>
    </row>
    <row r="21" spans="1:11" x14ac:dyDescent="0.25">
      <c r="B21" s="106"/>
      <c r="C21" s="106"/>
      <c r="D21" s="106"/>
      <c r="E21" s="106"/>
    </row>
    <row r="22" spans="1:11" x14ac:dyDescent="0.25">
      <c r="B22" s="106"/>
      <c r="C22" s="106"/>
      <c r="D22" s="106"/>
      <c r="E22" s="106"/>
    </row>
    <row r="23" spans="1:11" x14ac:dyDescent="0.25">
      <c r="B23" s="106"/>
      <c r="C23" s="106"/>
      <c r="D23" s="106"/>
      <c r="E23" s="106"/>
    </row>
    <row r="24" spans="1:11" x14ac:dyDescent="0.25">
      <c r="B24" s="106"/>
      <c r="C24" s="106"/>
      <c r="D24" s="106"/>
      <c r="E24" s="106"/>
    </row>
    <row r="26" spans="1:11" s="92" customFormat="1" x14ac:dyDescent="0.25">
      <c r="A26" s="90"/>
      <c r="B26" s="154" t="s">
        <v>133</v>
      </c>
      <c r="C26" s="155"/>
      <c r="D26" s="90"/>
      <c r="E26" s="90"/>
      <c r="F26" s="90"/>
      <c r="G26" s="90"/>
      <c r="H26" s="90"/>
      <c r="I26" s="90"/>
      <c r="J26" s="90"/>
      <c r="K26" s="90"/>
    </row>
    <row r="27" spans="1:11" s="90" customFormat="1" x14ac:dyDescent="0.25"/>
    <row r="28" spans="1:11" s="90" customFormat="1" x14ac:dyDescent="0.25">
      <c r="A28" s="156"/>
      <c r="B28" s="305"/>
      <c r="C28" s="305"/>
      <c r="D28" s="305"/>
      <c r="E28" s="305"/>
      <c r="F28" s="156"/>
      <c r="G28" s="156"/>
      <c r="H28" s="156"/>
      <c r="I28" s="156"/>
      <c r="J28" s="156"/>
      <c r="K28" s="156"/>
    </row>
    <row r="29" spans="1:11" s="90" customFormat="1" x14ac:dyDescent="0.25">
      <c r="A29" s="156"/>
      <c r="B29" s="305"/>
      <c r="C29" s="305"/>
      <c r="D29" s="305"/>
      <c r="E29" s="305"/>
      <c r="F29" s="156"/>
      <c r="G29" s="156"/>
      <c r="H29" s="156"/>
      <c r="I29" s="156"/>
      <c r="J29" s="156"/>
      <c r="K29" s="156"/>
    </row>
    <row r="30" spans="1:11" s="90" customFormat="1" ht="51.75" customHeight="1" x14ac:dyDescent="0.25">
      <c r="A30" s="156"/>
      <c r="B30" s="306" t="s">
        <v>11</v>
      </c>
      <c r="C30" s="305"/>
      <c r="D30" s="305"/>
      <c r="E30" s="305"/>
      <c r="F30" s="156"/>
      <c r="G30" s="156"/>
      <c r="H30" s="156"/>
      <c r="I30" s="156"/>
      <c r="J30" s="156"/>
      <c r="K30" s="156"/>
    </row>
    <row r="31" spans="1:11" s="90" customFormat="1" x14ac:dyDescent="0.25">
      <c r="A31" s="156"/>
      <c r="B31" s="305"/>
      <c r="C31" s="305"/>
      <c r="D31" s="305"/>
      <c r="E31" s="305"/>
      <c r="F31" s="156"/>
      <c r="G31" s="156"/>
      <c r="H31" s="156"/>
      <c r="I31" s="156"/>
      <c r="J31" s="156"/>
      <c r="K31" s="156"/>
    </row>
    <row r="32" spans="1:11" s="90" customFormat="1" ht="28.5" customHeight="1" x14ac:dyDescent="0.25">
      <c r="A32" s="156"/>
      <c r="B32" s="307" t="s">
        <v>12</v>
      </c>
      <c r="C32" s="302"/>
      <c r="D32" s="302"/>
      <c r="E32" s="302"/>
      <c r="F32" s="156"/>
      <c r="G32" s="156"/>
      <c r="H32" s="156"/>
      <c r="I32" s="156"/>
      <c r="J32" s="156"/>
      <c r="K32" s="156"/>
    </row>
    <row r="33" spans="1:11" s="90" customFormat="1" x14ac:dyDescent="0.25">
      <c r="A33" s="156"/>
      <c r="B33" s="302"/>
      <c r="C33" s="302"/>
      <c r="D33" s="302"/>
      <c r="E33" s="302"/>
      <c r="F33" s="156"/>
      <c r="G33" s="156"/>
      <c r="H33" s="156"/>
      <c r="I33" s="156"/>
      <c r="J33" s="156"/>
      <c r="K33" s="156"/>
    </row>
  </sheetData>
  <sheetProtection algorithmName="SHA-512" hashValue="Q9kDI/9tf1936ZpEGvhaLqaKddqBevjBcd5x5eiZslIV0KQJ+/wnYJYcjQF7407kj+NHrReL+xDSPiyP8KH7wg==" saltValue="n/QsUmxt4YsM5ze6qAj0FQ==" spinCount="100000" sheet="1" formatCells="0" formatColumns="0" formatRows="0"/>
  <mergeCells count="12">
    <mergeCell ref="B33:E33"/>
    <mergeCell ref="B2:B5"/>
    <mergeCell ref="D2:E2"/>
    <mergeCell ref="D3:E3"/>
    <mergeCell ref="D4:E4"/>
    <mergeCell ref="D5:E5"/>
    <mergeCell ref="C4:C5"/>
    <mergeCell ref="B28:E28"/>
    <mergeCell ref="B29:E29"/>
    <mergeCell ref="B30:E30"/>
    <mergeCell ref="B31:E31"/>
    <mergeCell ref="B32:E32"/>
  </mergeCells>
  <pageMargins left="0.7" right="0.7" top="0.75" bottom="0.75" header="0.3" footer="0.3"/>
  <pageSetup scale="62"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10</vt:i4>
      </vt:variant>
    </vt:vector>
  </HeadingPairs>
  <TitlesOfParts>
    <vt:vector size="17" baseType="lpstr">
      <vt:lpstr>MENÚ</vt:lpstr>
      <vt:lpstr>Valoracion del riesgo</vt:lpstr>
      <vt:lpstr>MATRIZ</vt:lpstr>
      <vt:lpstr>Valoracion de eficacia </vt:lpstr>
      <vt:lpstr>Tabla de peligros</vt:lpstr>
      <vt:lpstr>PELIGROS HIGIENICOS</vt:lpstr>
      <vt:lpstr>Control Cambios Registro </vt:lpstr>
      <vt:lpstr>'Control Cambios Registro '!Área_de_impresión</vt:lpstr>
      <vt:lpstr>MATRIZ!Área_de_impresión</vt:lpstr>
      <vt:lpstr>MENÚ!Área_de_impresión</vt:lpstr>
      <vt:lpstr>'PELIGROS HIGIENICOS'!Área_de_impresión</vt:lpstr>
      <vt:lpstr>'Tabla de peligros'!Área_de_impresión</vt:lpstr>
      <vt:lpstr>'Valoracion de eficacia '!Área_de_impresión</vt:lpstr>
      <vt:lpstr>'Valoracion del riesgo'!Área_de_impresión</vt:lpstr>
      <vt:lpstr>MATRIZ!Títulos_a_imprimir</vt:lpstr>
      <vt:lpstr>'PELIGROS HIGIENICOS'!Títulos_a_imprimir</vt:lpstr>
      <vt:lpstr>'Tabla de peligros'!Títulos_a_imprimir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ANAY PINTO VALENCIA-Analista de procesos</dc:creator>
  <cp:keywords/>
  <dc:description/>
  <cp:lastModifiedBy>DORIS FERNANDEZ PARRA</cp:lastModifiedBy>
  <cp:revision/>
  <cp:lastPrinted>2025-10-30T22:19:11Z</cp:lastPrinted>
  <dcterms:created xsi:type="dcterms:W3CDTF">2017-04-28T13:22:52Z</dcterms:created>
  <dcterms:modified xsi:type="dcterms:W3CDTF">2025-11-10T19:42:31Z</dcterms:modified>
  <cp:category/>
  <cp:contentStatus/>
</cp:coreProperties>
</file>