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monik\CUNDINAMARCA\2026\INVITACIONES\INV-157 MATERIAL PUBLICITARIO POP\ANEXOS PARA PUBLICAR\"/>
    </mc:Choice>
  </mc:AlternateContent>
  <xr:revisionPtr revIDLastSave="0" documentId="13_ncr:1_{7362A85E-F156-4E47-847D-CEBA3BFF1615}" xr6:coauthVersionLast="47" xr6:coauthVersionMax="47" xr10:uidLastSave="{00000000-0000-0000-0000-000000000000}"/>
  <bookViews>
    <workbookView xWindow="-110" yWindow="-110" windowWidth="19420" windowHeight="1030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1" i="7" l="1"/>
  <c r="H16" i="7" l="1"/>
  <c r="J16" i="7"/>
  <c r="L16" i="7"/>
  <c r="M16" i="7" s="1"/>
  <c r="H17" i="7"/>
  <c r="J17" i="7"/>
  <c r="L17" i="7"/>
  <c r="M17" i="7" s="1"/>
  <c r="H18" i="7"/>
  <c r="J18" i="7"/>
  <c r="L18" i="7"/>
  <c r="M18" i="7" s="1"/>
  <c r="H19" i="7"/>
  <c r="J19" i="7"/>
  <c r="L19" i="7"/>
  <c r="M19" i="7" s="1"/>
  <c r="H20" i="7"/>
  <c r="J20" i="7"/>
  <c r="L20" i="7"/>
  <c r="M20" i="7" s="1"/>
  <c r="H21" i="7"/>
  <c r="J21" i="7"/>
  <c r="L21" i="7"/>
  <c r="N21" i="7" s="1"/>
  <c r="M21" i="7"/>
  <c r="H22" i="7"/>
  <c r="J22" i="7"/>
  <c r="L22" i="7"/>
  <c r="N22" i="7" s="1"/>
  <c r="H23" i="7"/>
  <c r="J23" i="7"/>
  <c r="L23" i="7"/>
  <c r="N23" i="7" s="1"/>
  <c r="H24" i="7"/>
  <c r="J24" i="7"/>
  <c r="L24" i="7"/>
  <c r="M24" i="7" s="1"/>
  <c r="H25" i="7"/>
  <c r="J25" i="7"/>
  <c r="L25" i="7"/>
  <c r="M25" i="7" s="1"/>
  <c r="H26" i="7"/>
  <c r="J26" i="7"/>
  <c r="L26" i="7"/>
  <c r="M26" i="7" s="1"/>
  <c r="H27" i="7"/>
  <c r="J27" i="7"/>
  <c r="L27" i="7"/>
  <c r="M27" i="7" s="1"/>
  <c r="H28" i="7"/>
  <c r="J28" i="7"/>
  <c r="L28" i="7"/>
  <c r="M28" i="7" s="1"/>
  <c r="H29" i="7"/>
  <c r="J29" i="7"/>
  <c r="L29" i="7"/>
  <c r="N29" i="7" s="1"/>
  <c r="H30" i="7"/>
  <c r="J30" i="7"/>
  <c r="L30" i="7"/>
  <c r="M30" i="7" s="1"/>
  <c r="H31" i="7"/>
  <c r="J31" i="7"/>
  <c r="L31" i="7"/>
  <c r="M31" i="7" s="1"/>
  <c r="H32" i="7"/>
  <c r="J32" i="7"/>
  <c r="L32" i="7"/>
  <c r="M32" i="7" s="1"/>
  <c r="H33" i="7"/>
  <c r="J33" i="7"/>
  <c r="L33" i="7"/>
  <c r="N33" i="7" s="1"/>
  <c r="H34" i="7"/>
  <c r="J34" i="7"/>
  <c r="L34" i="7"/>
  <c r="N34" i="7" s="1"/>
  <c r="H35" i="7"/>
  <c r="J35" i="7"/>
  <c r="L35" i="7"/>
  <c r="N35" i="7" s="1"/>
  <c r="H36" i="7"/>
  <c r="J36" i="7"/>
  <c r="L36" i="7"/>
  <c r="M36" i="7" s="1"/>
  <c r="H37" i="7"/>
  <c r="J37" i="7"/>
  <c r="L37" i="7"/>
  <c r="N37" i="7" s="1"/>
  <c r="H38" i="7"/>
  <c r="J38" i="7"/>
  <c r="L38" i="7"/>
  <c r="M38" i="7" s="1"/>
  <c r="H39" i="7"/>
  <c r="J39" i="7"/>
  <c r="L39" i="7"/>
  <c r="M39" i="7" s="1"/>
  <c r="H40" i="7"/>
  <c r="J40" i="7"/>
  <c r="L40" i="7"/>
  <c r="M40" i="7" s="1"/>
  <c r="H41" i="7"/>
  <c r="J41" i="7"/>
  <c r="L41" i="7"/>
  <c r="N41" i="7" s="1"/>
  <c r="H42" i="7"/>
  <c r="J42" i="7"/>
  <c r="L42" i="7"/>
  <c r="M42" i="7" s="1"/>
  <c r="H43" i="7"/>
  <c r="J43" i="7"/>
  <c r="L43" i="7"/>
  <c r="M43" i="7" s="1"/>
  <c r="H44" i="7"/>
  <c r="J44" i="7"/>
  <c r="L44" i="7"/>
  <c r="M44" i="7" s="1"/>
  <c r="H45" i="7"/>
  <c r="J45" i="7"/>
  <c r="L45" i="7"/>
  <c r="N45" i="7" s="1"/>
  <c r="H46" i="7"/>
  <c r="J46" i="7"/>
  <c r="L46" i="7"/>
  <c r="M46" i="7" s="1"/>
  <c r="H15" i="7"/>
  <c r="J15" i="7"/>
  <c r="L15" i="7"/>
  <c r="M15" i="7" s="1"/>
  <c r="O48" i="7"/>
  <c r="L14" i="7"/>
  <c r="M14" i="7" s="1"/>
  <c r="J14" i="7"/>
  <c r="H14" i="7"/>
  <c r="O49" i="7" l="1"/>
  <c r="M22" i="7"/>
  <c r="O22" i="7" s="1"/>
  <c r="K30" i="7"/>
  <c r="K21" i="7"/>
  <c r="K36" i="7"/>
  <c r="K19" i="7"/>
  <c r="M45" i="7"/>
  <c r="O45" i="7" s="1"/>
  <c r="N18" i="7"/>
  <c r="O18" i="7" s="1"/>
  <c r="K45" i="7"/>
  <c r="K37" i="7"/>
  <c r="K24" i="7"/>
  <c r="K27" i="7"/>
  <c r="K35" i="7"/>
  <c r="M37" i="7"/>
  <c r="O37" i="7" s="1"/>
  <c r="M34" i="7"/>
  <c r="K31" i="7"/>
  <c r="N27" i="7"/>
  <c r="O27" i="7" s="1"/>
  <c r="O34" i="7"/>
  <c r="N17" i="7"/>
  <c r="O17" i="7" s="1"/>
  <c r="K25" i="7"/>
  <c r="M29" i="7"/>
  <c r="O29" i="7" s="1"/>
  <c r="N26" i="7"/>
  <c r="O26" i="7" s="1"/>
  <c r="K20" i="7"/>
  <c r="N46" i="7"/>
  <c r="O46" i="7" s="1"/>
  <c r="N39" i="7"/>
  <c r="O39" i="7" s="1"/>
  <c r="K23" i="7"/>
  <c r="K43" i="7"/>
  <c r="K29" i="7"/>
  <c r="K26" i="7"/>
  <c r="M35" i="7"/>
  <c r="O35" i="7" s="1"/>
  <c r="N28" i="7"/>
  <c r="O28" i="7" s="1"/>
  <c r="K41" i="7"/>
  <c r="K38" i="7"/>
  <c r="K33" i="7"/>
  <c r="O21" i="7"/>
  <c r="K44" i="7"/>
  <c r="N40" i="7"/>
  <c r="O40" i="7" s="1"/>
  <c r="M23" i="7"/>
  <c r="O23" i="7" s="1"/>
  <c r="K18" i="7"/>
  <c r="K32" i="7"/>
  <c r="N25" i="7"/>
  <c r="O25" i="7" s="1"/>
  <c r="K40" i="7"/>
  <c r="K46" i="7"/>
  <c r="K28" i="7"/>
  <c r="K17" i="7"/>
  <c r="K15" i="7"/>
  <c r="K39" i="7"/>
  <c r="K34" i="7"/>
  <c r="K42" i="7"/>
  <c r="M41" i="7"/>
  <c r="O41" i="7" s="1"/>
  <c r="N38" i="7"/>
  <c r="O38" i="7" s="1"/>
  <c r="M33" i="7"/>
  <c r="O33" i="7" s="1"/>
  <c r="K22" i="7"/>
  <c r="K16" i="7"/>
  <c r="N44" i="7"/>
  <c r="O44" i="7" s="1"/>
  <c r="N32" i="7"/>
  <c r="O32" i="7" s="1"/>
  <c r="N20" i="7"/>
  <c r="O20" i="7" s="1"/>
  <c r="N42" i="7"/>
  <c r="O42" i="7" s="1"/>
  <c r="N30" i="7"/>
  <c r="O30" i="7" s="1"/>
  <c r="N16" i="7"/>
  <c r="O16" i="7" s="1"/>
  <c r="N43" i="7"/>
  <c r="O43" i="7" s="1"/>
  <c r="N31" i="7"/>
  <c r="O31" i="7" s="1"/>
  <c r="N19" i="7"/>
  <c r="O19" i="7" s="1"/>
  <c r="N36" i="7"/>
  <c r="O36" i="7" s="1"/>
  <c r="N24" i="7"/>
  <c r="O24" i="7" s="1"/>
  <c r="N15" i="7"/>
  <c r="O15" i="7" s="1"/>
  <c r="O47" i="7"/>
  <c r="K14" i="7"/>
  <c r="O54" i="7"/>
  <c r="O55" i="7" s="1"/>
  <c r="N14" i="7"/>
  <c r="O14" i="7" s="1"/>
  <c r="O50" i="7" l="1"/>
  <c r="O52" i="7"/>
  <c r="O53" i="7" s="1"/>
  <c r="O56" i="7" s="1"/>
</calcChain>
</file>

<file path=xl/sharedStrings.xml><?xml version="1.0" encoding="utf-8"?>
<sst xmlns="http://schemas.openxmlformats.org/spreadsheetml/2006/main" count="162" uniqueCount="115">
  <si>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</si>
  <si>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</si>
  <si>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</si>
  <si>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</si>
  <si>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</si>
  <si>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</si>
  <si>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</si>
  <si>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</si>
  <si>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</si>
  <si>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</si>
  <si>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</si>
  <si>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</si>
  <si>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</si>
  <si>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</si>
  <si>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</si>
  <si>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</si>
  <si>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</si>
  <si>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</si>
  <si>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</si>
  <si>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</si>
  <si>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</si>
  <si>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</si>
  <si>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</si>
  <si>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</si>
  <si>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</si>
  <si>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</si>
  <si>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</si>
  <si>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</si>
  <si>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</si>
  <si>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</si>
  <si>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</si>
  <si>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</si>
  <si>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</si>
  <si>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</si>
  <si>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</si>
  <si>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</si>
  <si>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</si>
  <si>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</si>
  <si>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</si>
  <si>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</si>
  <si>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</si>
  <si>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</si>
  <si>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</si>
  <si>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</si>
  <si>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</si>
  <si>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</si>
  <si>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</si>
  <si>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</si>
  <si>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</si>
  <si>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</si>
  <si>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</si>
  <si>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</si>
  <si>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</si>
  <si>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</si>
  <si>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</si>
  <si>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</si>
  <si>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</si>
  <si>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</si>
  <si>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</si>
  <si>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</si>
  <si>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</si>
  <si>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</si>
  <si>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</si>
  <si>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</si>
  <si>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</si>
  <si>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</si>
  <si>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</si>
  <si>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</si>
  <si>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</si>
  <si>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</si>
  <si>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</si>
  <si>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</si>
  <si>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</si>
  <si>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</si>
  <si>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</si>
  <si>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</si>
  <si>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</si>
  <si>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</si>
  <si>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</si>
  <si>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</si>
  <si>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</si>
  <si>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Servicio de impresión y suministro de alcancías con las siguientes características: -Material: cartón y lata. -Medidas: como mínimo 12 cm largo x 8 cm ancho x 8 cm diámetro. -Servicio de impresión: 12 cm largo x 8 cm ancho. -Hasta 10 referencias de diseño de impresión.</t>
  </si>
  <si>
    <t>Servicio de impresión de materas con las siguientes características: -Material: Plástico. -Medidas: como mínimo 6 x 6 cm. -Servicio de impresión de marca a 2 costados de la matera. - Incluye planta artificial decorativa (flores, boncai, suculentas)</t>
  </si>
  <si>
    <t>Servicio de fabricación e impresión de pulsera con las siguientes características: - Material: silicona. - Con figura troquelada. - Impresión plana a 4 tintas 4x0. - Ancho: 1,2 cm.</t>
  </si>
  <si>
    <t>Servicio de impresión y suministro de articulo de plástico tipo frisbee con las siguientes características: -Material: Polipropileno. -Medida: como mínimo 23,5 cm diámetro. -Servicio de impresión de marca: 10cm / Screen. - Hasta 10 referencias de diseño distintas.</t>
  </si>
  <si>
    <t>Servicio de impresión y suministro de Mouse pad con las siguientes características: -Material: Espuma antideslizante -Medidas: como mínimo 19 cm ancho x 25 cm alto. -Servicio de impresión: Sublimación en policromía.</t>
  </si>
  <si>
    <t>Servicio de impresión y suministro de reloj de pared con las siguientes características: - diámetro: 24 cm. - Material: plástico con base en poliestireno. - Servicio de impresión full color.</t>
  </si>
  <si>
    <t>Servicio de impresión y suministro de base para celular con las siguientes características: - Medidas: como mínimo 12 cm(abierto) Ancho 7.5 cm Largo 12.5 cm -Material: Plástico. - Servicio de impresión tampografía: Frente 5 cms ancho x 1,8 cms alto Atrás 2 cms ancho x 3,5 cms alto. - 1 referencia de diseño.</t>
  </si>
  <si>
    <t>Servicio de impresión y suministro de Vasos termorresistentes con las siguientes características: - Capacidad: como mínimo 14 oz -Material: metal - Incluye tapa. - Servicio impresión de marca: 5 cm de alto x 5 cm de ancho / Tampografía. - Hasta 10 referencias de diseño de marca.</t>
  </si>
  <si>
    <t>Servicio de impresión y suministro de artículo de plástico tipo botilito con las siguientes características: - Material: PVC. - Tapa rosca en Polipropileno y asa plástica. - Medidas: como mínimo 24.5 cm alto x 7 cm diámetro - Servicio impresión de marca: 5 cm / Tampografía / 19 cm / Serigrafía Contorno. - Medidas del botilito: 20 cm por 7 cm de diámetro. - Hasta 6 referencias de diseño de marca.</t>
  </si>
  <si>
    <t>Servicio de impresión y suministro de Botilito metálico con las siguientes características: - En forma de botella. - Material: acero inoxidable. - Medidas: como mínimo 25 cm alto/ cm diámetro. -Capacidad: 700ml. - Servicio impresión de marca: 5 cm / Tampografía - 4 referencias de diseño de marca</t>
  </si>
  <si>
    <t>Servicio de impresión y suministro de Tula morral con las siguientes características: - Material: Nailon antifluido. - Medidas: como mínimo 32 cm x 40.5 cm. - Impresión de Marca: 15 cm alto x 20 cm ancho/ Screen, Vinilo Textil. - Color: Una tinta 1x0. - Hasta 10 referencias de diseño de marca</t>
  </si>
  <si>
    <t>Servicio de impresión y suministro de carpetas con las siguientes características: -Tamaño carta. -Impresas en policromía. -Con bolsillo interno. -Brillo UV por las dos caras. -1 referencia</t>
  </si>
  <si>
    <t>Servicio de impresión y suministro de Libreta En cartón reciclable con las siguientes características: - botón de presión. - (argollada) taco de 70 hojas rayadas. - taco de notas autoadhesivos y set de 5 sticker de colores en tiras alargadas. - con Servicio de impresión Marca: 8 cm ancho x 10 de alto / Tampografía - Medidas: como mínimo Cerrado: 14,7 cm ancho x 18 cm alto. - Hasta 4 referencias de diseño de marca. Nota1: La libreta debe incluir bolígrafo con las siguientes características: Largo 14.4 cm, material: Reciclable Impresión Tampografíca: Área de impresión: Cuerpo lateral: 5 cm, Cuerpo posterior: 2 cm, Color de tinta: Negro.</t>
  </si>
  <si>
    <t>Servicio de impresión y suministro de Libreta con las siguientes características: - Material: Poliéster reciclado. (Pasta dura) - taco de 80 hojas rayadas. - Medidas mínimas: 14,5 cm ancho x 21,5 cm alto. - Impresión de marca: 6 cm ancho x 3 cm alto / screen. - 4 referencias de diseño, las cuales serán dados a conocer por el supervisor del contrato al inicio de éste. Nota: La libreta debe incluir bolígrafo con las siguientes características: - color de tinta del bolígrafo: negro. – Servicio de impresión de marca: 5cm de largo x 0.5 cm de ancho/ tampografía.</t>
  </si>
  <si>
    <t>Servicio de impresión y suministro de esfero con las siguientes características: -Material: plástico. -Medidas: como mínimo 14 cm de largo. - Color de tinta: negro. - Servicio de impresión de marca. - 1 referencias de diseño de marca</t>
  </si>
  <si>
    <t>Servicio de impresión y suministro de Bolsas Ecológicas con las siguientes características: - Capacidad de carga: 30 kg. - Dimensiones: como mínimo 40 cm (ancho) x 35 cm (alto). - Altura de las asas: 30 cm. - Área de impresión: 20 cm (alto) x 25 cm (ancho) - Color: Una tinta 1x0. - Hasta 5 referencias de diseño.</t>
  </si>
  <si>
    <t>Servicio de grabado y suministro de articulo metálico en forma de pin conmemorativo con las siguientes características: - Material: Acero con grabado en lamina de aluminio dorada impresa en policromía. - Dimensión como mínimo 4 cm. - Hasta 20 referencias distintas. - Con bolsa de presentación individual.</t>
  </si>
  <si>
    <t>Servicio de impresión y suministro de gorra publicitaria con las siguientes características: - 6 paneles - dril esmerilado - 4 ojetes bordados - visera indeformable 6 costuras - botón forrado - frente fusionado - encintado interior - tafilete absorbente en poliéster algodón - cierre hebilla metálica. - Marca: bordado - Hasta 10 referencias de diseño distintas</t>
  </si>
  <si>
    <t>Servicio de impresión y suministro de agendas de pregrado: - 2 referencias diferentes. - 100 hojas impresas en papel bond de 75 gr. - Tintas 1x1 en cuadrículas iguales. - Hasta 16 insertos en papel propalcote de 150 g en policromía 2 caras 4X4. - anillo 00 metálicos. - tapa dura impresa en policromía, plastificado mate. - tamaño 17x24. Nota1: (cada inserto tiene información y diseño diferente). Nota2: El diseño será remitido por la Oficina Asesora de Comunicaciones de la Universidad de Cundinamarca.</t>
  </si>
  <si>
    <t>Servicio de impresión de volantes: - 20 referencias diferentes.  - papel propalcote mate de 150 gr.  - Color: A dos tintas por una cara 2x0.  - Tamaño: media carta.  Nota: El diseño será remitido por la Oficina Asesora de Comunicaciones de la Universidad de Cundinamarca.</t>
  </si>
  <si>
    <t>Servicio de impresión y suministro de folletos con las siguientes características: - Hasta 20 REFERENCIAS DIFERENTES. - en papel propalcote mate de 150gr. - Grafado en tres cuerpos. - tamaño oficio en policromía doble cara 4X4. Nota: El diseño será remitido por la Oficina Asesora de Comunicaciones de la Universidad de Cundinamarca.</t>
  </si>
  <si>
    <t>Servicio de impresión y suministro de pendones con las siguientes características: - dimensiones 2 metros X 1metros. - Impreso en policromía a una cara, color 4*0. - banner de 13oz. - Con ojetes metálicos en las esquinas para araña. Nota1: el pendón deberá contener araña con las siguientes características: Material: estructura en aluminio, Con estuche, Dimensiones 2 metros x 1 metro. Nota2: El diseño será remitido por la Oficina Asesora de Comunicaciones de la Universidad de Cundinamarca</t>
  </si>
  <si>
    <t>Servicio de impresión y suministro de separadores de libros con las siguientes características: - Hasta 3 referencias diferentes. - Medidas: como mínimo 18 cm alto x 5 cm ancho. - Impresos en propalcote de 300 grs. - Policromía 4x4. - Plastificados en mate. - Troquelados. Nota: la oficina de comunicaciones enviara el diseño a imprimir</t>
  </si>
  <si>
    <t>Servicio de impresión y suministro de afiches con las siguientes caracteristicas: - 10 referencias diferentes. - papel propalcote mate de 150 gr. - Color: A dos tintas por una cara 2x0. - Tamaño: como mínimo tabloide 30 cm x 45 cm. Nota: El diseño será remitido por la Oficina Asesora de Comunicaciones de la Universidad de Cundinamarca.</t>
  </si>
  <si>
    <t>Servicio de impresión y suministro Calendarios publicitarios con las siguientes características: - 13 hojas: 12 hojas y una de portada impresas en propalcote de 200 gramos 4 x 4 tintas - base en forma de triángulo elaborada en cartulina maule calibre 40. -ACABADOS: Hojas compaginadas con anillo doble OO de 16 loops por la cabeza. - Tamaño: como mínimo 12 cm de alto x 21 cm de ancho. Nota: la oficina de comunicaciones enviara los diseños a imprimir.</t>
  </si>
  <si>
    <t>servicio de impresión y suministro de Tarjetones para elecciones con las siguientes características: - Medidas: 14.4 cm *11.9 cm. - Material: papel bond de 75 gr. - Impresión: 4*0 tintas - Numerados de manera secuencial iniciando en 1 y así sucesivamente. - Referencias de diseño distintas. Nota1: las cantidades de tarjetones por referencia serán dados por la supervisión del contrato según la necesidad de la Universidad de Cundinamarca.</t>
  </si>
  <si>
    <t>Servicio de impresión y suministro de libros con las siguientes características: - tamaño del libro: 16 cm de ancho x 24 cm de alto. - Páginas impresas: 150 páginas internas impresas en papel propalcote de 150 gr a 4x4 tintas. - Tapa dura colaminado en cartón de2mm en 4x0 tintas. - Carátula impresa propalcote 150 gr plastificado mate y brillo UV parcial a una cara acabado rústico. - Cocido tipo cuadernillo. - Guardas con impresión en propalcote de 150 gr. Nota: la oficina de comunicaciones entrega el material digital listo para imprimir.</t>
  </si>
  <si>
    <t>Servicio de impresión y suministro de Dummy publicitario con las siguientes características: - En forma de carpa. - MATERIAL: 100% impermeable, recubrimiento de Scothgard. (resina de PVC), resistencia a la tensión longitudinal 308 Kg/f, resistencia a la tensión transversal 327 Kg/f, resistencia al rasgado 5.0 Kg/f, resistencia al longitudinal 5.0 Kg/f, recubrimiento UV, protector solar. - MEDIDAS: 3 x 3 metros. - HILO: NYLON calibre 40. - CREMALLERA O CIERRE: # 6 diente grueso, en Nylon. - MOTOR ELÉCTRICO: Turbina, velocidad 1600 rpm, cubierta metálica ventilador de aspas. - BLOWER metálico de AMPS 1.6, Tensión 115 -120. - IMPRESIÓN DIGITAL a 1400 dpi. - MALETÍN DE TRANSPORTE o almacenamiento. - CORDELES DE ANCLAJE.</t>
  </si>
  <si>
    <t>Servicio de impresión y suministro de base para celular (para secretarios(as) y auxiliares de oficina) con las siguientes características: - Medidas: como mínimo 12 cm (abierto) Ancho 7.5 cm Largo 12.5 cm -Material: Plástico. - Servicio de impresión tampografica: Frente 5 cms ancho x 1,8 cms alto Atrás 2 cms ancho x 3,5 cms alto. (el diseño será un mensaje alusivo para secretarios(as) y auxiliares de oficina.</t>
  </si>
  <si>
    <t>Servicio de impresión y suministro de Mug con las siguientes características: - Material: acero inoxidable con pared externa en Bamboo. - Con tapa corrediza. - Con agarradera lateral. -Capacidad: como mínimo 300 ml / 10 Oz. - Impresión de marca: 5cm</t>
  </si>
  <si>
    <t>Servicio de impresión y suministro de moneda conmemorativa con las siguientes características: - Material: acrílico. - Medidas: como mínimo 5 cm de diámetro. - Impresión: Grabado Láser con Relieve. - Grosor: 3 mm. - con su debido estuche de presentación.</t>
  </si>
  <si>
    <t>Servicio de impresión y suministro de mantel publicitario con las siguientes caracteristicas: - Tela poliester tipo dry. - Medidas: como mínimo 2 metros de ancho por 1,50 metros de alto. - Servicio de impresión de marca a toda superficie a full color. Nota: El diseño será remitido por la Oficina Asesora de Comunicaciones de la Universidad de Cundinamarca.</t>
  </si>
  <si>
    <t>Servicio de impresión y suministro de Portalapices con las siguientes caracteristicas: - En forma cilindrica. - Medidas: mínimo 10 cm de alto por 7 cm de ancho. - Servicio de impresión a una cara full color. Nota: El diseño será remitido por la Oficina Asesora de Comunicaciones de la Universidad de Cundinamarca.</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</si>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</sst>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0" borderId="26" xfId="0" applyFont="1" applyBorder="1" applyAlignment="1">
      <alignment wrapText="1"/>
    </xf>
    <xf numFmtId="0" fontId="1" fillId="0" borderId="26" xfId="0" applyFont="1" applyBorder="1" applyAlignment="1">
      <alignment horizontal="center" vertical="center" wrapText="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2"/>
  <sheetViews>
    <sheetView showGridLines="0" tabSelected="1" view="pageBreakPreview" zoomScale="70" zoomScaleNormal="70" zoomScaleSheetLayoutView="70" zoomScalePageLayoutView="55" workbookViewId="0">
      <selection activeCell="C14" sqref="C14"/>
    </sheetView>
  </sheetViews>
  <sheetFormatPr baseColWidth="10" defaultColWidth="11.453125" defaultRowHeight="14.5" x14ac:dyDescent="0.35"/>
  <cols>
    <col min="1" max="1" width="10.453125" style="2" customWidth="1"/>
    <col min="2" max="2" width="71.6328125" style="2" customWidth="1"/>
    <col min="3" max="3" width="23" style="2" customWidth="1"/>
    <col min="4" max="4" width="13.54296875" style="2" bestFit="1" customWidth="1"/>
    <col min="5" max="5" width="14" style="2" bestFit="1" customWidth="1"/>
    <col min="6" max="6" width="17.1796875" style="2" customWidth="1"/>
    <col min="7" max="7" width="17.7265625" style="2" customWidth="1"/>
    <col min="8" max="8" width="15" style="2" customWidth="1"/>
    <col min="9" max="9" width="17.7265625" style="2" customWidth="1"/>
    <col min="10" max="10" width="15" style="2" customWidth="1"/>
    <col min="11" max="11" width="17.81640625" style="4" customWidth="1"/>
    <col min="12" max="13" width="16.7265625" style="4" customWidth="1"/>
    <col min="14" max="14" width="14.7265625" style="4" customWidth="1"/>
    <col min="15" max="15" width="20.26953125" style="4" customWidth="1"/>
    <col min="16" max="16384" width="11.453125" style="4"/>
  </cols>
  <sheetData>
    <row r="1" spans="1:15" x14ac:dyDescent="0.35">
      <c r="F1" s="3"/>
    </row>
    <row r="2" spans="1:15" ht="15.75" customHeight="1" x14ac:dyDescent="0.35">
      <c r="A2" s="98"/>
      <c r="B2" s="99" t="s">
        <v>0</v>
      </c>
      <c r="C2" s="99"/>
      <c r="D2" s="99"/>
      <c r="E2" s="99"/>
      <c r="F2" s="99"/>
      <c r="G2" s="99"/>
      <c r="H2" s="99"/>
      <c r="I2" s="99"/>
      <c r="J2" s="99"/>
      <c r="K2" s="99"/>
      <c r="L2" s="99"/>
      <c r="M2" s="99"/>
      <c r="N2" s="100" t="s">
        <v>79</v>
      </c>
      <c r="O2" s="100"/>
    </row>
    <row r="3" spans="1:15" ht="15.75" customHeight="1" x14ac:dyDescent="0.35">
      <c r="A3" s="98"/>
      <c r="B3" s="99" t="s">
        <v>2</v>
      </c>
      <c r="C3" s="99"/>
      <c r="D3" s="99"/>
      <c r="E3" s="99"/>
      <c r="F3" s="99"/>
      <c r="G3" s="99"/>
      <c r="H3" s="99"/>
      <c r="I3" s="99"/>
      <c r="J3" s="99"/>
      <c r="K3" s="99"/>
      <c r="L3" s="99"/>
      <c r="M3" s="99"/>
      <c r="N3" s="100" t="s">
        <v>76</v>
      </c>
      <c r="O3" s="100"/>
    </row>
    <row r="4" spans="1:15" ht="16.5" customHeight="1" x14ac:dyDescent="0.35">
      <c r="A4" s="98"/>
      <c r="B4" s="99" t="s">
        <v>3</v>
      </c>
      <c r="C4" s="99"/>
      <c r="D4" s="99"/>
      <c r="E4" s="99"/>
      <c r="F4" s="99"/>
      <c r="G4" s="99"/>
      <c r="H4" s="99"/>
      <c r="I4" s="99"/>
      <c r="J4" s="99"/>
      <c r="K4" s="99"/>
      <c r="L4" s="99"/>
      <c r="M4" s="99"/>
      <c r="N4" s="100" t="s">
        <v>78</v>
      </c>
      <c r="O4" s="100"/>
    </row>
    <row r="5" spans="1:15" ht="15" customHeight="1" x14ac:dyDescent="0.35">
      <c r="A5" s="98"/>
      <c r="B5" s="99"/>
      <c r="C5" s="99"/>
      <c r="D5" s="99"/>
      <c r="E5" s="99"/>
      <c r="F5" s="99"/>
      <c r="G5" s="99"/>
      <c r="H5" s="99"/>
      <c r="I5" s="99"/>
      <c r="J5" s="99"/>
      <c r="K5" s="99"/>
      <c r="L5" s="99"/>
      <c r="M5" s="99"/>
      <c r="N5" s="100" t="s">
        <v>4</v>
      </c>
      <c r="O5" s="100"/>
    </row>
    <row r="7" spans="1:15" x14ac:dyDescent="0.35">
      <c r="A7" s="5" t="s">
        <v>5</v>
      </c>
    </row>
    <row r="8" spans="1:15" ht="10" customHeight="1" x14ac:dyDescent="0.35">
      <c r="A8" s="6"/>
    </row>
    <row r="9" spans="1:15" ht="30" customHeight="1" x14ac:dyDescent="0.35">
      <c r="A9" s="84" t="s">
        <v>6</v>
      </c>
      <c r="B9" s="85"/>
      <c r="D9" s="90" t="s">
        <v>7</v>
      </c>
      <c r="E9" s="91"/>
      <c r="F9" s="80"/>
      <c r="G9" s="81"/>
      <c r="H9" s="81"/>
      <c r="I9" s="82"/>
      <c r="K9" s="90" t="s">
        <v>8</v>
      </c>
      <c r="L9" s="91"/>
      <c r="M9" s="96"/>
      <c r="N9" s="97"/>
    </row>
    <row r="10" spans="1:15" ht="8.25" customHeight="1" x14ac:dyDescent="0.35">
      <c r="A10" s="86"/>
      <c r="B10" s="87"/>
      <c r="C10" s="7"/>
      <c r="E10" s="8"/>
      <c r="F10" s="8"/>
      <c r="M10" s="8"/>
      <c r="N10" s="2"/>
    </row>
    <row r="11" spans="1:15" ht="30" customHeight="1" x14ac:dyDescent="0.35">
      <c r="A11" s="88"/>
      <c r="B11" s="89"/>
      <c r="D11" s="90" t="s">
        <v>9</v>
      </c>
      <c r="E11" s="91"/>
      <c r="F11" s="80"/>
      <c r="G11" s="81"/>
      <c r="H11" s="81"/>
      <c r="I11" s="82"/>
      <c r="K11" s="90" t="s">
        <v>10</v>
      </c>
      <c r="L11" s="91"/>
      <c r="M11" s="94"/>
      <c r="N11" s="95"/>
      <c r="O11" s="18"/>
    </row>
    <row r="12" spans="1:15" ht="10" customHeight="1" thickBot="1" x14ac:dyDescent="0.4">
      <c r="A12" s="17"/>
      <c r="B12" s="19"/>
      <c r="C12" s="15"/>
      <c r="D12" s="17"/>
      <c r="E12" s="19"/>
      <c r="F12" s="19"/>
      <c r="G12" s="19"/>
      <c r="H12" s="17"/>
      <c r="I12" s="20"/>
      <c r="J12" s="16"/>
      <c r="K12" s="16"/>
      <c r="L12" s="16"/>
      <c r="N12" s="21"/>
      <c r="O12" s="21"/>
    </row>
    <row r="13" spans="1:15" s="9" customFormat="1" ht="111.75" customHeight="1" x14ac:dyDescent="0.3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62.5" customHeight="1" x14ac:dyDescent="0.3">
      <c r="A14" s="26">
        <v>1</v>
      </c>
      <c r="B14" s="57" t="s">
        <v>81</v>
      </c>
      <c r="C14" s="12"/>
      <c r="D14" s="58">
        <v>573</v>
      </c>
      <c r="E14" s="58" t="s">
        <v>114</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67" customHeight="1" x14ac:dyDescent="0.3">
      <c r="A15" s="26">
        <v>2</v>
      </c>
      <c r="B15" s="57" t="s">
        <v>82</v>
      </c>
      <c r="C15" s="12"/>
      <c r="D15" s="58">
        <v>500</v>
      </c>
      <c r="E15" s="58" t="s">
        <v>114</v>
      </c>
      <c r="F15" s="13"/>
      <c r="G15" s="11"/>
      <c r="H15" s="1">
        <f t="shared" ref="H15" si="6">+ROUND(F15*G15,0)</f>
        <v>0</v>
      </c>
      <c r="I15" s="11"/>
      <c r="J15" s="1">
        <f t="shared" ref="J15" si="7">ROUND(F15*I15,0)</f>
        <v>0</v>
      </c>
      <c r="K15" s="1">
        <f t="shared" ref="K15" si="8">ROUND(F15+H15+J15,0)</f>
        <v>0</v>
      </c>
      <c r="L15" s="1">
        <f t="shared" ref="L15" si="9">ROUND(F15*D15,0)</f>
        <v>0</v>
      </c>
      <c r="M15" s="1">
        <f t="shared" ref="M15" si="10">ROUND(L15*G15,0)</f>
        <v>0</v>
      </c>
      <c r="N15" s="1">
        <f t="shared" ref="N15" si="11">ROUND(L15*I15,0)</f>
        <v>0</v>
      </c>
      <c r="O15" s="27">
        <f t="shared" ref="O15" si="12">ROUND(L15+N15+M15,0)</f>
        <v>0</v>
      </c>
    </row>
    <row r="16" spans="1:15" s="9" customFormat="1" ht="51" customHeight="1" x14ac:dyDescent="0.3">
      <c r="A16" s="26">
        <v>3</v>
      </c>
      <c r="B16" s="57" t="s">
        <v>83</v>
      </c>
      <c r="C16" s="12"/>
      <c r="D16" s="58">
        <v>3000</v>
      </c>
      <c r="E16" s="58" t="s">
        <v>114</v>
      </c>
      <c r="F16" s="13"/>
      <c r="G16" s="11"/>
      <c r="H16" s="1">
        <f t="shared" ref="H16:H46" si="13">+ROUND(F16*G16,0)</f>
        <v>0</v>
      </c>
      <c r="I16" s="11"/>
      <c r="J16" s="1">
        <f t="shared" ref="J16:J46" si="14">ROUND(F16*I16,0)</f>
        <v>0</v>
      </c>
      <c r="K16" s="1">
        <f t="shared" ref="K16:K46" si="15">ROUND(F16+H16+J16,0)</f>
        <v>0</v>
      </c>
      <c r="L16" s="1">
        <f t="shared" ref="L16:L46" si="16">ROUND(F16*D16,0)</f>
        <v>0</v>
      </c>
      <c r="M16" s="1">
        <f t="shared" ref="M16:M46" si="17">ROUND(L16*G16,0)</f>
        <v>0</v>
      </c>
      <c r="N16" s="1">
        <f t="shared" ref="N16:N46" si="18">ROUND(L16*I16,0)</f>
        <v>0</v>
      </c>
      <c r="O16" s="27">
        <f t="shared" ref="O16:O46" si="19">ROUND(L16+N16+M16,0)</f>
        <v>0</v>
      </c>
    </row>
    <row r="17" spans="1:15" s="9" customFormat="1" ht="57.5" customHeight="1" x14ac:dyDescent="0.3">
      <c r="A17" s="26">
        <v>4</v>
      </c>
      <c r="B17" s="57" t="s">
        <v>84</v>
      </c>
      <c r="C17" s="12"/>
      <c r="D17" s="58">
        <v>300</v>
      </c>
      <c r="E17" s="58" t="s">
        <v>114</v>
      </c>
      <c r="F17" s="13"/>
      <c r="G17" s="11"/>
      <c r="H17" s="1">
        <f t="shared" si="13"/>
        <v>0</v>
      </c>
      <c r="I17" s="11"/>
      <c r="J17" s="1">
        <f t="shared" si="14"/>
        <v>0</v>
      </c>
      <c r="K17" s="1">
        <f t="shared" si="15"/>
        <v>0</v>
      </c>
      <c r="L17" s="1">
        <f t="shared" si="16"/>
        <v>0</v>
      </c>
      <c r="M17" s="1">
        <f t="shared" si="17"/>
        <v>0</v>
      </c>
      <c r="N17" s="1">
        <f t="shared" si="18"/>
        <v>0</v>
      </c>
      <c r="O17" s="27">
        <f t="shared" si="19"/>
        <v>0</v>
      </c>
    </row>
    <row r="18" spans="1:15" s="9" customFormat="1" ht="45.5" customHeight="1" x14ac:dyDescent="0.3">
      <c r="A18" s="26">
        <v>5</v>
      </c>
      <c r="B18" s="57" t="s">
        <v>85</v>
      </c>
      <c r="C18" s="12"/>
      <c r="D18" s="58">
        <v>200</v>
      </c>
      <c r="E18" s="58" t="s">
        <v>114</v>
      </c>
      <c r="F18" s="13"/>
      <c r="G18" s="11"/>
      <c r="H18" s="1">
        <f t="shared" si="13"/>
        <v>0</v>
      </c>
      <c r="I18" s="11"/>
      <c r="J18" s="1">
        <f t="shared" si="14"/>
        <v>0</v>
      </c>
      <c r="K18" s="1">
        <f t="shared" si="15"/>
        <v>0</v>
      </c>
      <c r="L18" s="1">
        <f t="shared" si="16"/>
        <v>0</v>
      </c>
      <c r="M18" s="1">
        <f t="shared" si="17"/>
        <v>0</v>
      </c>
      <c r="N18" s="1">
        <f t="shared" si="18"/>
        <v>0</v>
      </c>
      <c r="O18" s="27">
        <f t="shared" si="19"/>
        <v>0</v>
      </c>
    </row>
    <row r="19" spans="1:15" s="9" customFormat="1" ht="45.5" customHeight="1" x14ac:dyDescent="0.3">
      <c r="A19" s="26">
        <v>6</v>
      </c>
      <c r="B19" s="57" t="s">
        <v>86</v>
      </c>
      <c r="C19" s="12"/>
      <c r="D19" s="58">
        <v>20</v>
      </c>
      <c r="E19" s="58" t="s">
        <v>114</v>
      </c>
      <c r="F19" s="13"/>
      <c r="G19" s="11"/>
      <c r="H19" s="1">
        <f t="shared" si="13"/>
        <v>0</v>
      </c>
      <c r="I19" s="11"/>
      <c r="J19" s="1">
        <f t="shared" si="14"/>
        <v>0</v>
      </c>
      <c r="K19" s="1">
        <f t="shared" si="15"/>
        <v>0</v>
      </c>
      <c r="L19" s="1">
        <f t="shared" si="16"/>
        <v>0</v>
      </c>
      <c r="M19" s="1">
        <f t="shared" si="17"/>
        <v>0</v>
      </c>
      <c r="N19" s="1">
        <f t="shared" si="18"/>
        <v>0</v>
      </c>
      <c r="O19" s="27">
        <f t="shared" si="19"/>
        <v>0</v>
      </c>
    </row>
    <row r="20" spans="1:15" s="9" customFormat="1" ht="61.5" customHeight="1" x14ac:dyDescent="0.3">
      <c r="A20" s="26">
        <v>7</v>
      </c>
      <c r="B20" s="57" t="s">
        <v>87</v>
      </c>
      <c r="C20" s="12"/>
      <c r="D20" s="58">
        <v>650</v>
      </c>
      <c r="E20" s="58" t="s">
        <v>114</v>
      </c>
      <c r="F20" s="13"/>
      <c r="G20" s="11"/>
      <c r="H20" s="1">
        <f t="shared" si="13"/>
        <v>0</v>
      </c>
      <c r="I20" s="11"/>
      <c r="J20" s="1">
        <f t="shared" si="14"/>
        <v>0</v>
      </c>
      <c r="K20" s="1">
        <f t="shared" si="15"/>
        <v>0</v>
      </c>
      <c r="L20" s="1">
        <f t="shared" si="16"/>
        <v>0</v>
      </c>
      <c r="M20" s="1">
        <f t="shared" si="17"/>
        <v>0</v>
      </c>
      <c r="N20" s="1">
        <f t="shared" si="18"/>
        <v>0</v>
      </c>
      <c r="O20" s="27">
        <f t="shared" si="19"/>
        <v>0</v>
      </c>
    </row>
    <row r="21" spans="1:15" s="9" customFormat="1" ht="57.5" customHeight="1" x14ac:dyDescent="0.3">
      <c r="A21" s="26">
        <v>8</v>
      </c>
      <c r="B21" s="57" t="s">
        <v>88</v>
      </c>
      <c r="C21" s="12"/>
      <c r="D21" s="58">
        <v>400</v>
      </c>
      <c r="E21" s="58" t="s">
        <v>114</v>
      </c>
      <c r="F21" s="13"/>
      <c r="G21" s="11"/>
      <c r="H21" s="1">
        <f t="shared" si="13"/>
        <v>0</v>
      </c>
      <c r="I21" s="11"/>
      <c r="J21" s="1">
        <f t="shared" si="14"/>
        <v>0</v>
      </c>
      <c r="K21" s="1">
        <f t="shared" si="15"/>
        <v>0</v>
      </c>
      <c r="L21" s="1">
        <f t="shared" si="16"/>
        <v>0</v>
      </c>
      <c r="M21" s="1">
        <f t="shared" si="17"/>
        <v>0</v>
      </c>
      <c r="N21" s="1">
        <f t="shared" si="18"/>
        <v>0</v>
      </c>
      <c r="O21" s="27">
        <f t="shared" si="19"/>
        <v>0</v>
      </c>
    </row>
    <row r="22" spans="1:15" s="9" customFormat="1" ht="73.5" customHeight="1" x14ac:dyDescent="0.3">
      <c r="A22" s="26">
        <v>9</v>
      </c>
      <c r="B22" s="57" t="s">
        <v>89</v>
      </c>
      <c r="C22" s="12"/>
      <c r="D22" s="58">
        <v>1450</v>
      </c>
      <c r="E22" s="58" t="s">
        <v>114</v>
      </c>
      <c r="F22" s="13"/>
      <c r="G22" s="11"/>
      <c r="H22" s="1">
        <f t="shared" si="13"/>
        <v>0</v>
      </c>
      <c r="I22" s="11"/>
      <c r="J22" s="1">
        <f t="shared" si="14"/>
        <v>0</v>
      </c>
      <c r="K22" s="1">
        <f t="shared" si="15"/>
        <v>0</v>
      </c>
      <c r="L22" s="1">
        <f t="shared" si="16"/>
        <v>0</v>
      </c>
      <c r="M22" s="1">
        <f t="shared" si="17"/>
        <v>0</v>
      </c>
      <c r="N22" s="1">
        <f t="shared" si="18"/>
        <v>0</v>
      </c>
      <c r="O22" s="27">
        <f t="shared" si="19"/>
        <v>0</v>
      </c>
    </row>
    <row r="23" spans="1:15" s="9" customFormat="1" ht="62.5" customHeight="1" x14ac:dyDescent="0.3">
      <c r="A23" s="26">
        <v>10</v>
      </c>
      <c r="B23" s="57" t="s">
        <v>90</v>
      </c>
      <c r="C23" s="12"/>
      <c r="D23" s="58">
        <v>500</v>
      </c>
      <c r="E23" s="58" t="s">
        <v>114</v>
      </c>
      <c r="F23" s="13"/>
      <c r="G23" s="11"/>
      <c r="H23" s="1">
        <f t="shared" si="13"/>
        <v>0</v>
      </c>
      <c r="I23" s="11"/>
      <c r="J23" s="1">
        <f t="shared" si="14"/>
        <v>0</v>
      </c>
      <c r="K23" s="1">
        <f t="shared" si="15"/>
        <v>0</v>
      </c>
      <c r="L23" s="1">
        <f t="shared" si="16"/>
        <v>0</v>
      </c>
      <c r="M23" s="1">
        <f t="shared" si="17"/>
        <v>0</v>
      </c>
      <c r="N23" s="1">
        <f t="shared" si="18"/>
        <v>0</v>
      </c>
      <c r="O23" s="27">
        <f t="shared" si="19"/>
        <v>0</v>
      </c>
    </row>
    <row r="24" spans="1:15" s="9" customFormat="1" ht="64" customHeight="1" x14ac:dyDescent="0.3">
      <c r="A24" s="26">
        <v>11</v>
      </c>
      <c r="B24" s="57" t="s">
        <v>91</v>
      </c>
      <c r="C24" s="12"/>
      <c r="D24" s="58">
        <v>2800</v>
      </c>
      <c r="E24" s="58" t="s">
        <v>114</v>
      </c>
      <c r="F24" s="13"/>
      <c r="G24" s="11"/>
      <c r="H24" s="1">
        <f t="shared" si="13"/>
        <v>0</v>
      </c>
      <c r="I24" s="11"/>
      <c r="J24" s="1">
        <f t="shared" si="14"/>
        <v>0</v>
      </c>
      <c r="K24" s="1">
        <f t="shared" si="15"/>
        <v>0</v>
      </c>
      <c r="L24" s="1">
        <f t="shared" si="16"/>
        <v>0</v>
      </c>
      <c r="M24" s="1">
        <f t="shared" si="17"/>
        <v>0</v>
      </c>
      <c r="N24" s="1">
        <f t="shared" si="18"/>
        <v>0</v>
      </c>
      <c r="O24" s="27">
        <f t="shared" si="19"/>
        <v>0</v>
      </c>
    </row>
    <row r="25" spans="1:15" s="9" customFormat="1" ht="51" customHeight="1" x14ac:dyDescent="0.3">
      <c r="A25" s="26">
        <v>12</v>
      </c>
      <c r="B25" s="57" t="s">
        <v>92</v>
      </c>
      <c r="C25" s="12"/>
      <c r="D25" s="58">
        <v>500</v>
      </c>
      <c r="E25" s="58" t="s">
        <v>114</v>
      </c>
      <c r="F25" s="13"/>
      <c r="G25" s="11"/>
      <c r="H25" s="1">
        <f t="shared" si="13"/>
        <v>0</v>
      </c>
      <c r="I25" s="11"/>
      <c r="J25" s="1">
        <f t="shared" si="14"/>
        <v>0</v>
      </c>
      <c r="K25" s="1">
        <f t="shared" si="15"/>
        <v>0</v>
      </c>
      <c r="L25" s="1">
        <f t="shared" si="16"/>
        <v>0</v>
      </c>
      <c r="M25" s="1">
        <f t="shared" si="17"/>
        <v>0</v>
      </c>
      <c r="N25" s="1">
        <f t="shared" si="18"/>
        <v>0</v>
      </c>
      <c r="O25" s="27">
        <f t="shared" si="19"/>
        <v>0</v>
      </c>
    </row>
    <row r="26" spans="1:15" s="9" customFormat="1" ht="118.5" customHeight="1" x14ac:dyDescent="0.3">
      <c r="A26" s="26">
        <v>13</v>
      </c>
      <c r="B26" s="57" t="s">
        <v>93</v>
      </c>
      <c r="C26" s="12"/>
      <c r="D26" s="58">
        <v>2000</v>
      </c>
      <c r="E26" s="58" t="s">
        <v>114</v>
      </c>
      <c r="F26" s="13"/>
      <c r="G26" s="11"/>
      <c r="H26" s="1">
        <f t="shared" si="13"/>
        <v>0</v>
      </c>
      <c r="I26" s="11"/>
      <c r="J26" s="1">
        <f t="shared" si="14"/>
        <v>0</v>
      </c>
      <c r="K26" s="1">
        <f t="shared" si="15"/>
        <v>0</v>
      </c>
      <c r="L26" s="1">
        <f t="shared" si="16"/>
        <v>0</v>
      </c>
      <c r="M26" s="1">
        <f t="shared" si="17"/>
        <v>0</v>
      </c>
      <c r="N26" s="1">
        <f t="shared" si="18"/>
        <v>0</v>
      </c>
      <c r="O26" s="27">
        <f t="shared" si="19"/>
        <v>0</v>
      </c>
    </row>
    <row r="27" spans="1:15" s="9" customFormat="1" ht="102" customHeight="1" x14ac:dyDescent="0.3">
      <c r="A27" s="26">
        <v>14</v>
      </c>
      <c r="B27" s="57" t="s">
        <v>94</v>
      </c>
      <c r="C27" s="12"/>
      <c r="D27" s="58">
        <v>1000</v>
      </c>
      <c r="E27" s="58" t="s">
        <v>114</v>
      </c>
      <c r="F27" s="13"/>
      <c r="G27" s="11"/>
      <c r="H27" s="1">
        <f t="shared" si="13"/>
        <v>0</v>
      </c>
      <c r="I27" s="11"/>
      <c r="J27" s="1">
        <f t="shared" si="14"/>
        <v>0</v>
      </c>
      <c r="K27" s="1">
        <f t="shared" si="15"/>
        <v>0</v>
      </c>
      <c r="L27" s="1">
        <f t="shared" si="16"/>
        <v>0</v>
      </c>
      <c r="M27" s="1">
        <f t="shared" si="17"/>
        <v>0</v>
      </c>
      <c r="N27" s="1">
        <f t="shared" si="18"/>
        <v>0</v>
      </c>
      <c r="O27" s="27">
        <f t="shared" si="19"/>
        <v>0</v>
      </c>
    </row>
    <row r="28" spans="1:15" s="9" customFormat="1" ht="51" customHeight="1" x14ac:dyDescent="0.3">
      <c r="A28" s="26">
        <v>15</v>
      </c>
      <c r="B28" s="57" t="s">
        <v>95</v>
      </c>
      <c r="C28" s="12"/>
      <c r="D28" s="58">
        <v>1000</v>
      </c>
      <c r="E28" s="58" t="s">
        <v>114</v>
      </c>
      <c r="F28" s="13"/>
      <c r="G28" s="11"/>
      <c r="H28" s="1">
        <f t="shared" si="13"/>
        <v>0</v>
      </c>
      <c r="I28" s="11"/>
      <c r="J28" s="1">
        <f t="shared" si="14"/>
        <v>0</v>
      </c>
      <c r="K28" s="1">
        <f t="shared" si="15"/>
        <v>0</v>
      </c>
      <c r="L28" s="1">
        <f t="shared" si="16"/>
        <v>0</v>
      </c>
      <c r="M28" s="1">
        <f t="shared" si="17"/>
        <v>0</v>
      </c>
      <c r="N28" s="1">
        <f t="shared" si="18"/>
        <v>0</v>
      </c>
      <c r="O28" s="27">
        <f t="shared" si="19"/>
        <v>0</v>
      </c>
    </row>
    <row r="29" spans="1:15" s="9" customFormat="1" ht="63" customHeight="1" x14ac:dyDescent="0.3">
      <c r="A29" s="26">
        <v>16</v>
      </c>
      <c r="B29" s="57" t="s">
        <v>96</v>
      </c>
      <c r="C29" s="12"/>
      <c r="D29" s="58">
        <v>1500</v>
      </c>
      <c r="E29" s="58" t="s">
        <v>114</v>
      </c>
      <c r="F29" s="13"/>
      <c r="G29" s="11"/>
      <c r="H29" s="1">
        <f t="shared" si="13"/>
        <v>0</v>
      </c>
      <c r="I29" s="11"/>
      <c r="J29" s="1">
        <f t="shared" si="14"/>
        <v>0</v>
      </c>
      <c r="K29" s="1">
        <f t="shared" si="15"/>
        <v>0</v>
      </c>
      <c r="L29" s="1">
        <f t="shared" si="16"/>
        <v>0</v>
      </c>
      <c r="M29" s="1">
        <f t="shared" si="17"/>
        <v>0</v>
      </c>
      <c r="N29" s="1">
        <f t="shared" si="18"/>
        <v>0</v>
      </c>
      <c r="O29" s="27">
        <f t="shared" si="19"/>
        <v>0</v>
      </c>
    </row>
    <row r="30" spans="1:15" s="9" customFormat="1" ht="61" customHeight="1" x14ac:dyDescent="0.3">
      <c r="A30" s="26">
        <v>17</v>
      </c>
      <c r="B30" s="57" t="s">
        <v>97</v>
      </c>
      <c r="C30" s="12"/>
      <c r="D30" s="58">
        <v>660</v>
      </c>
      <c r="E30" s="58" t="s">
        <v>114</v>
      </c>
      <c r="F30" s="13"/>
      <c r="G30" s="11"/>
      <c r="H30" s="1">
        <f t="shared" si="13"/>
        <v>0</v>
      </c>
      <c r="I30" s="11"/>
      <c r="J30" s="1">
        <f t="shared" si="14"/>
        <v>0</v>
      </c>
      <c r="K30" s="1">
        <f t="shared" si="15"/>
        <v>0</v>
      </c>
      <c r="L30" s="1">
        <f t="shared" si="16"/>
        <v>0</v>
      </c>
      <c r="M30" s="1">
        <f t="shared" si="17"/>
        <v>0</v>
      </c>
      <c r="N30" s="1">
        <f t="shared" si="18"/>
        <v>0</v>
      </c>
      <c r="O30" s="27">
        <f t="shared" si="19"/>
        <v>0</v>
      </c>
    </row>
    <row r="31" spans="1:15" s="9" customFormat="1" ht="74" customHeight="1" x14ac:dyDescent="0.3">
      <c r="A31" s="26">
        <v>18</v>
      </c>
      <c r="B31" s="57" t="s">
        <v>98</v>
      </c>
      <c r="C31" s="12"/>
      <c r="D31" s="58">
        <v>300</v>
      </c>
      <c r="E31" s="58" t="s">
        <v>114</v>
      </c>
      <c r="F31" s="13"/>
      <c r="G31" s="11"/>
      <c r="H31" s="1">
        <f t="shared" si="13"/>
        <v>0</v>
      </c>
      <c r="I31" s="11"/>
      <c r="J31" s="1">
        <f t="shared" si="14"/>
        <v>0</v>
      </c>
      <c r="K31" s="1">
        <f t="shared" si="15"/>
        <v>0</v>
      </c>
      <c r="L31" s="1">
        <f t="shared" si="16"/>
        <v>0</v>
      </c>
      <c r="M31" s="1">
        <f t="shared" si="17"/>
        <v>0</v>
      </c>
      <c r="N31" s="1">
        <f t="shared" si="18"/>
        <v>0</v>
      </c>
      <c r="O31" s="27">
        <f t="shared" si="19"/>
        <v>0</v>
      </c>
    </row>
    <row r="32" spans="1:15" s="9" customFormat="1" ht="101" customHeight="1" x14ac:dyDescent="0.3">
      <c r="A32" s="26">
        <v>19</v>
      </c>
      <c r="B32" s="57" t="s">
        <v>99</v>
      </c>
      <c r="C32" s="12"/>
      <c r="D32" s="58">
        <v>5000</v>
      </c>
      <c r="E32" s="58" t="s">
        <v>114</v>
      </c>
      <c r="F32" s="13"/>
      <c r="G32" s="11"/>
      <c r="H32" s="1">
        <f t="shared" si="13"/>
        <v>0</v>
      </c>
      <c r="I32" s="11"/>
      <c r="J32" s="1">
        <f t="shared" si="14"/>
        <v>0</v>
      </c>
      <c r="K32" s="1">
        <f t="shared" si="15"/>
        <v>0</v>
      </c>
      <c r="L32" s="1">
        <f t="shared" si="16"/>
        <v>0</v>
      </c>
      <c r="M32" s="1">
        <f t="shared" si="17"/>
        <v>0</v>
      </c>
      <c r="N32" s="1">
        <f t="shared" si="18"/>
        <v>0</v>
      </c>
      <c r="O32" s="27">
        <f t="shared" si="19"/>
        <v>0</v>
      </c>
    </row>
    <row r="33" spans="1:15" s="9" customFormat="1" ht="62.5" customHeight="1" x14ac:dyDescent="0.3">
      <c r="A33" s="26">
        <v>20</v>
      </c>
      <c r="B33" s="57" t="s">
        <v>100</v>
      </c>
      <c r="C33" s="12"/>
      <c r="D33" s="58">
        <v>50000</v>
      </c>
      <c r="E33" s="58" t="s">
        <v>114</v>
      </c>
      <c r="F33" s="13"/>
      <c r="G33" s="11"/>
      <c r="H33" s="1">
        <f t="shared" si="13"/>
        <v>0</v>
      </c>
      <c r="I33" s="11"/>
      <c r="J33" s="1">
        <f t="shared" si="14"/>
        <v>0</v>
      </c>
      <c r="K33" s="1">
        <f t="shared" si="15"/>
        <v>0</v>
      </c>
      <c r="L33" s="1">
        <f t="shared" si="16"/>
        <v>0</v>
      </c>
      <c r="M33" s="1">
        <f t="shared" si="17"/>
        <v>0</v>
      </c>
      <c r="N33" s="1">
        <f t="shared" si="18"/>
        <v>0</v>
      </c>
      <c r="O33" s="27">
        <f t="shared" si="19"/>
        <v>0</v>
      </c>
    </row>
    <row r="34" spans="1:15" s="9" customFormat="1" ht="76.5" customHeight="1" x14ac:dyDescent="0.3">
      <c r="A34" s="26">
        <v>21</v>
      </c>
      <c r="B34" s="57" t="s">
        <v>101</v>
      </c>
      <c r="C34" s="12"/>
      <c r="D34" s="58">
        <v>5000</v>
      </c>
      <c r="E34" s="58" t="s">
        <v>114</v>
      </c>
      <c r="F34" s="13"/>
      <c r="G34" s="11"/>
      <c r="H34" s="1">
        <f t="shared" si="13"/>
        <v>0</v>
      </c>
      <c r="I34" s="11"/>
      <c r="J34" s="1">
        <f t="shared" si="14"/>
        <v>0</v>
      </c>
      <c r="K34" s="1">
        <f t="shared" si="15"/>
        <v>0</v>
      </c>
      <c r="L34" s="1">
        <f t="shared" si="16"/>
        <v>0</v>
      </c>
      <c r="M34" s="1">
        <f t="shared" si="17"/>
        <v>0</v>
      </c>
      <c r="N34" s="1">
        <f t="shared" si="18"/>
        <v>0</v>
      </c>
      <c r="O34" s="27">
        <f t="shared" si="19"/>
        <v>0</v>
      </c>
    </row>
    <row r="35" spans="1:15" s="9" customFormat="1" ht="105" customHeight="1" x14ac:dyDescent="0.3">
      <c r="A35" s="26">
        <v>22</v>
      </c>
      <c r="B35" s="57" t="s">
        <v>102</v>
      </c>
      <c r="C35" s="12"/>
      <c r="D35" s="58">
        <v>20</v>
      </c>
      <c r="E35" s="58" t="s">
        <v>114</v>
      </c>
      <c r="F35" s="13"/>
      <c r="G35" s="11"/>
      <c r="H35" s="1">
        <f t="shared" si="13"/>
        <v>0</v>
      </c>
      <c r="I35" s="11"/>
      <c r="J35" s="1">
        <f t="shared" si="14"/>
        <v>0</v>
      </c>
      <c r="K35" s="1">
        <f t="shared" si="15"/>
        <v>0</v>
      </c>
      <c r="L35" s="1">
        <f t="shared" si="16"/>
        <v>0</v>
      </c>
      <c r="M35" s="1">
        <f t="shared" si="17"/>
        <v>0</v>
      </c>
      <c r="N35" s="1">
        <f t="shared" si="18"/>
        <v>0</v>
      </c>
      <c r="O35" s="27">
        <f t="shared" si="19"/>
        <v>0</v>
      </c>
    </row>
    <row r="36" spans="1:15" s="9" customFormat="1" ht="78" customHeight="1" x14ac:dyDescent="0.3">
      <c r="A36" s="26">
        <v>23</v>
      </c>
      <c r="B36" s="57" t="s">
        <v>103</v>
      </c>
      <c r="C36" s="12"/>
      <c r="D36" s="58">
        <v>5000</v>
      </c>
      <c r="E36" s="58" t="s">
        <v>114</v>
      </c>
      <c r="F36" s="13"/>
      <c r="G36" s="11"/>
      <c r="H36" s="1">
        <f t="shared" si="13"/>
        <v>0</v>
      </c>
      <c r="I36" s="11"/>
      <c r="J36" s="1">
        <f t="shared" si="14"/>
        <v>0</v>
      </c>
      <c r="K36" s="1">
        <f t="shared" si="15"/>
        <v>0</v>
      </c>
      <c r="L36" s="1">
        <f t="shared" si="16"/>
        <v>0</v>
      </c>
      <c r="M36" s="1">
        <f t="shared" si="17"/>
        <v>0</v>
      </c>
      <c r="N36" s="1">
        <f t="shared" si="18"/>
        <v>0</v>
      </c>
      <c r="O36" s="27">
        <f t="shared" si="19"/>
        <v>0</v>
      </c>
    </row>
    <row r="37" spans="1:15" s="9" customFormat="1" ht="74.5" customHeight="1" x14ac:dyDescent="0.3">
      <c r="A37" s="26">
        <v>24</v>
      </c>
      <c r="B37" s="57" t="s">
        <v>104</v>
      </c>
      <c r="C37" s="12"/>
      <c r="D37" s="58">
        <v>500</v>
      </c>
      <c r="E37" s="58" t="s">
        <v>114</v>
      </c>
      <c r="F37" s="13"/>
      <c r="G37" s="11"/>
      <c r="H37" s="1">
        <f t="shared" si="13"/>
        <v>0</v>
      </c>
      <c r="I37" s="11"/>
      <c r="J37" s="1">
        <f t="shared" si="14"/>
        <v>0</v>
      </c>
      <c r="K37" s="1">
        <f t="shared" si="15"/>
        <v>0</v>
      </c>
      <c r="L37" s="1">
        <f t="shared" si="16"/>
        <v>0</v>
      </c>
      <c r="M37" s="1">
        <f t="shared" si="17"/>
        <v>0</v>
      </c>
      <c r="N37" s="1">
        <f t="shared" si="18"/>
        <v>0</v>
      </c>
      <c r="O37" s="27">
        <f t="shared" si="19"/>
        <v>0</v>
      </c>
    </row>
    <row r="38" spans="1:15" s="9" customFormat="1" ht="91" customHeight="1" x14ac:dyDescent="0.3">
      <c r="A38" s="26">
        <v>25</v>
      </c>
      <c r="B38" s="57" t="s">
        <v>105</v>
      </c>
      <c r="C38" s="12"/>
      <c r="D38" s="58">
        <v>500</v>
      </c>
      <c r="E38" s="58" t="s">
        <v>114</v>
      </c>
      <c r="F38" s="13"/>
      <c r="G38" s="11"/>
      <c r="H38" s="1">
        <f t="shared" si="13"/>
        <v>0</v>
      </c>
      <c r="I38" s="11"/>
      <c r="J38" s="1">
        <f t="shared" si="14"/>
        <v>0</v>
      </c>
      <c r="K38" s="1">
        <f t="shared" si="15"/>
        <v>0</v>
      </c>
      <c r="L38" s="1">
        <f t="shared" si="16"/>
        <v>0</v>
      </c>
      <c r="M38" s="1">
        <f t="shared" si="17"/>
        <v>0</v>
      </c>
      <c r="N38" s="1">
        <f t="shared" si="18"/>
        <v>0</v>
      </c>
      <c r="O38" s="27">
        <f t="shared" si="19"/>
        <v>0</v>
      </c>
    </row>
    <row r="39" spans="1:15" s="9" customFormat="1" ht="88.5" customHeight="1" x14ac:dyDescent="0.3">
      <c r="A39" s="26">
        <v>26</v>
      </c>
      <c r="B39" s="57" t="s">
        <v>106</v>
      </c>
      <c r="C39" s="12"/>
      <c r="D39" s="58">
        <v>50030</v>
      </c>
      <c r="E39" s="58" t="s">
        <v>114</v>
      </c>
      <c r="F39" s="13"/>
      <c r="G39" s="11"/>
      <c r="H39" s="1">
        <f t="shared" si="13"/>
        <v>0</v>
      </c>
      <c r="I39" s="11"/>
      <c r="J39" s="1">
        <f t="shared" si="14"/>
        <v>0</v>
      </c>
      <c r="K39" s="1">
        <f t="shared" si="15"/>
        <v>0</v>
      </c>
      <c r="L39" s="1">
        <f t="shared" si="16"/>
        <v>0</v>
      </c>
      <c r="M39" s="1">
        <f t="shared" si="17"/>
        <v>0</v>
      </c>
      <c r="N39" s="1">
        <f t="shared" si="18"/>
        <v>0</v>
      </c>
      <c r="O39" s="27">
        <f t="shared" si="19"/>
        <v>0</v>
      </c>
    </row>
    <row r="40" spans="1:15" s="9" customFormat="1" ht="105" customHeight="1" x14ac:dyDescent="0.3">
      <c r="A40" s="26">
        <v>27</v>
      </c>
      <c r="B40" s="57" t="s">
        <v>107</v>
      </c>
      <c r="C40" s="12"/>
      <c r="D40" s="58">
        <v>300</v>
      </c>
      <c r="E40" s="58" t="s">
        <v>114</v>
      </c>
      <c r="F40" s="13"/>
      <c r="G40" s="11"/>
      <c r="H40" s="1">
        <f t="shared" si="13"/>
        <v>0</v>
      </c>
      <c r="I40" s="11"/>
      <c r="J40" s="1">
        <f t="shared" si="14"/>
        <v>0</v>
      </c>
      <c r="K40" s="1">
        <f t="shared" si="15"/>
        <v>0</v>
      </c>
      <c r="L40" s="1">
        <f t="shared" si="16"/>
        <v>0</v>
      </c>
      <c r="M40" s="1">
        <f t="shared" si="17"/>
        <v>0</v>
      </c>
      <c r="N40" s="1">
        <f t="shared" si="18"/>
        <v>0</v>
      </c>
      <c r="O40" s="27">
        <f t="shared" si="19"/>
        <v>0</v>
      </c>
    </row>
    <row r="41" spans="1:15" s="9" customFormat="1" ht="150" customHeight="1" x14ac:dyDescent="0.3">
      <c r="A41" s="26">
        <v>28</v>
      </c>
      <c r="B41" s="57" t="s">
        <v>108</v>
      </c>
      <c r="C41" s="12"/>
      <c r="D41" s="58">
        <v>3</v>
      </c>
      <c r="E41" s="58" t="s">
        <v>114</v>
      </c>
      <c r="F41" s="13"/>
      <c r="G41" s="11"/>
      <c r="H41" s="1">
        <f t="shared" si="13"/>
        <v>0</v>
      </c>
      <c r="I41" s="11"/>
      <c r="J41" s="1">
        <f t="shared" si="14"/>
        <v>0</v>
      </c>
      <c r="K41" s="1">
        <f t="shared" si="15"/>
        <v>0</v>
      </c>
      <c r="L41" s="1">
        <f t="shared" si="16"/>
        <v>0</v>
      </c>
      <c r="M41" s="1">
        <f t="shared" si="17"/>
        <v>0</v>
      </c>
      <c r="N41" s="1">
        <f t="shared" si="18"/>
        <v>0</v>
      </c>
      <c r="O41" s="27">
        <f t="shared" si="19"/>
        <v>0</v>
      </c>
    </row>
    <row r="42" spans="1:15" s="9" customFormat="1" ht="76.5" customHeight="1" x14ac:dyDescent="0.3">
      <c r="A42" s="26">
        <v>29</v>
      </c>
      <c r="B42" s="57" t="s">
        <v>109</v>
      </c>
      <c r="C42" s="12"/>
      <c r="D42" s="58">
        <v>100</v>
      </c>
      <c r="E42" s="58" t="s">
        <v>114</v>
      </c>
      <c r="F42" s="13"/>
      <c r="G42" s="11"/>
      <c r="H42" s="1">
        <f t="shared" si="13"/>
        <v>0</v>
      </c>
      <c r="I42" s="11"/>
      <c r="J42" s="1">
        <f t="shared" si="14"/>
        <v>0</v>
      </c>
      <c r="K42" s="1">
        <f t="shared" si="15"/>
        <v>0</v>
      </c>
      <c r="L42" s="1">
        <f t="shared" si="16"/>
        <v>0</v>
      </c>
      <c r="M42" s="1">
        <f t="shared" si="17"/>
        <v>0</v>
      </c>
      <c r="N42" s="1">
        <f t="shared" si="18"/>
        <v>0</v>
      </c>
      <c r="O42" s="27">
        <f t="shared" si="19"/>
        <v>0</v>
      </c>
    </row>
    <row r="43" spans="1:15" s="9" customFormat="1" ht="60.5" customHeight="1" x14ac:dyDescent="0.3">
      <c r="A43" s="26">
        <v>30</v>
      </c>
      <c r="B43" s="57" t="s">
        <v>110</v>
      </c>
      <c r="C43" s="12"/>
      <c r="D43" s="58">
        <v>265</v>
      </c>
      <c r="E43" s="58" t="s">
        <v>114</v>
      </c>
      <c r="F43" s="13"/>
      <c r="G43" s="11"/>
      <c r="H43" s="1">
        <f t="shared" si="13"/>
        <v>0</v>
      </c>
      <c r="I43" s="11"/>
      <c r="J43" s="1">
        <f t="shared" si="14"/>
        <v>0</v>
      </c>
      <c r="K43" s="1">
        <f t="shared" si="15"/>
        <v>0</v>
      </c>
      <c r="L43" s="1">
        <f t="shared" si="16"/>
        <v>0</v>
      </c>
      <c r="M43" s="1">
        <f t="shared" si="17"/>
        <v>0</v>
      </c>
      <c r="N43" s="1">
        <f t="shared" si="18"/>
        <v>0</v>
      </c>
      <c r="O43" s="27">
        <f t="shared" si="19"/>
        <v>0</v>
      </c>
    </row>
    <row r="44" spans="1:15" s="9" customFormat="1" ht="58" customHeight="1" x14ac:dyDescent="0.3">
      <c r="A44" s="26">
        <v>31</v>
      </c>
      <c r="B44" s="57" t="s">
        <v>111</v>
      </c>
      <c r="C44" s="12"/>
      <c r="D44" s="58">
        <v>695</v>
      </c>
      <c r="E44" s="58" t="s">
        <v>114</v>
      </c>
      <c r="F44" s="13"/>
      <c r="G44" s="11"/>
      <c r="H44" s="1">
        <f t="shared" si="13"/>
        <v>0</v>
      </c>
      <c r="I44" s="11"/>
      <c r="J44" s="1">
        <f t="shared" si="14"/>
        <v>0</v>
      </c>
      <c r="K44" s="1">
        <f t="shared" si="15"/>
        <v>0</v>
      </c>
      <c r="L44" s="1">
        <f t="shared" si="16"/>
        <v>0</v>
      </c>
      <c r="M44" s="1">
        <f t="shared" si="17"/>
        <v>0</v>
      </c>
      <c r="N44" s="1">
        <f t="shared" si="18"/>
        <v>0</v>
      </c>
      <c r="O44" s="27">
        <f t="shared" si="19"/>
        <v>0</v>
      </c>
    </row>
    <row r="45" spans="1:15" s="9" customFormat="1" ht="79" customHeight="1" x14ac:dyDescent="0.3">
      <c r="A45" s="26">
        <v>32</v>
      </c>
      <c r="B45" s="57" t="s">
        <v>112</v>
      </c>
      <c r="C45" s="12"/>
      <c r="D45" s="58">
        <v>4</v>
      </c>
      <c r="E45" s="58" t="s">
        <v>114</v>
      </c>
      <c r="F45" s="13"/>
      <c r="G45" s="11"/>
      <c r="H45" s="1">
        <f t="shared" si="13"/>
        <v>0</v>
      </c>
      <c r="I45" s="11"/>
      <c r="J45" s="1">
        <f t="shared" si="14"/>
        <v>0</v>
      </c>
      <c r="K45" s="1">
        <f t="shared" si="15"/>
        <v>0</v>
      </c>
      <c r="L45" s="1">
        <f t="shared" si="16"/>
        <v>0</v>
      </c>
      <c r="M45" s="1">
        <f t="shared" si="17"/>
        <v>0</v>
      </c>
      <c r="N45" s="1">
        <f t="shared" si="18"/>
        <v>0</v>
      </c>
      <c r="O45" s="27">
        <f t="shared" si="19"/>
        <v>0</v>
      </c>
    </row>
    <row r="46" spans="1:15" s="9" customFormat="1" ht="71" customHeight="1" thickBot="1" x14ac:dyDescent="0.35">
      <c r="A46" s="26">
        <v>33</v>
      </c>
      <c r="B46" s="57" t="s">
        <v>113</v>
      </c>
      <c r="C46" s="12"/>
      <c r="D46" s="58">
        <v>400</v>
      </c>
      <c r="E46" s="58" t="s">
        <v>114</v>
      </c>
      <c r="F46" s="13"/>
      <c r="G46" s="11"/>
      <c r="H46" s="1">
        <f t="shared" si="13"/>
        <v>0</v>
      </c>
      <c r="I46" s="11"/>
      <c r="J46" s="1">
        <f t="shared" si="14"/>
        <v>0</v>
      </c>
      <c r="K46" s="1">
        <f t="shared" si="15"/>
        <v>0</v>
      </c>
      <c r="L46" s="1">
        <f t="shared" si="16"/>
        <v>0</v>
      </c>
      <c r="M46" s="1">
        <f t="shared" si="17"/>
        <v>0</v>
      </c>
      <c r="N46" s="1">
        <f t="shared" si="18"/>
        <v>0</v>
      </c>
      <c r="O46" s="27">
        <f t="shared" si="19"/>
        <v>0</v>
      </c>
    </row>
    <row r="47" spans="1:15" s="9" customFormat="1" ht="42" customHeight="1" thickBot="1" x14ac:dyDescent="0.4">
      <c r="A47" s="92" t="s">
        <v>25</v>
      </c>
      <c r="B47" s="93"/>
      <c r="C47" s="93"/>
      <c r="D47" s="93"/>
      <c r="E47" s="93"/>
      <c r="F47" s="93"/>
      <c r="G47" s="93"/>
      <c r="H47" s="93"/>
      <c r="I47" s="93"/>
      <c r="J47" s="93"/>
      <c r="K47" s="93"/>
      <c r="L47" s="65" t="s">
        <v>26</v>
      </c>
      <c r="M47" s="66"/>
      <c r="N47" s="66"/>
      <c r="O47" s="35">
        <f>SUMIF(G:G,0%,L:L)+SUMIF(G:G,"",L:L)</f>
        <v>0</v>
      </c>
    </row>
    <row r="48" spans="1:15" s="9" customFormat="1" ht="39" customHeight="1" x14ac:dyDescent="0.35">
      <c r="A48" s="71" t="s">
        <v>77</v>
      </c>
      <c r="B48" s="72"/>
      <c r="C48" s="72"/>
      <c r="D48" s="72"/>
      <c r="E48" s="72"/>
      <c r="F48" s="72"/>
      <c r="G48" s="72"/>
      <c r="H48" s="72"/>
      <c r="I48" s="72"/>
      <c r="J48" s="72"/>
      <c r="K48" s="73"/>
      <c r="L48" s="63" t="s">
        <v>27</v>
      </c>
      <c r="M48" s="64"/>
      <c r="N48" s="64"/>
      <c r="O48" s="36">
        <f>SUMIF(G:G,5%,L:L)</f>
        <v>0</v>
      </c>
    </row>
    <row r="49" spans="1:17" s="9" customFormat="1" ht="30" customHeight="1" x14ac:dyDescent="0.35">
      <c r="A49" s="74"/>
      <c r="B49" s="75"/>
      <c r="C49" s="75"/>
      <c r="D49" s="75"/>
      <c r="E49" s="75"/>
      <c r="F49" s="75"/>
      <c r="G49" s="75"/>
      <c r="H49" s="75"/>
      <c r="I49" s="75"/>
      <c r="J49" s="75"/>
      <c r="K49" s="76"/>
      <c r="L49" s="63" t="s">
        <v>28</v>
      </c>
      <c r="M49" s="64"/>
      <c r="N49" s="64"/>
      <c r="O49" s="36">
        <f>SUMIF(G:G,19%,L:L)</f>
        <v>0</v>
      </c>
    </row>
    <row r="50" spans="1:17" s="9" customFormat="1" ht="30" customHeight="1" x14ac:dyDescent="0.35">
      <c r="A50" s="74"/>
      <c r="B50" s="75"/>
      <c r="C50" s="75"/>
      <c r="D50" s="75"/>
      <c r="E50" s="75"/>
      <c r="F50" s="75"/>
      <c r="G50" s="75"/>
      <c r="H50" s="75"/>
      <c r="I50" s="75"/>
      <c r="J50" s="75"/>
      <c r="K50" s="76"/>
      <c r="L50" s="61" t="s">
        <v>21</v>
      </c>
      <c r="M50" s="62"/>
      <c r="N50" s="62"/>
      <c r="O50" s="37">
        <f>SUM(O47:O49)</f>
        <v>0</v>
      </c>
    </row>
    <row r="51" spans="1:17" s="9" customFormat="1" ht="30" customHeight="1" x14ac:dyDescent="0.35">
      <c r="A51" s="74"/>
      <c r="B51" s="75"/>
      <c r="C51" s="75"/>
      <c r="D51" s="75"/>
      <c r="E51" s="75"/>
      <c r="F51" s="75"/>
      <c r="G51" s="75"/>
      <c r="H51" s="75"/>
      <c r="I51" s="75"/>
      <c r="J51" s="75"/>
      <c r="K51" s="76"/>
      <c r="L51" s="59" t="s">
        <v>29</v>
      </c>
      <c r="M51" s="60"/>
      <c r="N51" s="60"/>
      <c r="O51" s="38">
        <f>SUMIF(G:G,5%,M:M)</f>
        <v>0</v>
      </c>
    </row>
    <row r="52" spans="1:17" s="9" customFormat="1" ht="30" customHeight="1" x14ac:dyDescent="0.35">
      <c r="A52" s="74"/>
      <c r="B52" s="75"/>
      <c r="C52" s="75"/>
      <c r="D52" s="75"/>
      <c r="E52" s="75"/>
      <c r="F52" s="75"/>
      <c r="G52" s="75"/>
      <c r="H52" s="75"/>
      <c r="I52" s="75"/>
      <c r="J52" s="75"/>
      <c r="K52" s="76"/>
      <c r="L52" s="59" t="s">
        <v>30</v>
      </c>
      <c r="M52" s="60"/>
      <c r="N52" s="60"/>
      <c r="O52" s="38">
        <f>SUMIF(G:G,19%,M:M)</f>
        <v>0</v>
      </c>
    </row>
    <row r="53" spans="1:17" s="9" customFormat="1" ht="30" customHeight="1" x14ac:dyDescent="0.35">
      <c r="A53" s="74"/>
      <c r="B53" s="75"/>
      <c r="C53" s="75"/>
      <c r="D53" s="75"/>
      <c r="E53" s="75"/>
      <c r="F53" s="75"/>
      <c r="G53" s="75"/>
      <c r="H53" s="75"/>
      <c r="I53" s="75"/>
      <c r="J53" s="75"/>
      <c r="K53" s="76"/>
      <c r="L53" s="61" t="s">
        <v>31</v>
      </c>
      <c r="M53" s="62"/>
      <c r="N53" s="62"/>
      <c r="O53" s="37">
        <f>SUM(O51:O52)</f>
        <v>0</v>
      </c>
    </row>
    <row r="54" spans="1:17" s="9" customFormat="1" ht="30" customHeight="1" x14ac:dyDescent="0.35">
      <c r="A54" s="74"/>
      <c r="B54" s="75"/>
      <c r="C54" s="75"/>
      <c r="D54" s="75"/>
      <c r="E54" s="75"/>
      <c r="F54" s="75"/>
      <c r="G54" s="75"/>
      <c r="H54" s="75"/>
      <c r="I54" s="75"/>
      <c r="J54" s="75"/>
      <c r="K54" s="76"/>
      <c r="L54" s="63" t="s">
        <v>32</v>
      </c>
      <c r="M54" s="64"/>
      <c r="N54" s="64"/>
      <c r="O54" s="36">
        <f>SUMIF(I:I,8%,N:N)</f>
        <v>0</v>
      </c>
    </row>
    <row r="55" spans="1:17" s="9" customFormat="1" ht="37.5" customHeight="1" x14ac:dyDescent="0.35">
      <c r="A55" s="74"/>
      <c r="B55" s="75"/>
      <c r="C55" s="75"/>
      <c r="D55" s="75"/>
      <c r="E55" s="75"/>
      <c r="F55" s="75"/>
      <c r="G55" s="75"/>
      <c r="H55" s="75"/>
      <c r="I55" s="75"/>
      <c r="J55" s="75"/>
      <c r="K55" s="76"/>
      <c r="L55" s="69" t="s">
        <v>33</v>
      </c>
      <c r="M55" s="70"/>
      <c r="N55" s="70"/>
      <c r="O55" s="37">
        <f>SUM(O54)</f>
        <v>0</v>
      </c>
    </row>
    <row r="56" spans="1:17" s="9" customFormat="1" ht="32.25" customHeight="1" thickBot="1" x14ac:dyDescent="0.4">
      <c r="A56" s="77"/>
      <c r="B56" s="78"/>
      <c r="C56" s="78"/>
      <c r="D56" s="78"/>
      <c r="E56" s="78"/>
      <c r="F56" s="78"/>
      <c r="G56" s="78"/>
      <c r="H56" s="78"/>
      <c r="I56" s="78"/>
      <c r="J56" s="78"/>
      <c r="K56" s="79"/>
      <c r="L56" s="67" t="s">
        <v>34</v>
      </c>
      <c r="M56" s="68"/>
      <c r="N56" s="68"/>
      <c r="O56" s="39">
        <f>+O50+O53+O55</f>
        <v>0</v>
      </c>
    </row>
    <row r="58" spans="1:17" ht="50.15" customHeight="1" thickBot="1" x14ac:dyDescent="0.4">
      <c r="B58" s="83"/>
      <c r="C58" s="83"/>
    </row>
    <row r="59" spans="1:17" x14ac:dyDescent="0.35">
      <c r="B59" s="104" t="s">
        <v>35</v>
      </c>
      <c r="C59" s="104"/>
    </row>
    <row r="60" spans="1:17" ht="15" customHeight="1" x14ac:dyDescent="0.35">
      <c r="M60" s="41"/>
      <c r="N60" s="42"/>
      <c r="O60" s="43"/>
    </row>
    <row r="61" spans="1:17" ht="15.75" customHeight="1" x14ac:dyDescent="0.35">
      <c r="M61" s="41"/>
      <c r="N61" s="42"/>
      <c r="O61" s="43"/>
    </row>
    <row r="62" spans="1:17" ht="15" customHeight="1" x14ac:dyDescent="0.35">
      <c r="A62" s="10" t="s">
        <v>36</v>
      </c>
      <c r="M62" s="41"/>
      <c r="N62" s="42"/>
      <c r="O62" s="43"/>
    </row>
    <row r="63" spans="1:17" x14ac:dyDescent="0.35">
      <c r="A63" s="103" t="s">
        <v>37</v>
      </c>
      <c r="B63" s="103"/>
      <c r="C63" s="103"/>
      <c r="D63" s="103"/>
      <c r="E63" s="103"/>
      <c r="F63" s="103"/>
      <c r="G63" s="103"/>
      <c r="H63" s="103"/>
      <c r="I63" s="103"/>
      <c r="J63" s="103"/>
      <c r="K63" s="103"/>
      <c r="L63" s="103"/>
      <c r="M63" s="103"/>
      <c r="N63" s="103"/>
      <c r="O63" s="103"/>
      <c r="P63" s="2"/>
      <c r="Q63" s="2"/>
    </row>
    <row r="64" spans="1:17" ht="15" customHeight="1" x14ac:dyDescent="0.35">
      <c r="A64" s="102" t="s">
        <v>38</v>
      </c>
      <c r="B64" s="102"/>
      <c r="C64" s="102"/>
      <c r="D64" s="102"/>
      <c r="E64" s="102"/>
      <c r="F64" s="102"/>
      <c r="G64" s="102"/>
      <c r="H64" s="102"/>
      <c r="I64" s="102"/>
      <c r="J64" s="102"/>
      <c r="K64" s="102"/>
      <c r="L64" s="102"/>
      <c r="M64" s="102"/>
      <c r="N64" s="102"/>
      <c r="O64" s="102"/>
      <c r="P64" s="40"/>
      <c r="Q64" s="40"/>
    </row>
    <row r="65" spans="1:17" x14ac:dyDescent="0.35">
      <c r="A65" s="101" t="s">
        <v>39</v>
      </c>
      <c r="B65" s="101"/>
      <c r="C65" s="101"/>
      <c r="D65" s="101"/>
      <c r="E65" s="101"/>
      <c r="F65" s="101"/>
      <c r="G65" s="101"/>
      <c r="H65" s="101"/>
      <c r="I65" s="101"/>
      <c r="J65" s="101"/>
      <c r="K65" s="101"/>
      <c r="L65" s="101"/>
      <c r="M65" s="101"/>
      <c r="N65" s="101"/>
      <c r="O65" s="101"/>
      <c r="P65" s="5"/>
      <c r="Q65" s="5"/>
    </row>
    <row r="66" spans="1:17" x14ac:dyDescent="0.35">
      <c r="A66" s="101" t="s">
        <v>40</v>
      </c>
      <c r="B66" s="101"/>
      <c r="C66" s="101"/>
      <c r="D66" s="101"/>
      <c r="E66" s="101"/>
      <c r="F66" s="101"/>
      <c r="G66" s="101"/>
      <c r="H66" s="101"/>
      <c r="I66" s="101"/>
      <c r="J66" s="101"/>
      <c r="K66" s="101"/>
      <c r="L66" s="101"/>
      <c r="M66" s="101"/>
      <c r="N66" s="101"/>
      <c r="O66" s="101"/>
      <c r="P66" s="5"/>
      <c r="Q66" s="5"/>
    </row>
    <row r="67" spans="1:17" x14ac:dyDescent="0.35">
      <c r="K67" s="2"/>
      <c r="L67" s="2"/>
      <c r="M67" s="2"/>
      <c r="N67" s="2"/>
    </row>
    <row r="109" spans="11:15" s="2" customFormat="1" x14ac:dyDescent="0.35">
      <c r="K109" s="4"/>
      <c r="L109" s="4"/>
      <c r="M109" s="4"/>
      <c r="N109" s="4"/>
      <c r="O109" s="4"/>
    </row>
    <row r="110" spans="11:15" s="2" customFormat="1" x14ac:dyDescent="0.35">
      <c r="K110" s="4"/>
      <c r="L110" s="4"/>
      <c r="M110" s="4"/>
      <c r="N110" s="4"/>
      <c r="O110" s="4"/>
    </row>
    <row r="111" spans="11:15" s="2" customFormat="1" x14ac:dyDescent="0.35">
      <c r="K111" s="4"/>
      <c r="L111" s="4"/>
      <c r="M111" s="4"/>
      <c r="N111" s="4"/>
      <c r="O111" s="4"/>
    </row>
    <row r="112" spans="11:15" s="2" customFormat="1" x14ac:dyDescent="0.35">
      <c r="K112" s="4"/>
      <c r="L112" s="4"/>
      <c r="M112" s="4"/>
      <c r="N112" s="4"/>
      <c r="O112" s="4"/>
    </row>
  </sheetData>
  <sheetProtection algorithmName="SHA-512" hashValue="f30TQNii+F27/rL/DxIHhwsuFCgTK38T2W7+u0Rri3qvrzmpqj3XiLyDNMpQWo7vOwPfihu/gj1lCFWfCrRurA==" saltValue="2xmeCe+xqil8r+P2ibYe0g==" spinCount="100000" sheet="1" selectLockedCells="1"/>
  <mergeCells count="35">
    <mergeCell ref="A66:O66"/>
    <mergeCell ref="A65:O65"/>
    <mergeCell ref="A64:O64"/>
    <mergeCell ref="A63:O63"/>
    <mergeCell ref="B59:C59"/>
    <mergeCell ref="A2:A5"/>
    <mergeCell ref="B2:M2"/>
    <mergeCell ref="N2:O2"/>
    <mergeCell ref="B3:M3"/>
    <mergeCell ref="N3:O3"/>
    <mergeCell ref="B4:M5"/>
    <mergeCell ref="N4:O4"/>
    <mergeCell ref="N5:O5"/>
    <mergeCell ref="M11:N11"/>
    <mergeCell ref="M9:N9"/>
    <mergeCell ref="K9:L9"/>
    <mergeCell ref="K11:L11"/>
    <mergeCell ref="F11:I11"/>
    <mergeCell ref="A48:K56"/>
    <mergeCell ref="F9:I9"/>
    <mergeCell ref="B58:C58"/>
    <mergeCell ref="A9:B11"/>
    <mergeCell ref="D9:E9"/>
    <mergeCell ref="D11:E11"/>
    <mergeCell ref="A47:K47"/>
    <mergeCell ref="L56:N56"/>
    <mergeCell ref="L55:N55"/>
    <mergeCell ref="L54:N54"/>
    <mergeCell ref="L53:N53"/>
    <mergeCell ref="L52:N52"/>
    <mergeCell ref="L51:N51"/>
    <mergeCell ref="L50:N50"/>
    <mergeCell ref="L49:N49"/>
    <mergeCell ref="L48:N48"/>
    <mergeCell ref="L47:N4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46"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rowBreaks count="1" manualBreakCount="1">
    <brk id="45" max="14" man="1"/>
  </rowBreaks>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G14:G46</xm:sqref>
        </x14:dataValidation>
        <x14:dataValidation type="list" allowBlank="1" showInputMessage="1" showErrorMessage="1" xr:uid="{00000000-0002-0000-0000-000008000000}">
          <x14:formula1>
            <xm:f>Cálculos!$F$7:$F$8</xm:f>
          </x14:formula1>
          <xm:sqref>I14:I46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53125" defaultRowHeight="14.5" x14ac:dyDescent="0.35"/>
  <cols>
    <col min="1" max="1" width="6.453125" customWidth="1"/>
    <col min="2" max="2" width="50" bestFit="1" customWidth="1"/>
    <col min="4" max="4" width="15" style="30" bestFit="1" customWidth="1"/>
    <col min="6" max="6" width="15" style="34" bestFit="1" customWidth="1"/>
  </cols>
  <sheetData>
    <row r="6" spans="2:6" x14ac:dyDescent="0.35">
      <c r="B6" s="14" t="s">
        <v>9</v>
      </c>
      <c r="D6" s="28" t="s">
        <v>41</v>
      </c>
      <c r="F6" s="31" t="s">
        <v>42</v>
      </c>
    </row>
    <row r="7" spans="2:6" x14ac:dyDescent="0.35">
      <c r="B7" s="2" t="s">
        <v>43</v>
      </c>
      <c r="D7" s="29">
        <v>0</v>
      </c>
      <c r="F7" s="32">
        <v>0.08</v>
      </c>
    </row>
    <row r="8" spans="2:6" x14ac:dyDescent="0.35">
      <c r="B8" s="2" t="s">
        <v>44</v>
      </c>
      <c r="D8" s="29">
        <v>0.05</v>
      </c>
      <c r="F8" s="33">
        <v>0</v>
      </c>
    </row>
    <row r="9" spans="2:6" x14ac:dyDescent="0.35">
      <c r="B9" s="2" t="s">
        <v>45</v>
      </c>
      <c r="D9" s="29">
        <v>0.19</v>
      </c>
    </row>
    <row r="10" spans="2:6" x14ac:dyDescent="0.3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53125" defaultRowHeight="14.5" x14ac:dyDescent="0.35"/>
  <cols>
    <col min="2" max="2" width="10.26953125" customWidth="1"/>
    <col min="3" max="3" width="12.1796875" customWidth="1"/>
    <col min="10" max="11" width="12.81640625" customWidth="1"/>
  </cols>
  <sheetData>
    <row r="2" spans="2:11" ht="15" customHeight="1" x14ac:dyDescent="0.35">
      <c r="B2" s="106"/>
      <c r="C2" s="106"/>
      <c r="D2" s="115" t="s">
        <v>0</v>
      </c>
      <c r="E2" s="117"/>
      <c r="F2" s="117"/>
      <c r="G2" s="117"/>
      <c r="H2" s="116"/>
      <c r="I2" s="115" t="s">
        <v>1</v>
      </c>
      <c r="J2" s="116"/>
      <c r="K2" s="55"/>
    </row>
    <row r="3" spans="2:11" ht="15" customHeight="1" x14ac:dyDescent="0.35">
      <c r="B3" s="106"/>
      <c r="C3" s="106"/>
      <c r="D3" s="115" t="s">
        <v>2</v>
      </c>
      <c r="E3" s="117"/>
      <c r="F3" s="117"/>
      <c r="G3" s="117"/>
      <c r="H3" s="116"/>
      <c r="I3" s="115" t="s">
        <v>76</v>
      </c>
      <c r="J3" s="116"/>
      <c r="K3" s="54"/>
    </row>
    <row r="4" spans="2:11" ht="15" customHeight="1" x14ac:dyDescent="0.35">
      <c r="B4" s="106"/>
      <c r="C4" s="106"/>
      <c r="D4" s="118" t="s">
        <v>3</v>
      </c>
      <c r="E4" s="119"/>
      <c r="F4" s="119"/>
      <c r="G4" s="119"/>
      <c r="H4" s="120"/>
      <c r="I4" s="115" t="s">
        <v>78</v>
      </c>
      <c r="J4" s="116"/>
      <c r="K4" s="54"/>
    </row>
    <row r="5" spans="2:11" ht="15" customHeight="1" x14ac:dyDescent="0.35">
      <c r="B5" s="106"/>
      <c r="C5" s="106"/>
      <c r="D5" s="121"/>
      <c r="E5" s="122"/>
      <c r="F5" s="122"/>
      <c r="G5" s="122"/>
      <c r="H5" s="123"/>
      <c r="I5" s="115" t="s">
        <v>46</v>
      </c>
      <c r="J5" s="116"/>
      <c r="K5" s="54"/>
    </row>
    <row r="6" spans="2:11" x14ac:dyDescent="0.35">
      <c r="K6" s="46"/>
    </row>
    <row r="7" spans="2:11" ht="15.75" customHeight="1" x14ac:dyDescent="0.35">
      <c r="B7" s="110" t="s">
        <v>47</v>
      </c>
      <c r="C7" s="110"/>
      <c r="D7" s="110"/>
      <c r="E7" s="110"/>
      <c r="F7" s="110"/>
      <c r="G7" s="110"/>
      <c r="H7" s="110"/>
      <c r="I7" s="110"/>
      <c r="J7" s="110"/>
      <c r="K7" s="51"/>
    </row>
    <row r="8" spans="2:11" ht="15.75" customHeight="1" x14ac:dyDescent="0.35">
      <c r="B8" s="105" t="s">
        <v>48</v>
      </c>
      <c r="C8" s="105" t="s">
        <v>49</v>
      </c>
      <c r="D8" s="105"/>
      <c r="E8" s="105"/>
      <c r="F8" s="105"/>
      <c r="G8" s="110" t="s">
        <v>50</v>
      </c>
      <c r="H8" s="110"/>
      <c r="I8" s="110"/>
      <c r="J8" s="110"/>
      <c r="K8" s="51"/>
    </row>
    <row r="9" spans="2:11" ht="15.75" customHeight="1" x14ac:dyDescent="0.35">
      <c r="B9" s="105"/>
      <c r="C9" s="50" t="s">
        <v>51</v>
      </c>
      <c r="D9" s="50" t="s">
        <v>52</v>
      </c>
      <c r="E9" s="105" t="s">
        <v>53</v>
      </c>
      <c r="F9" s="105"/>
      <c r="G9" s="110"/>
      <c r="H9" s="110"/>
      <c r="I9" s="110"/>
      <c r="J9" s="110"/>
      <c r="K9" s="51"/>
    </row>
    <row r="10" spans="2:11" ht="15.75" customHeight="1" x14ac:dyDescent="0.35">
      <c r="B10" s="48">
        <v>1</v>
      </c>
      <c r="C10" s="48">
        <v>2021</v>
      </c>
      <c r="D10" s="48">
        <v>5</v>
      </c>
      <c r="E10" s="124">
        <v>24</v>
      </c>
      <c r="F10" s="124"/>
      <c r="G10" s="113" t="s">
        <v>54</v>
      </c>
      <c r="H10" s="113"/>
      <c r="I10" s="113"/>
      <c r="J10" s="113"/>
      <c r="K10" s="53"/>
    </row>
    <row r="11" spans="2:11" ht="57.75" customHeight="1" x14ac:dyDescent="0.35">
      <c r="B11" s="48">
        <v>2</v>
      </c>
      <c r="C11" s="48">
        <v>2022</v>
      </c>
      <c r="D11" s="48">
        <v>5</v>
      </c>
      <c r="E11" s="111">
        <v>31</v>
      </c>
      <c r="F11" s="112"/>
      <c r="G11" s="107" t="s">
        <v>55</v>
      </c>
      <c r="H11" s="108"/>
      <c r="I11" s="108"/>
      <c r="J11" s="109"/>
      <c r="K11" s="53"/>
    </row>
    <row r="12" spans="2:11" ht="82.5" customHeight="1" x14ac:dyDescent="0.35">
      <c r="B12" s="48">
        <v>3</v>
      </c>
      <c r="C12" s="48">
        <v>2022</v>
      </c>
      <c r="D12" s="48">
        <v>7</v>
      </c>
      <c r="E12" s="111">
        <v>27</v>
      </c>
      <c r="F12" s="112"/>
      <c r="G12" s="107" t="s">
        <v>56</v>
      </c>
      <c r="H12" s="108"/>
      <c r="I12" s="108"/>
      <c r="J12" s="109"/>
      <c r="K12" s="53"/>
    </row>
    <row r="13" spans="2:11" ht="100.5" customHeight="1" x14ac:dyDescent="0.35">
      <c r="B13" s="48">
        <v>4</v>
      </c>
      <c r="C13" s="48">
        <v>2023</v>
      </c>
      <c r="D13" s="48">
        <v>11</v>
      </c>
      <c r="E13" s="111">
        <v>30</v>
      </c>
      <c r="F13" s="112"/>
      <c r="G13" s="107" t="s">
        <v>71</v>
      </c>
      <c r="H13" s="108"/>
      <c r="I13" s="108"/>
      <c r="J13" s="109"/>
      <c r="K13" s="53"/>
    </row>
    <row r="14" spans="2:11" ht="70.5" customHeight="1" x14ac:dyDescent="0.35">
      <c r="B14" s="48">
        <v>5</v>
      </c>
      <c r="C14" s="48">
        <v>2024</v>
      </c>
      <c r="D14" s="56" t="s">
        <v>70</v>
      </c>
      <c r="E14" s="111">
        <v>27</v>
      </c>
      <c r="F14" s="112"/>
      <c r="G14" s="107" t="s">
        <v>72</v>
      </c>
      <c r="H14" s="108"/>
      <c r="I14" s="108"/>
      <c r="J14" s="109"/>
      <c r="K14" s="53"/>
    </row>
    <row r="15" spans="2:11" ht="76.5" customHeight="1" x14ac:dyDescent="0.35">
      <c r="B15" s="48">
        <v>6</v>
      </c>
      <c r="C15" s="48">
        <v>2024</v>
      </c>
      <c r="D15" s="56" t="s">
        <v>73</v>
      </c>
      <c r="E15" s="111"/>
      <c r="F15" s="112"/>
      <c r="G15" s="107" t="s">
        <v>75</v>
      </c>
      <c r="H15" s="108"/>
      <c r="I15" s="108"/>
      <c r="J15" s="109"/>
      <c r="K15" s="53"/>
    </row>
    <row r="16" spans="2:11" ht="15.75" customHeight="1" x14ac:dyDescent="0.35">
      <c r="B16" s="105" t="s">
        <v>57</v>
      </c>
      <c r="C16" s="105"/>
      <c r="D16" s="105"/>
      <c r="E16" s="105"/>
      <c r="F16" s="105"/>
      <c r="G16" s="105"/>
      <c r="H16" s="105"/>
      <c r="I16" s="105"/>
      <c r="J16" s="105"/>
      <c r="K16" s="49"/>
    </row>
    <row r="17" spans="2:11" x14ac:dyDescent="0.35">
      <c r="B17" s="105" t="s">
        <v>58</v>
      </c>
      <c r="C17" s="105"/>
      <c r="D17" s="105"/>
      <c r="E17" s="105"/>
      <c r="F17" s="105" t="s">
        <v>59</v>
      </c>
      <c r="G17" s="105"/>
      <c r="H17" s="105"/>
      <c r="I17" s="105"/>
      <c r="J17" s="105"/>
      <c r="K17" s="49"/>
    </row>
    <row r="18" spans="2:11" ht="15.75" customHeight="1" x14ac:dyDescent="0.35">
      <c r="B18" s="124" t="s">
        <v>60</v>
      </c>
      <c r="C18" s="124"/>
      <c r="D18" s="124"/>
      <c r="E18" s="124"/>
      <c r="F18" s="124" t="s">
        <v>74</v>
      </c>
      <c r="G18" s="124"/>
      <c r="H18" s="124"/>
      <c r="I18" s="124"/>
      <c r="J18" s="124"/>
      <c r="K18" s="47"/>
    </row>
    <row r="19" spans="2:11" x14ac:dyDescent="0.35">
      <c r="B19" s="105" t="s">
        <v>61</v>
      </c>
      <c r="C19" s="105"/>
      <c r="D19" s="105"/>
      <c r="E19" s="105"/>
      <c r="F19" s="105"/>
      <c r="G19" s="105"/>
      <c r="H19" s="105"/>
      <c r="I19" s="105"/>
      <c r="J19" s="105"/>
      <c r="K19" s="49"/>
    </row>
    <row r="20" spans="2:11" x14ac:dyDescent="0.35">
      <c r="B20" s="105" t="s">
        <v>58</v>
      </c>
      <c r="C20" s="105"/>
      <c r="D20" s="105"/>
      <c r="E20" s="105"/>
      <c r="F20" s="105" t="s">
        <v>59</v>
      </c>
      <c r="G20" s="105"/>
      <c r="H20" s="105"/>
      <c r="I20" s="105"/>
      <c r="J20" s="105"/>
      <c r="K20" s="49"/>
    </row>
    <row r="21" spans="2:11" ht="15.75" customHeight="1" x14ac:dyDescent="0.35">
      <c r="B21" s="126" t="s">
        <v>62</v>
      </c>
      <c r="C21" s="126"/>
      <c r="D21" s="126"/>
      <c r="E21" s="126"/>
      <c r="F21" s="126" t="s">
        <v>63</v>
      </c>
      <c r="G21" s="126"/>
      <c r="H21" s="126"/>
      <c r="I21" s="126"/>
      <c r="J21" s="126"/>
      <c r="K21" s="52"/>
    </row>
    <row r="22" spans="2:11" ht="15.75" customHeight="1" x14ac:dyDescent="0.35">
      <c r="B22" s="110" t="s">
        <v>64</v>
      </c>
      <c r="C22" s="110"/>
      <c r="D22" s="110"/>
      <c r="E22" s="110"/>
      <c r="F22" s="110"/>
      <c r="G22" s="110"/>
      <c r="H22" s="110"/>
      <c r="I22" s="110"/>
      <c r="J22" s="110"/>
      <c r="K22" s="51"/>
    </row>
    <row r="23" spans="2:11" x14ac:dyDescent="0.35">
      <c r="B23" s="105" t="s">
        <v>58</v>
      </c>
      <c r="C23" s="105"/>
      <c r="D23" s="105"/>
      <c r="E23" s="105" t="s">
        <v>59</v>
      </c>
      <c r="F23" s="105"/>
      <c r="G23" s="105"/>
      <c r="H23" s="105" t="s">
        <v>65</v>
      </c>
      <c r="I23" s="105"/>
      <c r="J23" s="105"/>
      <c r="K23" s="49"/>
    </row>
    <row r="24" spans="2:11" x14ac:dyDescent="0.35">
      <c r="B24" s="105"/>
      <c r="C24" s="105"/>
      <c r="D24" s="105"/>
      <c r="E24" s="105"/>
      <c r="F24" s="105"/>
      <c r="G24" s="105"/>
      <c r="H24" s="50" t="s">
        <v>51</v>
      </c>
      <c r="I24" s="50" t="s">
        <v>52</v>
      </c>
      <c r="J24" s="50" t="s">
        <v>53</v>
      </c>
      <c r="K24" s="49"/>
    </row>
    <row r="25" spans="2:11" x14ac:dyDescent="0.35">
      <c r="B25" s="124" t="s">
        <v>66</v>
      </c>
      <c r="C25" s="124"/>
      <c r="D25" s="124"/>
      <c r="E25" s="126" t="s">
        <v>67</v>
      </c>
      <c r="F25" s="126"/>
      <c r="G25" s="126"/>
      <c r="H25" s="48">
        <v>2024</v>
      </c>
      <c r="I25" s="56" t="s">
        <v>73</v>
      </c>
      <c r="J25" s="48"/>
      <c r="K25" s="47"/>
    </row>
    <row r="26" spans="2:11" x14ac:dyDescent="0.35">
      <c r="K26" s="46"/>
    </row>
    <row r="27" spans="2:11" ht="56.25" customHeight="1" x14ac:dyDescent="0.35">
      <c r="B27" s="46"/>
      <c r="C27" s="125" t="s">
        <v>68</v>
      </c>
      <c r="D27" s="125"/>
      <c r="E27" s="125"/>
      <c r="F27" s="125"/>
      <c r="G27" s="125"/>
      <c r="H27" s="125"/>
      <c r="I27" s="125"/>
      <c r="K27" s="46"/>
    </row>
    <row r="28" spans="2:11" ht="16.5" customHeight="1" x14ac:dyDescent="0.35">
      <c r="E28" s="114" t="s">
        <v>69</v>
      </c>
      <c r="F28" s="114"/>
      <c r="G28" s="114"/>
      <c r="H28" s="114"/>
      <c r="I28" s="114"/>
      <c r="J28" s="114"/>
      <c r="K28" s="45"/>
    </row>
    <row r="29" spans="2:11" x14ac:dyDescent="0.35">
      <c r="B29" s="46"/>
      <c r="C29" s="46"/>
      <c r="D29" s="46"/>
      <c r="E29" s="114"/>
      <c r="F29" s="114"/>
      <c r="G29" s="114"/>
      <c r="H29" s="114"/>
      <c r="I29" s="114"/>
      <c r="J29" s="114"/>
      <c r="K29" s="45"/>
    </row>
    <row r="30" spans="2:11" ht="15" customHeight="1" x14ac:dyDescent="0.35">
      <c r="C30" s="44"/>
      <c r="D30" s="44"/>
      <c r="E30" s="44"/>
      <c r="F30" s="44"/>
      <c r="G30" s="44"/>
      <c r="H30" s="44"/>
    </row>
    <row r="31" spans="2:11" x14ac:dyDescent="0.35">
      <c r="B31" s="44"/>
      <c r="C31" s="44"/>
      <c r="D31" s="44"/>
      <c r="E31" s="44"/>
      <c r="F31" s="44"/>
      <c r="G31" s="44"/>
      <c r="H31" s="44"/>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hp</cp:lastModifiedBy>
  <cp:revision/>
  <cp:lastPrinted>2024-07-22T22:04:40Z</cp:lastPrinted>
  <dcterms:created xsi:type="dcterms:W3CDTF">2017-04-28T13:22:52Z</dcterms:created>
  <dcterms:modified xsi:type="dcterms:W3CDTF">2026-05-13T20:36:32Z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