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hidePivotFieldList="1"/>
  <mc:AlternateContent xmlns:mc="http://schemas.openxmlformats.org/markup-compatibility/2006">
    <mc:Choice Requires="x15">
      <x15ac:absPath xmlns:x15ac="http://schemas.microsoft.com/office/spreadsheetml/2010/11/ac" url="C:\Users\sandr\Downloads\"/>
    </mc:Choice>
  </mc:AlternateContent>
  <xr:revisionPtr revIDLastSave="0" documentId="8_{13E649F2-DEE7-4489-AF02-2CBCE37C45DA}" xr6:coauthVersionLast="47" xr6:coauthVersionMax="47" xr10:uidLastSave="{00000000-0000-0000-0000-000000000000}"/>
  <bookViews>
    <workbookView showSheetTabs="0" xWindow="0" yWindow="1344" windowWidth="23040" windowHeight="11616" firstSheet="1" activeTab="1" xr2:uid="{00000000-000D-0000-FFFF-FFFF00000000}"/>
  </bookViews>
  <sheets>
    <sheet name="Hoja6" sheetId="8" r:id="rId1"/>
    <sheet name="DASBOARD" sheetId="10" r:id="rId2"/>
    <sheet name="REPORTE" sheetId="1" r:id="rId3"/>
    <sheet name="FUENTES" sheetId="12" r:id="rId4"/>
  </sheets>
  <definedNames>
    <definedName name="_xlnm._FilterDatabase" localSheetId="2" hidden="1">REPORTE!$A$6:$V$53</definedName>
    <definedName name="SegmentaciónDeDatos_PLANES_DE_MEJORAMIENTO">#N/A</definedName>
  </definedNames>
  <calcPr calcId="191028"/>
  <pivotCaches>
    <pivotCache cacheId="0" r:id="rId5"/>
  </pivotCaches>
  <extLst>
    <ext xmlns:x14="http://schemas.microsoft.com/office/spreadsheetml/2009/9/main" uri="{BBE1A952-AA13-448e-AADC-164F8A28A991}">
      <x14:slicerCaches>
        <x14:slicerCache r:id="rId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0" i="1" l="1"/>
  <c r="F50" i="1" s="1"/>
  <c r="E49" i="1"/>
  <c r="F49" i="1" s="1"/>
  <c r="E47" i="1"/>
  <c r="E48" i="1"/>
  <c r="D50" i="1"/>
  <c r="D49" i="1"/>
  <c r="D17" i="1"/>
  <c r="D16" i="1"/>
  <c r="D15" i="1"/>
  <c r="D14" i="1"/>
  <c r="D13" i="1"/>
  <c r="D12" i="1"/>
  <c r="D51" i="1"/>
  <c r="D23" i="1"/>
  <c r="E24" i="1"/>
  <c r="E25" i="1"/>
  <c r="E35" i="1"/>
  <c r="E27" i="1"/>
  <c r="F27" i="1" s="1"/>
  <c r="D35" i="1"/>
  <c r="E26" i="1"/>
  <c r="F26" i="1" s="1"/>
  <c r="D26" i="1"/>
  <c r="D27" i="1"/>
  <c r="D28" i="1"/>
  <c r="D29" i="1"/>
  <c r="E28" i="1"/>
  <c r="F28" i="1" s="1"/>
  <c r="E29" i="1"/>
  <c r="F29" i="1"/>
  <c r="D25" i="1"/>
  <c r="D40" i="1"/>
  <c r="D36" i="1"/>
  <c r="D7" i="1"/>
  <c r="E17" i="1" l="1"/>
  <c r="F17" i="1" s="1"/>
  <c r="E16" i="1"/>
  <c r="F16" i="1" s="1"/>
  <c r="E15" i="1"/>
  <c r="F15" i="1" s="1"/>
  <c r="E14" i="1"/>
  <c r="F14" i="1" s="1"/>
  <c r="E13" i="1"/>
  <c r="F13" i="1" s="1"/>
  <c r="D8" i="1" l="1"/>
  <c r="D9" i="1"/>
  <c r="D10" i="1"/>
  <c r="D11" i="1"/>
  <c r="D18" i="1"/>
  <c r="D19" i="1"/>
  <c r="D20" i="1"/>
  <c r="D21" i="1"/>
  <c r="D22" i="1"/>
  <c r="D24" i="1"/>
  <c r="D30" i="1"/>
  <c r="D31" i="1"/>
  <c r="D32" i="1"/>
  <c r="D33" i="1"/>
  <c r="D34" i="1"/>
  <c r="D37" i="1"/>
  <c r="D38" i="1"/>
  <c r="D39" i="1"/>
  <c r="D41" i="1"/>
  <c r="D42" i="1"/>
  <c r="D43" i="1"/>
  <c r="D44" i="1"/>
  <c r="D45" i="1"/>
  <c r="D46" i="1"/>
  <c r="D47" i="1"/>
  <c r="D48" i="1"/>
  <c r="E34" i="1" l="1"/>
  <c r="F34" i="1" s="1"/>
  <c r="F25" i="1" l="1"/>
  <c r="F24" i="1" l="1"/>
  <c r="E12" i="1" l="1"/>
  <c r="F12" i="1" s="1"/>
  <c r="E11" i="1"/>
  <c r="F11" i="1" s="1"/>
  <c r="E10" i="1"/>
  <c r="F10" i="1" s="1"/>
  <c r="E9" i="1"/>
  <c r="F9" i="1" s="1"/>
  <c r="C31" i="12" l="1"/>
  <c r="C30" i="12"/>
  <c r="C29" i="12"/>
  <c r="C28" i="12"/>
  <c r="C27" i="12"/>
  <c r="C26" i="12"/>
  <c r="C25" i="12"/>
  <c r="C24" i="12"/>
  <c r="C23" i="12"/>
  <c r="C22" i="12"/>
  <c r="C21" i="12"/>
  <c r="C20" i="12"/>
  <c r="C19" i="12"/>
  <c r="C18" i="12"/>
  <c r="C17" i="12"/>
  <c r="C16" i="12"/>
  <c r="C15" i="12"/>
  <c r="C14" i="12"/>
  <c r="C13" i="12"/>
  <c r="C12" i="12"/>
  <c r="C11" i="12"/>
  <c r="C10" i="12"/>
  <c r="C9" i="12"/>
  <c r="C8" i="12"/>
  <c r="C7" i="12"/>
  <c r="C6" i="12"/>
  <c r="C5" i="12"/>
  <c r="F51" i="1"/>
  <c r="F48" i="1"/>
  <c r="F47" i="1"/>
  <c r="E46" i="1"/>
  <c r="F46" i="1" s="1"/>
  <c r="E45" i="1"/>
  <c r="F45" i="1" s="1"/>
  <c r="E44" i="1"/>
  <c r="F44" i="1" s="1"/>
  <c r="E43" i="1"/>
  <c r="F43" i="1" s="1"/>
  <c r="E42" i="1"/>
  <c r="F42" i="1" s="1"/>
  <c r="E41" i="1"/>
  <c r="F41" i="1" s="1"/>
  <c r="E40" i="1"/>
  <c r="F40" i="1" s="1"/>
  <c r="E39" i="1"/>
  <c r="F39" i="1" s="1"/>
  <c r="E38" i="1"/>
  <c r="F38" i="1" s="1"/>
  <c r="E37" i="1"/>
  <c r="F37" i="1" s="1"/>
  <c r="E36" i="1"/>
  <c r="F36" i="1" s="1"/>
  <c r="F35" i="1"/>
  <c r="E33" i="1"/>
  <c r="F33" i="1" s="1"/>
  <c r="E32" i="1"/>
  <c r="F32" i="1" s="1"/>
  <c r="E31" i="1"/>
  <c r="F31" i="1" s="1"/>
  <c r="E30" i="1"/>
  <c r="F30" i="1" s="1"/>
  <c r="E23" i="1"/>
  <c r="F23" i="1" s="1"/>
  <c r="E22" i="1"/>
  <c r="F22" i="1" s="1"/>
  <c r="E21" i="1"/>
  <c r="F21" i="1" s="1"/>
  <c r="E20" i="1"/>
  <c r="F20" i="1" s="1"/>
  <c r="E19" i="1"/>
  <c r="F19" i="1" s="1"/>
  <c r="E18" i="1"/>
  <c r="F18" i="1" s="1"/>
  <c r="E8" i="1"/>
  <c r="F8" i="1" s="1"/>
  <c r="E7" i="1"/>
  <c r="F7" i="1" s="1"/>
  <c r="B7" i="8" l="1"/>
  <c r="F53" i="1"/>
  <c r="G53" i="1" s="1"/>
</calcChain>
</file>

<file path=xl/sharedStrings.xml><?xml version="1.0" encoding="utf-8"?>
<sst xmlns="http://schemas.openxmlformats.org/spreadsheetml/2006/main" count="230" uniqueCount="163">
  <si>
    <t>Etiquetas de columna</t>
  </si>
  <si>
    <t>Etiquetas de fila</t>
  </si>
  <si>
    <t>Suma de No. SEGUIMIENTOS REALIZADOS</t>
  </si>
  <si>
    <t>1 SEGUIMIENTO</t>
  </si>
  <si>
    <t xml:space="preserve">2 SEGUIMIENTO </t>
  </si>
  <si>
    <t xml:space="preserve">3 SEGUIMIENTO </t>
  </si>
  <si>
    <t xml:space="preserve">4 SEGUIMIENTO </t>
  </si>
  <si>
    <t xml:space="preserve">5 SEGUIMIENTO </t>
  </si>
  <si>
    <t>6 SEGUIMIENTO</t>
  </si>
  <si>
    <t>7 SEGUIMIENTO</t>
  </si>
  <si>
    <t>8 SEGUIMIENTO</t>
  </si>
  <si>
    <t>9 SEGUIMIENTO</t>
  </si>
  <si>
    <t>10 SEGUIMIENTO</t>
  </si>
  <si>
    <t>11 SEGUIMIENTO</t>
  </si>
  <si>
    <t>12 SEGUIMIENTO</t>
  </si>
  <si>
    <t>Valores</t>
  </si>
  <si>
    <t>_PM CONTRALORIA VIG 2022_</t>
  </si>
  <si>
    <t>Total general</t>
  </si>
  <si>
    <t>Avance</t>
  </si>
  <si>
    <t>En proceso</t>
  </si>
  <si>
    <t>No. DE PLANES DE MEJORAMIENTO</t>
  </si>
  <si>
    <t>Cuenta de PRIMER SEGUIMIENTO</t>
  </si>
  <si>
    <t>2023-2024</t>
  </si>
  <si>
    <t>Vigencia 2024</t>
  </si>
  <si>
    <t>OBSERVACIONES</t>
  </si>
  <si>
    <t>El plan de mejoramiento cuenta con 59 actividades de las cuales para este segundo seguimiento se encontraban 33 vencidas y 26 en términos, de las 33 vencidas se lograron cerrar 28 y 5 abiertas y para las actividades en términos que son 26 se lograron cerrar 5, 14 se mantienen abiertas y 7 sin avance, el porcentaje total de avance del plan de mejoramiento para este seguimiento es igual 64.44%.</t>
  </si>
  <si>
    <t>PLANES DE MEJORAMIENTO</t>
  </si>
  <si>
    <t>LINK DE ACCESO ONEDRIVE</t>
  </si>
  <si>
    <t>No. SEGUIMIENTOS REALIZADOS</t>
  </si>
  <si>
    <t>ESTADO DE AVANCE ACTUAL</t>
  </si>
  <si>
    <t>PENDIENTE</t>
  </si>
  <si>
    <t>PRIMER SEGUIMIENTO</t>
  </si>
  <si>
    <t>SEGUNDO SEGUIMIENTO</t>
  </si>
  <si>
    <t>TERCER SEGUIMIENTO</t>
  </si>
  <si>
    <t>CUARTO SEGUIMIENTO</t>
  </si>
  <si>
    <t>QUINTO SEGUIMIENTO</t>
  </si>
  <si>
    <t>SEXTO SEGUIMIENTO</t>
  </si>
  <si>
    <t>SEPTIMO SEGUIMIENTO</t>
  </si>
  <si>
    <t>OCTAVO SEGUIMIENTO</t>
  </si>
  <si>
    <t>NOVENO SEGUIMIENTO</t>
  </si>
  <si>
    <t>DECIMO SEGUIMIENTO</t>
  </si>
  <si>
    <t>UNDECIMO SEGUIMIENTO</t>
  </si>
  <si>
    <t>DUODECIMO SEGUIMIENTO</t>
  </si>
  <si>
    <t>VIGENCIA</t>
  </si>
  <si>
    <t xml:space="preserve">OBSERVACIONES </t>
  </si>
  <si>
    <t xml:space="preserve">FECHA DE VENCIMIENTO </t>
  </si>
  <si>
    <t>PM INCLUSIÓN</t>
  </si>
  <si>
    <t>En seguimiento a este plan se evidencia que el anterior 
seguimiento tuvo un alcance del 92%, (25 ACTIVIDADES) se realizó mesa de trabajo con Planeación Institucional, donde sepresentaron evidencias borrador.</t>
  </si>
  <si>
    <t>Vigencia 2020</t>
  </si>
  <si>
    <t>PM RXD VIGENCIA 2021 SGC</t>
  </si>
  <si>
    <t>Seguimiento corte a 30 de junio: En seguimiento a este plan de Oportunidades de Mejora se evidencia veintisiete (27) actividades de las cuales 25 tareas fueron cumplidas, estando aún pendiente 2 de las tareas Act 20 – Act 27 con calificación 1.5 y 1 respectivamente.</t>
  </si>
  <si>
    <t>Vigencia 2021</t>
  </si>
  <si>
    <t>PM RXD VIGENCIA 2022 SGA</t>
  </si>
  <si>
    <t>Seguimiento corte a 30 de junio 2024: En seguimiento a esta serie de actividades se realiza por cuarta vez, el proceso presenta que tres (3) de sus actividades que están pendientes por culminar, donde la Oportunidad de Mejora se traslada, siendo esta la actividad 5 a la vigencia de Revisión por la Dirección vigencia 2023, actividad 4 “Según última revisión por la dirección esta actividad no es aprobada debido a que no cumple con el objetivo de garantizar al personal en el SGA.” Y su actividad 3 está pendiente adjuntar informes de auditoría para dar finalidad de esta.</t>
  </si>
  <si>
    <t>Vigencia 2023</t>
  </si>
  <si>
    <t>PM RXD VIGENCIA 2022 SGSI</t>
  </si>
  <si>
    <t>En tercer seguimiento con corte a 30 de junio 2024:  En cuarto seguimiento a este plan se evidencia que presentan seis (6) actividades, de las cuales cuatro (4) actividades están 
terminadas, dos (2) con calificación de 1.5 pendientes de evidencias para finalizar.</t>
  </si>
  <si>
    <t>PM RXD VIGENCIA 2022 SG-SST</t>
  </si>
  <si>
    <t>En seguimiento con corte a 30 de junio 2024: En seguimiento a este plan se evidencia diez (10) actividades, de las cuales ocho (8) están terminadas, dos (2) con calificación de 1.5, pendiente evidencia para dar finalización.</t>
  </si>
  <si>
    <t>PM RXD VIGENCIA 2022 SGC</t>
  </si>
  <si>
    <t>Seguimiento corte a 30 de junio 2024: Presento un avance de 75% a 88%, en revisión con el Sistema de Gestión de Calidad, se espera en el siguiente corte el proceso pueda aportar las evidencias suficientes que está en recopilación dando cierre oportuno de las actividades Oportunidades de Mejora en rezago de la vigencia 2022.</t>
  </si>
  <si>
    <t xml:space="preserve">PM RXD VIGENCIA 2023 SGC </t>
  </si>
  <si>
    <t>En su segundo seguimiento las actividades del Sistema de 
Gestión de Calidad fueron propuestas cuarenta y cinco (45)actividades articuladas con diferentes áreas, procesos, comités y dependencias de la Universidad para ser cumplidas en la vigencia 2024.</t>
  </si>
  <si>
    <t>PM RXD VIGENCIA 2023 SGA</t>
  </si>
  <si>
    <t>En su segundo seguimiento las actividades del Sistema de 
Gestión Ambiental que fueron propuestas para ser cumplidas en la vigencia 2024. Las actividades del Revisión por la Dirección del SGA se encuentran en términos.</t>
  </si>
  <si>
    <t>PM RXD VIGENCIA 2023 SGSI</t>
  </si>
  <si>
    <t xml:space="preserve"> En su segundo seguimiento las actividades del Sistema de 
Gestión Seguridad de la Información SG SI, fueron propuestas para ser cumplidas en la vigencia 2024. Las actividades del Revisión por la Dirección del SGA se encuentran en términos.</t>
  </si>
  <si>
    <t>PM RXD VIGENCIA 2023 GS-SST</t>
  </si>
  <si>
    <t>En su segundo seguimiento las actividades del Sistema de 
Gestión Seguridad y Salud en el Trabajo SG SST, fueron propuestas para ser cumplidas en la vigencia 2024. Las actividades del Revisión por la Dirección del SG SST se encuentran en términos para el corte solicitado.</t>
  </si>
  <si>
    <t>PM RXD VIGENCIA 2023 SGAS</t>
  </si>
  <si>
    <t>En su segundo seguimiento, es un sistema de Gestión que 
se está implementando en la Universidad, tuvo su primera revisión con la Alta Dirección en el mes de Diciembre del 2023, donde se establecieron Oportunidades de Mejora a ser cumplidas e implementadas en la vigencia 2024.</t>
  </si>
  <si>
    <t>PM ACCESIBILIDAD-INFRAESTRUCTURA</t>
  </si>
  <si>
    <t>Plan de Mejoramiento se encuentra en proceso de 
reformulación de actividades por parte de la Dirección de Planeación Institucional en conjunto con la Dirección de Bienes y Servicios.</t>
  </si>
  <si>
    <t xml:space="preserve">AC- PM RENOVACIÓN ACREDITACIÓN INGENIERÍA ELECTRÓNICA </t>
  </si>
  <si>
    <t>Actividades pendientes 21
Actividades que presentaron avance 0</t>
  </si>
  <si>
    <t xml:space="preserve">El plan de mejoramiento tiene un término de ejecución, desde el 2022 hasta el 2024. </t>
  </si>
  <si>
    <t>AC- PM RENOVACIÓN ACREDITACIÓN ZOOTECNIA</t>
  </si>
  <si>
    <t>Actividades pendientes 15
Actividades que presentaron avance 5</t>
  </si>
  <si>
    <t>AC- PM RENOVACIÓN ACREDITACIÓN MÚSICA</t>
  </si>
  <si>
    <t>2022-2024</t>
  </si>
  <si>
    <t xml:space="preserve">El plan de mejoramiento a la fecha presenta un esperado del 76% del total de las 22 actividades, el cual se ejecutó un 64%; a la fecha (1) actividad en un 100% de cumplimiento, (5) vencidas y (16) en ejecución. </t>
  </si>
  <si>
    <t>AC- PM DIAGNOSTICO ACADÉMICO  BIENESTAR UNIVERSITARIO</t>
  </si>
  <si>
    <t xml:space="preserve"> El plan de mejoramiento a la fecha presenta un esperado del 92% del total de las 16actividades, el cual se ejecutó un 60%; a la fecha (4) actividades están en un 100% de cumplimiento, (2) vencidas y (10) en ejecución. 
</t>
  </si>
  <si>
    <t>AC- PM DIAGNOSTICO ACADÉMICO INTERACCIÓN SOCIAL UNIVERSITARIA</t>
  </si>
  <si>
    <t>Para este seguimiento el plan de mejoramiento Diagnóstico académico ISU no presenta avance, por lo que los proximos avances serán socializados en comisión de acreditación.</t>
  </si>
  <si>
    <t>Fecha de vecimiento 28/02/2024.</t>
  </si>
  <si>
    <t>AC- PM  DE DIAGNOSTICO ACADÉMICO - OF GRADUADOS</t>
  </si>
  <si>
    <t xml:space="preserve"> El sexto seguimiento se llevó a cabo con corte al 31 de mayo del 2024  del cual se obtiene un porcentaje de 75% dado que no se presentó ningún avance, por ende, los próximos avances serán presentados a la comisión de acreditación.
</t>
  </si>
  <si>
    <t>La fecha de vencimiento del presente plan es el dia 15-12-2022</t>
  </si>
  <si>
    <t xml:space="preserve">AC- PM DIAGNOSTICO ACADÉMICO  DIALOGANDO CON EL MUNDO </t>
  </si>
  <si>
    <t xml:space="preserve"> El quinto seguimiento se llevó a cabo con corte al 31 de mayo del 2024 , del cual no se obtuvo ningun avance frente al último seguimiento.
</t>
  </si>
  <si>
    <t>El plan de mejoramiento tiene un termino de ejecución hasta el mes de diciembre  del 2022.</t>
  </si>
  <si>
    <t>AC-PM C I ADMON FACATATIVÁ</t>
  </si>
  <si>
    <t>El plan de mejoramiento a la fecha presenta un esperado del 50% del total de las 19 actividades, el cual se ejecutó un 36%; a la fecha (0) actividades cerradas, (0) vencidas, (18) en ejecución y (1) sin avance.</t>
  </si>
  <si>
    <t>La fecha de vencimiento del presente plan es el dia 30 de agosto del 2024</t>
  </si>
  <si>
    <t>AC-PM C I ADMON CHÍA</t>
  </si>
  <si>
    <t>El plan de mejoramiento condiciones iniciales administración de empresas extensión chía a la fecha presenta un esperado del 50% de un total de 20 actividades, el cual se ejecutó un 25% de las cuales 15 actividades presentan avance (0) actividades vencidas, (5) en proceso de inicio y (4) en proceso de ejecución.</t>
  </si>
  <si>
    <t>AC-PM C I ING AMBIENTAL GIRARDOT/FACATATIVÁ</t>
  </si>
  <si>
    <t xml:space="preserve">El plan de mejoramiento a la fecha presenta un esperado del 50% del total de las 15 actividades, el cual se ejecutó un 40.8%; a la fecha (0) actividades en un 100% de cumplimiento, (0) vencidas y (15) en ejecución. </t>
  </si>
  <si>
    <t>AC-PM C I FUSAGASUGÁ</t>
  </si>
  <si>
    <t xml:space="preserve">El plan de mejoramiento a la fecha presenta un esperado del 50% del total de las 15 actividades, el cual se ejecutó un 42%; a la fecha (0) actividades en un 100% de cumplimiento, (0) vencidas y (15) en ejecución. </t>
  </si>
  <si>
    <t>PM INNOVACIÓN EDUCATIVA Y TRANSFORMACIÓN DIGITAL</t>
  </si>
  <si>
    <t>Del total de 11 actividades con las que cuenta el plan de mejoramiento, para el presente seguimiento se presentan soportes para 9 actividades, aumentando asi el 6% desde el ultimo seguimiento</t>
  </si>
  <si>
    <t>_PM CONTRALORIA VIG 2019_</t>
  </si>
  <si>
    <t>Se mantienen abiertos 8 hallazgos que contemplan 29 actividades de las cuales cerraron 12 actividades</t>
  </si>
  <si>
    <t>_PM CONTRALORIA VIG 2020_</t>
  </si>
  <si>
    <t>2021-2022</t>
  </si>
  <si>
    <t xml:space="preserve">se realizó seguimiento al plan de mejoramiento Contraloría 2020  con corte a junio 2024, obteniendo una proyección estimada de cumplimiento y efectividad correspondiente al 87,50 %.  El % de avance del plan de mejoramiento de seguimiento con corte a junio 2024 es menor en comparación del % de avance con corte a junio porque se revisó el posible cumplimiento y efectividad, teniendo en cuenta el cálculo de promedio ponderado de la Contraloría de Cundinamarca. </t>
  </si>
  <si>
    <t xml:space="preserve">El Plan de Mejoramiento tiene un termino de ejecución hasta agosto del 2022
</t>
  </si>
  <si>
    <t>_PM CONTRALORIA VIG 2021_</t>
  </si>
  <si>
    <t>2022-2023</t>
  </si>
  <si>
    <t xml:space="preserve">Actividades vencidas Cerradas: 69
Actividades vencidas Abiertas : 19
Actividades vencidas sin Avance: 2
</t>
  </si>
  <si>
    <t xml:space="preserve">El plan de mejoramiento tiene un término de ejecución, desde el 2022 hasta el 2023. </t>
  </si>
  <si>
    <t xml:space="preserve">PM LEY DE PROTECCIÓN DE DATOS </t>
  </si>
  <si>
    <t>Seguimiento corte 30 de junio de 2024. 
Del total de 28 actividades con las que cuenta el plan de mejoramiento, para el presente seguimiento se presentan soportes para 11 actividades</t>
  </si>
  <si>
    <t>vigencia 2021</t>
  </si>
  <si>
    <t xml:space="preserve">POLITICA DE TALENTO HUMANO </t>
  </si>
  <si>
    <t xml:space="preserve">Seguimiento corte 30 de Junio de 2024 
 </t>
  </si>
  <si>
    <t>Vigencias 2020 - 2021 - 2022 - 2023</t>
  </si>
  <si>
    <t>POLITICA DE GESTIÓN DEL CONOCIMIENTO</t>
  </si>
  <si>
    <t>POLITICA DE PLANEACIÓN</t>
  </si>
  <si>
    <t>POLITICA DE DEFENSA JURIDICA</t>
  </si>
  <si>
    <t>POLITICA DE CONTROL INTERNO</t>
  </si>
  <si>
    <t xml:space="preserve">PENDIENTE </t>
  </si>
  <si>
    <t xml:space="preserve">POLITICA DE FORTALECIMIENTO ORGANIZACIONAL </t>
  </si>
  <si>
    <t>POLITICA DE GOBIERNO DIGITAL</t>
  </si>
  <si>
    <t xml:space="preserve">POLITICA DE SEGURIDAD DIGITAL </t>
  </si>
  <si>
    <t>POLITICA DE PARTICIPACIÓN CIUDADANA</t>
  </si>
  <si>
    <t>POLITICA DE SEGUIMIENTO Y EVALUACIÓN</t>
  </si>
  <si>
    <t>POLITICA DE TRANSPARENCIA</t>
  </si>
  <si>
    <t>POLITICA DOCUMENTAL</t>
  </si>
  <si>
    <t xml:space="preserve">POLITICA INFORMACIÓN Y COMUNICACIONES </t>
  </si>
  <si>
    <t>POLITICA DE COMPRAS Y CONTRATACIÓN</t>
  </si>
  <si>
    <t>POLITICA DE TRÁMITES</t>
  </si>
  <si>
    <t>POLITICA DEL SISTEMA DE ATENCIÓN AL CIUDADANO</t>
  </si>
  <si>
    <t xml:space="preserve">FECHAS DE SEGUIMIENTO </t>
  </si>
  <si>
    <t>PM SISTEMA DE GESTIÓN AMBIENTAL</t>
  </si>
  <si>
    <t>PM REACREDITACIÓN SOCIALES</t>
  </si>
  <si>
    <t>PM CONTRALORIA</t>
  </si>
  <si>
    <t>PM CONDICIONES INCIALES</t>
  </si>
  <si>
    <t>PM BRECHAS TRANSPARENCIA</t>
  </si>
  <si>
    <t>PM FURAG - PLANEACIÓN</t>
  </si>
  <si>
    <t>PM FURAG - SISTEMAS Y TECNOLOGIA</t>
  </si>
  <si>
    <t>PM FURAG - CONTROL INTERNO</t>
  </si>
  <si>
    <t>PM FURAG - SERVICIO DE ATENCIÓN AL CIUDADANO</t>
  </si>
  <si>
    <t>PM FURAG - COMUNICACIONES</t>
  </si>
  <si>
    <t>PM FURAG - ARCHIVO Y CORRESPONDENCIA</t>
  </si>
  <si>
    <t>PM CONDICIONES INSTITUCIONALES</t>
  </si>
  <si>
    <t>PM OMIS - SECCIONAL UBATÉ</t>
  </si>
  <si>
    <t>PM OMIS - SECCIONAL GIRARDOT</t>
  </si>
  <si>
    <t>PM OMIS - EXTENSIÓN ZIPAQUIRA</t>
  </si>
  <si>
    <t>PM OMIS - EXTENSIÓN SOACHA</t>
  </si>
  <si>
    <t>PM OMIS -  EXTENSIÓN FACATATIVA</t>
  </si>
  <si>
    <t>PM OMIS - EXTENSIÓN CHÍA</t>
  </si>
  <si>
    <t>PM SABER PRO - ADMON EMPRESAS FGGA</t>
  </si>
  <si>
    <t>PM SABER PRO - ENFERMERIA GDTO</t>
  </si>
  <si>
    <t>PM SABER PRO -  MUSICA ZIPA</t>
  </si>
  <si>
    <t>PM SABER PRO - LIC CIENCIAS DEL DEPORTE FGGA</t>
  </si>
  <si>
    <t>PM SABER PRO - ZOOTECNIA FGGA</t>
  </si>
  <si>
    <t>PM SABER PRO - ING ELECTRONICA FGGA</t>
  </si>
  <si>
    <t>PM SABER PRO - LIC CIENCIAS SOCIALES FGGA</t>
  </si>
  <si>
    <t>PM LEY ANTISOBORNO</t>
  </si>
  <si>
    <t>CITGO DIGITAL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</si>
</sst>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240A]d&quot; de &quot;mmmm&quot; de &quot;yyyy;@"/>
  </numFmts>
  <fonts count="12" x14ac:knownFonts="1">
    <font>
      <sz val="11"/>
      <color theme="1"/>
      <name val="Calibri"/>
      <family val="2"/>
      <scheme val="minor"/>
    </font>
    <font>
      <sz val="11"/>
      <color theme="1"/>
      <name val="Calibri"/>
      <family val="2"/>
      <scheme val="minor"/>
    </font>
    <font>
      <sz val="11"/>
      <color theme="1"/>
      <name val="Century Gothic"/>
      <family val="2"/>
    </font>
    <font>
      <b/>
      <sz val="12"/>
      <color theme="0"/>
      <name val="Century Gothic"/>
      <family val="2"/>
    </font>
    <font>
      <b/>
      <sz val="12"/>
      <color theme="1"/>
      <name val="Century Gothic"/>
      <family val="2"/>
    </font>
    <font>
      <sz val="12"/>
      <color theme="1"/>
      <name val="Century Gothic"/>
      <family val="2"/>
    </font>
    <font>
      <sz val="11"/>
      <color theme="0"/>
      <name val="Calibri"/>
      <family val="2"/>
      <scheme val="minor"/>
    </font>
    <font>
      <b/>
      <i/>
      <sz val="11"/>
      <color theme="1"/>
      <name val="Century Gothic"/>
      <family val="2"/>
    </font>
    <font>
      <b/>
      <sz val="12"/>
      <color rgb="FFFFFFFF"/>
      <name val="Century Gothic"/>
      <family val="2"/>
    </font>
    <font>
      <sz val="12"/>
      <color rgb="FF000000"/>
      <name val="Century Gothic"/>
      <family val="2"/>
    </font>
    <font>
      <b/>
      <sz val="20"/>
      <color theme="1"/>
      <name val="Century Gothic"/>
      <family val="2"/>
    </font>
    <font>
      <sz val="8"/>
      <name val="Calibri"/>
      <family val="2"/>
      <scheme val="minor"/>
    </font>
  </fonts>
  <fills count="11">
    <fill>
      <patternFill patternType="none"/>
    </fill>
    <fill>
      <patternFill patternType="gray125"/>
    </fill>
    <fill>
      <patternFill patternType="solid">
        <fgColor rgb="FF00482B"/>
        <bgColor indexed="64"/>
      </patternFill>
    </fill>
    <fill>
      <patternFill patternType="solid">
        <fgColor theme="0" tint="-4.9989318521683403E-2"/>
        <bgColor indexed="64"/>
      </patternFill>
    </fill>
    <fill>
      <patternFill patternType="solid">
        <fgColor rgb="FFFBE122"/>
        <bgColor indexed="64"/>
      </patternFill>
    </fill>
    <fill>
      <patternFill patternType="solid">
        <fgColor theme="0"/>
        <bgColor indexed="64"/>
      </patternFill>
    </fill>
    <fill>
      <patternFill patternType="solid">
        <fgColor rgb="FFFFFF00"/>
        <bgColor indexed="64"/>
      </patternFill>
    </fill>
    <fill>
      <patternFill patternType="solid">
        <fgColor rgb="FF00482B"/>
        <bgColor rgb="FF000000"/>
      </patternFill>
    </fill>
    <fill>
      <patternFill patternType="solid">
        <fgColor rgb="FF79C000"/>
        <bgColor indexed="64"/>
      </patternFill>
    </fill>
    <fill>
      <patternFill patternType="solid">
        <fgColor rgb="FF79C600"/>
        <bgColor indexed="64"/>
      </patternFill>
    </fill>
    <fill>
      <patternFill patternType="solid">
        <fgColor theme="4" tint="0.39997558519241921"/>
        <bgColor indexed="64"/>
      </patternFill>
    </fill>
  </fills>
  <borders count="8">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63">
    <xf numFmtId="0" fontId="0" fillId="0" borderId="0" xfId="0"/>
    <xf numFmtId="0" fontId="0" fillId="0" borderId="0" xfId="0" applyAlignment="1">
      <alignment horizontal="center"/>
    </xf>
    <xf numFmtId="0" fontId="0" fillId="0" borderId="0" xfId="0" pivotButton="1"/>
    <xf numFmtId="0" fontId="0" fillId="0" borderId="0" xfId="0" applyAlignment="1">
      <alignment horizontal="left"/>
    </xf>
    <xf numFmtId="9" fontId="0" fillId="0" borderId="0" xfId="0" applyNumberFormat="1"/>
    <xf numFmtId="0" fontId="0" fillId="3" borderId="0" xfId="0" applyFill="1"/>
    <xf numFmtId="0" fontId="3" fillId="2" borderId="0" xfId="0" applyFont="1" applyFill="1" applyAlignment="1">
      <alignment vertical="center" wrapText="1"/>
    </xf>
    <xf numFmtId="0" fontId="3" fillId="2" borderId="0" xfId="0" applyFont="1" applyFill="1" applyAlignment="1">
      <alignment horizontal="center" vertical="center" wrapText="1"/>
    </xf>
    <xf numFmtId="0" fontId="4" fillId="0" borderId="0" xfId="0" applyFont="1" applyAlignment="1">
      <alignment vertical="center" wrapText="1"/>
    </xf>
    <xf numFmtId="0" fontId="2" fillId="0" borderId="1" xfId="0" applyFont="1" applyBorder="1"/>
    <xf numFmtId="1" fontId="5" fillId="0" borderId="1" xfId="0" applyNumberFormat="1" applyFont="1" applyBorder="1" applyAlignment="1">
      <alignment horizontal="center"/>
    </xf>
    <xf numFmtId="9" fontId="5" fillId="0" borderId="1" xfId="0" applyNumberFormat="1" applyFont="1" applyBorder="1" applyAlignment="1">
      <alignment horizontal="center"/>
    </xf>
    <xf numFmtId="0" fontId="5" fillId="0" borderId="1" xfId="0" applyFont="1" applyBorder="1" applyAlignment="1">
      <alignment horizontal="center"/>
    </xf>
    <xf numFmtId="9" fontId="5" fillId="0" borderId="1" xfId="1" applyFont="1" applyBorder="1" applyAlignment="1">
      <alignment horizontal="center"/>
    </xf>
    <xf numFmtId="9" fontId="0" fillId="5" borderId="2" xfId="0" applyNumberFormat="1" applyFill="1" applyBorder="1" applyAlignment="1" applyProtection="1">
      <alignment horizontal="center" vertical="center"/>
      <protection hidden="1"/>
    </xf>
    <xf numFmtId="0" fontId="0" fillId="5" borderId="4" xfId="0" applyFill="1" applyBorder="1" applyAlignment="1" applyProtection="1">
      <alignment horizontal="center" vertical="center"/>
      <protection hidden="1"/>
    </xf>
    <xf numFmtId="0" fontId="0" fillId="5" borderId="4" xfId="0" applyFill="1" applyBorder="1" applyProtection="1">
      <protection hidden="1"/>
    </xf>
    <xf numFmtId="0" fontId="0" fillId="5" borderId="5" xfId="0" applyFill="1" applyBorder="1" applyProtection="1">
      <protection hidden="1"/>
    </xf>
    <xf numFmtId="9" fontId="0" fillId="5" borderId="0" xfId="0" applyNumberFormat="1" applyFill="1" applyAlignment="1" applyProtection="1">
      <alignment horizontal="center"/>
      <protection hidden="1"/>
    </xf>
    <xf numFmtId="9" fontId="6" fillId="0" borderId="0" xfId="0" applyNumberFormat="1" applyFont="1" applyAlignment="1">
      <alignment horizontal="center"/>
    </xf>
    <xf numFmtId="0" fontId="6" fillId="0" borderId="0" xfId="0" applyFont="1" applyAlignment="1">
      <alignment horizontal="center"/>
    </xf>
    <xf numFmtId="0" fontId="0" fillId="6" borderId="0" xfId="0" applyFill="1"/>
    <xf numFmtId="0" fontId="8" fillId="7" borderId="0" xfId="0" applyFont="1" applyFill="1" applyAlignment="1">
      <alignment horizontal="center" vertical="center" wrapText="1"/>
    </xf>
    <xf numFmtId="0" fontId="0" fillId="0" borderId="0" xfId="0" applyAlignment="1">
      <alignment vertical="center"/>
    </xf>
    <xf numFmtId="9" fontId="6" fillId="0" borderId="0" xfId="1" applyFont="1" applyAlignment="1">
      <alignment horizontal="center"/>
    </xf>
    <xf numFmtId="0" fontId="0" fillId="5" borderId="0" xfId="0" applyFill="1"/>
    <xf numFmtId="0" fontId="6" fillId="0" borderId="0" xfId="0" applyFont="1"/>
    <xf numFmtId="1" fontId="0" fillId="0" borderId="0" xfId="1" applyNumberFormat="1" applyFont="1"/>
    <xf numFmtId="1" fontId="0" fillId="5" borderId="0" xfId="1" applyNumberFormat="1" applyFont="1" applyFill="1" applyBorder="1" applyProtection="1">
      <protection hidden="1"/>
    </xf>
    <xf numFmtId="9" fontId="0" fillId="0" borderId="0" xfId="1" applyFont="1"/>
    <xf numFmtId="9" fontId="0" fillId="5" borderId="3" xfId="1" applyFont="1" applyFill="1" applyBorder="1" applyProtection="1">
      <protection hidden="1"/>
    </xf>
    <xf numFmtId="9" fontId="0" fillId="5" borderId="0" xfId="1" applyFont="1" applyFill="1" applyBorder="1" applyProtection="1">
      <protection hidden="1"/>
    </xf>
    <xf numFmtId="9" fontId="0" fillId="5" borderId="6" xfId="1" applyFont="1" applyFill="1" applyBorder="1" applyProtection="1">
      <protection hidden="1"/>
    </xf>
    <xf numFmtId="9" fontId="10" fillId="0" borderId="7" xfId="1" applyFont="1" applyBorder="1" applyAlignment="1">
      <alignment horizontal="center" vertical="center"/>
    </xf>
    <xf numFmtId="0" fontId="10" fillId="0" borderId="7" xfId="0" applyFont="1" applyBorder="1" applyAlignment="1">
      <alignment horizontal="center" vertical="center"/>
    </xf>
    <xf numFmtId="1" fontId="10" fillId="0" borderId="7" xfId="0" applyNumberFormat="1" applyFont="1" applyBorder="1" applyAlignment="1">
      <alignment horizontal="center" vertical="center"/>
    </xf>
    <xf numFmtId="1" fontId="5" fillId="0" borderId="7" xfId="0" applyNumberFormat="1" applyFont="1" applyBorder="1" applyAlignment="1">
      <alignment horizontal="center" vertical="center"/>
    </xf>
    <xf numFmtId="9" fontId="10" fillId="0" borderId="7" xfId="0" applyNumberFormat="1" applyFont="1" applyBorder="1" applyAlignment="1">
      <alignment horizontal="center" vertical="center"/>
    </xf>
    <xf numFmtId="0" fontId="9" fillId="0" borderId="7" xfId="0" applyFont="1" applyBorder="1" applyAlignment="1">
      <alignment horizontal="center" vertical="center" wrapText="1"/>
    </xf>
    <xf numFmtId="1" fontId="10" fillId="0" borderId="7" xfId="0" applyNumberFormat="1" applyFont="1" applyBorder="1" applyAlignment="1">
      <alignment horizontal="center" vertical="center" wrapText="1"/>
    </xf>
    <xf numFmtId="0" fontId="0" fillId="0" borderId="0" xfId="0" applyAlignment="1">
      <alignment horizontal="center" vertical="center" wrapText="1"/>
    </xf>
    <xf numFmtId="0" fontId="5" fillId="8" borderId="7" xfId="0" applyFont="1" applyFill="1" applyBorder="1" applyAlignment="1">
      <alignment horizontal="center" vertical="center" wrapText="1"/>
    </xf>
    <xf numFmtId="0" fontId="9" fillId="8" borderId="7" xfId="0" applyFont="1" applyFill="1" applyBorder="1" applyAlignment="1">
      <alignment horizontal="center" vertical="center" wrapText="1"/>
    </xf>
    <xf numFmtId="0" fontId="9" fillId="9"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10" fillId="8" borderId="7" xfId="0" applyFont="1" applyFill="1" applyBorder="1" applyAlignment="1">
      <alignment horizontal="center" vertical="center" wrapText="1"/>
    </xf>
    <xf numFmtId="0" fontId="0" fillId="0" borderId="7" xfId="0" applyBorder="1" applyAlignment="1">
      <alignment vertical="center"/>
    </xf>
    <xf numFmtId="0" fontId="0" fillId="0" borderId="7" xfId="0" applyBorder="1" applyAlignment="1">
      <alignment horizontal="center"/>
    </xf>
    <xf numFmtId="0" fontId="5" fillId="9" borderId="7" xfId="0" applyFont="1" applyFill="1" applyBorder="1" applyAlignment="1">
      <alignment horizontal="center" vertical="center" wrapText="1"/>
    </xf>
    <xf numFmtId="0" fontId="10" fillId="9" borderId="7" xfId="0" applyFont="1" applyFill="1" applyBorder="1" applyAlignment="1">
      <alignment horizontal="center" vertical="center"/>
    </xf>
    <xf numFmtId="17" fontId="9" fillId="9" borderId="7" xfId="0" applyNumberFormat="1" applyFont="1" applyFill="1" applyBorder="1" applyAlignment="1">
      <alignment horizontal="center" vertical="center" wrapText="1"/>
    </xf>
    <xf numFmtId="0" fontId="10" fillId="8" borderId="7" xfId="0" applyFont="1" applyFill="1" applyBorder="1" applyAlignment="1">
      <alignment horizontal="center" vertical="center"/>
    </xf>
    <xf numFmtId="17" fontId="10" fillId="8" borderId="7" xfId="0" applyNumberFormat="1" applyFont="1" applyFill="1" applyBorder="1" applyAlignment="1">
      <alignment horizontal="center" vertical="center" wrapText="1"/>
    </xf>
    <xf numFmtId="164" fontId="9" fillId="9" borderId="7" xfId="0" applyNumberFormat="1" applyFont="1" applyFill="1" applyBorder="1" applyAlignment="1">
      <alignment horizontal="center" vertical="center" wrapText="1"/>
    </xf>
    <xf numFmtId="9" fontId="10" fillId="9" borderId="7" xfId="1" applyFont="1" applyFill="1" applyBorder="1" applyAlignment="1">
      <alignment horizontal="center" vertical="center"/>
    </xf>
    <xf numFmtId="1" fontId="5" fillId="10" borderId="7" xfId="0" applyNumberFormat="1" applyFont="1" applyFill="1" applyBorder="1" applyAlignment="1">
      <alignment horizontal="center" vertical="center"/>
    </xf>
    <xf numFmtId="9" fontId="10" fillId="0" borderId="7" xfId="1" applyFont="1" applyFill="1" applyBorder="1" applyAlignment="1">
      <alignment horizontal="center" vertical="center"/>
    </xf>
    <xf numFmtId="9" fontId="10" fillId="8" borderId="7" xfId="1" applyFont="1" applyFill="1" applyBorder="1" applyAlignment="1">
      <alignment horizontal="center" vertical="center"/>
    </xf>
    <xf numFmtId="1" fontId="5" fillId="6" borderId="7" xfId="0" applyNumberFormat="1" applyFont="1" applyFill="1" applyBorder="1" applyAlignment="1">
      <alignment horizontal="center" vertical="center"/>
    </xf>
    <xf numFmtId="9" fontId="10" fillId="6" borderId="7" xfId="1" applyFont="1" applyFill="1" applyBorder="1" applyAlignment="1">
      <alignment horizontal="center" vertical="center"/>
    </xf>
    <xf numFmtId="0" fontId="0" fillId="0" borderId="0" xfId="0" applyAlignment="1">
      <alignment horizontal="left" indent="1"/>
    </xf>
    <xf numFmtId="0" fontId="0" fillId="4" borderId="0" xfId="0" applyFill="1" applyAlignment="1">
      <alignment horizontal="center"/>
    </xf>
    <xf numFmtId="0" fontId="7" fillId="6" borderId="0" xfId="0" applyFont="1" applyFill="1" applyAlignment="1">
      <alignment horizontal="center" vertical="center"/>
    </xf>
  </cellXfs>
  <cellStyles count="2">
    <cellStyle name="Normal" xfId="0" builtinId="0"/>
    <cellStyle name="Porcentaje" xfId="1" builtinId="5"/>
  </cellStyles>
  <dxfs count="11">
    <dxf>
      <alignment wrapText="1" readingOrder="0"/>
    </dxf>
    <dxf>
      <alignment horizontal="center" readingOrder="0"/>
    </dxf>
    <dxf>
      <numFmt numFmtId="13" formatCode="0%"/>
    </dxf>
    <dxf>
      <numFmt numFmtId="13" formatCode="0%"/>
    </dxf>
    <dxf>
      <numFmt numFmtId="13" formatCode="0%"/>
    </dxf>
    <dxf>
      <numFmt numFmtId="13" formatCode="0%"/>
    </dxf>
    <dxf>
      <font>
        <b/>
        <i val="0"/>
        <sz val="14"/>
        <color theme="0"/>
        <name val="Century Gothic"/>
        <scheme val="none"/>
      </font>
      <fill>
        <patternFill>
          <bgColor rgb="FF79C600"/>
        </patternFill>
      </fill>
    </dxf>
    <dxf>
      <fill>
        <patternFill>
          <fgColor rgb="FF00482B"/>
          <bgColor theme="0" tint="-4.9989318521683403E-2"/>
        </patternFill>
      </fill>
    </dxf>
    <dxf>
      <font>
        <b/>
        <i val="0"/>
        <color theme="0"/>
        <name val="Century Gothic"/>
        <scheme val="none"/>
      </font>
      <fill>
        <patternFill>
          <fgColor rgb="FF79C600"/>
        </patternFill>
      </fill>
    </dxf>
    <dxf>
      <font>
        <b/>
        <i val="0"/>
        <sz val="12"/>
        <color rgb="FF00482B"/>
        <name val="Century Gothic"/>
        <scheme val="none"/>
      </font>
      <fill>
        <patternFill>
          <fgColor rgb="FF00482B"/>
        </patternFill>
      </fill>
    </dxf>
    <dxf>
      <font>
        <name val="Century Gothic"/>
        <scheme val="none"/>
      </font>
      <fill>
        <patternFill>
          <fgColor rgb="FF00482B"/>
        </patternFill>
      </fill>
    </dxf>
  </dxfs>
  <tableStyles count="4" defaultTableStyle="TableStyleMedium2" defaultPivotStyle="PivotStyleLight16">
    <tableStyle name="Estilo de segmentación de datos 1" pivot="0" table="0" count="1" xr9:uid="{00000000-0011-0000-FFFF-FFFF00000000}">
      <tableStyleElement type="headerRow" dxfId="10"/>
    </tableStyle>
    <tableStyle name="Estilo de segmentación de datos 2" pivot="0" table="0" count="1" xr9:uid="{00000000-0011-0000-FFFF-FFFF01000000}">
      <tableStyleElement type="headerRow" dxfId="9"/>
    </tableStyle>
    <tableStyle name="Estilo de segmentación de datos 3" pivot="0" table="0" count="1" xr9:uid="{00000000-0011-0000-FFFF-FFFF02000000}">
      <tableStyleElement type="headerRow" dxfId="8"/>
    </tableStyle>
    <tableStyle name="Estilo de segmentación de datos 4" pivot="0" table="0" count="5" xr9:uid="{00000000-0011-0000-FFFF-FFFF03000000}">
      <tableStyleElement type="wholeTable" dxfId="7"/>
      <tableStyleElement type="headerRow" dxfId="6"/>
    </tableStyle>
  </tableStyles>
  <colors>
    <mruColors>
      <color rgb="FF79C600"/>
      <color rgb="FF79C000"/>
      <color rgb="FFFBE122"/>
      <color rgb="FF007B3E"/>
      <color rgb="FFDAAA00"/>
      <color rgb="FF00482B"/>
    </mruColors>
  </colors>
  <extLst>
    <ext xmlns:x14="http://schemas.microsoft.com/office/spreadsheetml/2009/9/main" uri="{46F421CA-312F-682f-3DD2-61675219B42D}">
      <x14:dxfs count="3">
        <dxf>
          <font>
            <b/>
            <i val="0"/>
            <color theme="0"/>
            <name val="Century Gothic"/>
            <scheme val="none"/>
          </font>
          <fill>
            <patternFill>
              <fgColor rgb="FF00482B"/>
            </patternFill>
          </fill>
        </dxf>
        <dxf>
          <font>
            <color theme="0"/>
            <name val="Century Gothic"/>
            <scheme val="none"/>
          </font>
          <fill>
            <patternFill>
              <fgColor rgb="FF00482B"/>
            </patternFill>
          </fill>
        </dxf>
        <dxf>
          <font>
            <b/>
            <i val="0"/>
            <color theme="0"/>
            <name val="Century Gothic"/>
            <scheme val="none"/>
          </font>
          <fill>
            <patternFill patternType="solid">
              <fgColor rgb="FF00482B"/>
              <bgColor rgb="FF00482B"/>
            </patternFill>
          </fill>
        </dxf>
      </x14:dxfs>
    </ext>
    <ext xmlns:x14="http://schemas.microsoft.com/office/spreadsheetml/2009/9/main" uri="{EB79DEF2-80B8-43e5-95BD-54CBDDF9020C}">
      <x14:slicerStyles defaultSlicerStyle="Estilo de segmentación de datos 4">
        <x14:slicerStyle name="Estilo de segmentación de datos 1"/>
        <x14:slicerStyle name="Estilo de segmentación de datos 2"/>
        <x14:slicerStyle name="Estilo de segmentación de datos 3"/>
        <x14:slicerStyle name="Estilo de segmentación de datos 4">
          <x14:slicerStyleElements>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[junio (2).xlsx]Hoja6!Tabla dinámica7</c:name>
    <c:fmtId val="2"/>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1"/>
        <c:spPr>
          <a:solidFill>
            <a:schemeClr val="accent1"/>
          </a:solidFill>
          <a:ln w="19050">
            <a:solidFill>
              <a:schemeClr val="lt1"/>
            </a:solidFill>
          </a:ln>
          <a:effectLst/>
        </c:spPr>
        <c:dLbl>
          <c:idx val="0"/>
          <c:layout>
            <c:manualLayout>
              <c:x val="0"/>
              <c:y val="-0.2916666666666666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2"/>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3"/>
        <c:spPr>
          <a:solidFill>
            <a:schemeClr val="accent1"/>
          </a:solidFill>
          <a:ln w="19050">
            <a:solidFill>
              <a:schemeClr val="lt1"/>
            </a:solidFill>
          </a:ln>
          <a:effectLst/>
        </c:spPr>
        <c:dLbl>
          <c:idx val="0"/>
          <c:layout>
            <c:manualLayout>
              <c:x val="0"/>
              <c:y val="-0.2916666666666666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4"/>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noFill/>
          <a:ln w="19050">
            <a:noFill/>
          </a:ln>
          <a:effectLst/>
        </c:spPr>
        <c:dLbl>
          <c:idx val="0"/>
          <c:layout>
            <c:manualLayout>
              <c:x val="-2.1897627027464041E-2"/>
              <c:y val="-1.6985126646186437E-2"/>
            </c:manualLayout>
          </c:layout>
          <c:spPr>
            <a:noFill/>
            <a:ln>
              <a:noFill/>
            </a:ln>
            <a:effectLst/>
          </c:spPr>
          <c:txPr>
            <a:bodyPr rot="0" spcFirstLastPara="1" vertOverflow="ellipsis" vert="horz" wrap="square" lIns="38100" tIns="19050" rIns="38100" bIns="19050" anchor="ctr" anchorCtr="1">
              <a:noAutofit/>
            </a:bodyPr>
            <a:lstStyle/>
            <a:p>
              <a:pPr>
                <a:defRPr sz="3200" b="1" i="0" u="none" strike="noStrike" kern="1200" baseline="0">
                  <a:solidFill>
                    <a:schemeClr val="bg1"/>
                  </a:solidFill>
                  <a:latin typeface="Century Gothic" panose="020B0502020202020204" pitchFamily="34" charset="0"/>
                  <a:ea typeface="+mn-ea"/>
                  <a:cs typeface="+mn-cs"/>
                </a:defRPr>
              </a:pPr>
              <a:endParaRPr lang="en-US"/>
            </a:p>
          </c:txPr>
          <c:showLegendKey val="0"/>
          <c:showVal val="1"/>
          <c:showCatName val="0"/>
          <c:showSerName val="0"/>
          <c:showPercent val="0"/>
          <c:showBubbleSize val="0"/>
          <c:separator>
</c:separator>
          <c:extLst>
            <c:ext xmlns:c15="http://schemas.microsoft.com/office/drawing/2012/chart" uri="{CE6537A1-D6FC-4f65-9D91-7224C49458BB}">
              <c15:layout>
                <c:manualLayout>
                  <c:w val="0.37686433199775154"/>
                  <c:h val="0.41118383657900826"/>
                </c:manualLayout>
              </c15:layout>
            </c:ext>
          </c:extLst>
        </c:dLbl>
      </c:pivotFmt>
      <c:pivotFmt>
        <c:idx val="6"/>
        <c:dLbl>
          <c:idx val="0"/>
          <c:layout>
            <c:manualLayout>
              <c:x val="-1.4598545739619507E-2"/>
              <c:y val="0.38216534953919484"/>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spPr>
          <a:noFill/>
          <a:ln w="19050">
            <a:noFill/>
          </a:ln>
          <a:effectLst/>
        </c:spPr>
        <c:dLbl>
          <c:idx val="0"/>
          <c:layout>
            <c:manualLayout>
              <c:x val="-7.2992728698097094E-3"/>
              <c:y val="-4.2466160144333451E-3"/>
            </c:manualLayout>
          </c:layout>
          <c:spPr>
            <a:noFill/>
            <a:ln>
              <a:noFill/>
            </a:ln>
            <a:effectLst/>
          </c:spPr>
          <c:txPr>
            <a:bodyPr rot="0" spcFirstLastPara="1" vertOverflow="ellipsis" vert="horz" wrap="square" lIns="38100" tIns="19050" rIns="38100" bIns="19050" anchor="ctr" anchorCtr="1">
              <a:noAutofit/>
            </a:bodyPr>
            <a:lstStyle/>
            <a:p>
              <a:pPr>
                <a:defRPr sz="3200" b="1" i="0" u="none" strike="noStrike" kern="1200" baseline="0">
                  <a:solidFill>
                    <a:schemeClr val="bg1"/>
                  </a:solidFill>
                  <a:latin typeface="Century Gothic" panose="020B0502020202020204" pitchFamily="34" charset="0"/>
                  <a:ea typeface="+mn-ea"/>
                  <a:cs typeface="+mn-cs"/>
                </a:defRPr>
              </a:pPr>
              <a:endParaRPr lang="en-US"/>
            </a:p>
          </c:txPr>
          <c:showLegendKey val="0"/>
          <c:showVal val="1"/>
          <c:showCatName val="0"/>
          <c:showSerName val="0"/>
          <c:showPercent val="0"/>
          <c:showBubbleSize val="0"/>
          <c:separator>
</c:separator>
          <c:extLst>
            <c:ext xmlns:c15="http://schemas.microsoft.com/office/drawing/2012/chart" uri="{CE6537A1-D6FC-4f65-9D91-7224C49458BB}">
              <c15:layout>
                <c:manualLayout>
                  <c:w val="0.32526364552125431"/>
                  <c:h val="0.45502753061669376"/>
                </c:manualLayout>
              </c15:layout>
            </c:ext>
          </c:extLst>
        </c:dLbl>
      </c:pivotFmt>
      <c:pivotFmt>
        <c:idx val="8"/>
        <c:dLbl>
          <c:idx val="0"/>
          <c:layout>
            <c:manualLayout>
              <c:x val="1.4598545739619419E-2"/>
              <c:y val="-3.3970253292372875E-2"/>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9"/>
        <c:spPr>
          <a:noFill/>
          <a:ln w="19050">
            <a:noFill/>
          </a:ln>
          <a:effectLst/>
        </c:spPr>
      </c:pivotFmt>
      <c:pivotFmt>
        <c:idx val="10"/>
        <c:dLbl>
          <c:idx val="0"/>
          <c:layout>
            <c:manualLayout>
              <c:x val="0"/>
              <c:y val="-1.30798849291105E-2"/>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dLbl>
          <c:idx val="0"/>
          <c:layout>
            <c:manualLayout>
              <c:x val="5.813172863315675E-2"/>
              <c:y val="0.40629725634259123"/>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pivotFmt>
      <c:pivotFmt>
        <c:idx val="21"/>
        <c:spPr>
          <a:noFill/>
          <a:ln w="19050">
            <a:noFill/>
          </a:ln>
          <a:effectLst/>
        </c:spPr>
      </c:pivotFmt>
      <c:pivotFmt>
        <c:idx val="22"/>
        <c:spPr>
          <a:noFill/>
          <a:ln w="19050">
            <a:noFill/>
          </a:ln>
          <a:effectLst/>
        </c:spPr>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8"/>
        <c:spPr>
          <a:noFill/>
          <a:ln w="19050">
            <a:noFill/>
          </a:ln>
          <a:effectLst/>
        </c:spPr>
      </c:pivotFmt>
      <c:pivotFmt>
        <c:idx val="29"/>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0"/>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Century Gothic" panose="020B0502020202020204" pitchFamily="34"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1"/>
        <c:spPr>
          <a:noFill/>
          <a:ln w="19050">
            <a:noFill/>
          </a:ln>
          <a:effectLst/>
        </c:spPr>
      </c:pivotFmt>
      <c:pivotFmt>
        <c:idx val="32"/>
        <c:spPr>
          <a:noFill/>
          <a:ln w="19050">
            <a:noFill/>
          </a:ln>
          <a:effectLst/>
        </c:spPr>
      </c:pivotFmt>
      <c:pivotFmt>
        <c:idx val="33"/>
        <c:spPr>
          <a:noFill/>
          <a:ln w="19050">
            <a:noFill/>
          </a:ln>
          <a:effectLst/>
        </c:spPr>
      </c:pivotFmt>
      <c:pivotFmt>
        <c:idx val="34"/>
        <c:spPr>
          <a:noFill/>
          <a:ln w="19050">
            <a:noFill/>
          </a:ln>
          <a:effectLst/>
        </c:spPr>
      </c:pivotFmt>
      <c:pivotFmt>
        <c:idx val="35"/>
        <c:spPr>
          <a:noFill/>
          <a:ln w="19050">
            <a:noFill/>
          </a:ln>
          <a:effectLst/>
        </c:spPr>
      </c:pivotFmt>
      <c:pivotFmt>
        <c:idx val="36"/>
        <c:spPr>
          <a:noFill/>
          <a:ln w="19050">
            <a:noFill/>
          </a:ln>
          <a:effectLst/>
        </c:spPr>
      </c:pivotFmt>
      <c:pivotFmt>
        <c:idx val="37"/>
        <c:spPr>
          <a:noFill/>
          <a:ln w="19050">
            <a:noFill/>
          </a:ln>
          <a:effectLst/>
        </c:spPr>
      </c:pivotFmt>
      <c:pivotFmt>
        <c:idx val="38"/>
        <c:spPr>
          <a:noFill/>
          <a:ln w="19050">
            <a:noFill/>
          </a:ln>
          <a:effectLst/>
        </c:spPr>
      </c:pivotFmt>
      <c:pivotFmt>
        <c:idx val="39"/>
        <c:spPr>
          <a:noFill/>
          <a:ln w="19050">
            <a:noFill/>
          </a:ln>
          <a:effectLst/>
        </c:spPr>
      </c:pivotFmt>
      <c:pivotFmt>
        <c:idx val="40"/>
        <c:spPr>
          <a:noFill/>
          <a:ln w="19050">
            <a:noFill/>
          </a:ln>
          <a:effectLst/>
        </c:spPr>
      </c:pivotFmt>
      <c:pivotFmt>
        <c:idx val="41"/>
        <c:spPr>
          <a:noFill/>
          <a:ln w="19050">
            <a:noFill/>
          </a:ln>
          <a:effectLst/>
        </c:spPr>
      </c:pivotFmt>
      <c:pivotFmt>
        <c:idx val="42"/>
        <c:spPr>
          <a:noFill/>
          <a:ln w="19050">
            <a:noFill/>
          </a:ln>
          <a:effectLst/>
        </c:spPr>
      </c:pivotFmt>
      <c:pivotFmt>
        <c:idx val="43"/>
        <c:spPr>
          <a:noFill/>
          <a:ln w="19050">
            <a:noFill/>
          </a:ln>
          <a:effectLst/>
        </c:spPr>
      </c:pivotFmt>
      <c:pivotFmt>
        <c:idx val="44"/>
        <c:spPr>
          <a:noFill/>
          <a:ln w="19050">
            <a:noFill/>
          </a:ln>
          <a:effectLst/>
        </c:spPr>
      </c:pivotFmt>
      <c:pivotFmt>
        <c:idx val="45"/>
        <c:spPr>
          <a:noFill/>
          <a:ln w="19050">
            <a:noFill/>
          </a:ln>
          <a:effectLst/>
        </c:spPr>
      </c:pivotFmt>
      <c:pivotFmt>
        <c:idx val="46"/>
        <c:spPr>
          <a:noFill/>
          <a:ln w="19050">
            <a:noFill/>
          </a:ln>
          <a:effectLst/>
        </c:spPr>
      </c:pivotFmt>
      <c:pivotFmt>
        <c:idx val="47"/>
        <c:spPr>
          <a:noFill/>
          <a:ln w="19050">
            <a:noFill/>
          </a:ln>
          <a:effectLst/>
        </c:spPr>
      </c:pivotFmt>
      <c:pivotFmt>
        <c:idx val="48"/>
        <c:spPr>
          <a:noFill/>
          <a:ln w="19050">
            <a:noFill/>
          </a:ln>
          <a:effectLst/>
        </c:spPr>
      </c:pivotFmt>
      <c:pivotFmt>
        <c:idx val="49"/>
        <c:spPr>
          <a:noFill/>
          <a:ln w="19050">
            <a:noFill/>
          </a:ln>
          <a:effectLst/>
        </c:spPr>
      </c:pivotFmt>
      <c:pivotFmt>
        <c:idx val="50"/>
        <c:spPr>
          <a:noFill/>
          <a:ln w="19050">
            <a:noFill/>
          </a:ln>
          <a:effectLst/>
        </c:spPr>
      </c:pivotFmt>
      <c:pivotFmt>
        <c:idx val="51"/>
        <c:spPr>
          <a:noFill/>
          <a:ln w="19050">
            <a:noFill/>
          </a:ln>
          <a:effectLst/>
        </c:spPr>
      </c:pivotFmt>
      <c:pivotFmt>
        <c:idx val="52"/>
        <c:spPr>
          <a:noFill/>
          <a:ln w="19050">
            <a:noFill/>
          </a:ln>
          <a:effectLst/>
        </c:spPr>
      </c:pivotFmt>
      <c:pivotFmt>
        <c:idx val="53"/>
        <c:spPr>
          <a:noFill/>
          <a:ln w="19050">
            <a:noFill/>
          </a:ln>
          <a:effectLst/>
        </c:spPr>
      </c:pivotFmt>
      <c:pivotFmt>
        <c:idx val="54"/>
        <c:spPr>
          <a:noFill/>
          <a:ln w="19050">
            <a:noFill/>
          </a:ln>
          <a:effectLst/>
        </c:spPr>
      </c:pivotFmt>
      <c:pivotFmt>
        <c:idx val="55"/>
        <c:spPr>
          <a:noFill/>
          <a:ln w="19050">
            <a:noFill/>
          </a:ln>
          <a:effectLst/>
        </c:spPr>
      </c:pivotFmt>
      <c:pivotFmt>
        <c:idx val="56"/>
        <c:spPr>
          <a:noFill/>
          <a:ln w="19050">
            <a:noFill/>
          </a:ln>
          <a:effectLst/>
        </c:spPr>
      </c:pivotFmt>
      <c:pivotFmt>
        <c:idx val="57"/>
        <c:spPr>
          <a:noFill/>
          <a:ln w="19050">
            <a:noFill/>
          </a:ln>
          <a:effectLst/>
        </c:spPr>
      </c:pivotFmt>
      <c:pivotFmt>
        <c:idx val="58"/>
        <c:spPr>
          <a:noFill/>
          <a:ln w="19050">
            <a:noFill/>
          </a:ln>
          <a:effectLst/>
        </c:spPr>
      </c:pivotFmt>
      <c:pivotFmt>
        <c:idx val="59"/>
        <c:spPr>
          <a:noFill/>
          <a:ln w="19050">
            <a:noFill/>
          </a:ln>
          <a:effectLst/>
        </c:spPr>
      </c:pivotFmt>
      <c:pivotFmt>
        <c:idx val="60"/>
        <c:spPr>
          <a:noFill/>
          <a:ln w="19050">
            <a:noFill/>
          </a:ln>
          <a:effectLst/>
        </c:spPr>
      </c:pivotFmt>
      <c:pivotFmt>
        <c:idx val="61"/>
        <c:spPr>
          <a:noFill/>
          <a:ln w="19050">
            <a:noFill/>
          </a:ln>
          <a:effectLst/>
        </c:spPr>
      </c:pivotFmt>
      <c:pivotFmt>
        <c:idx val="62"/>
        <c:spPr>
          <a:noFill/>
          <a:ln w="19050">
            <a:noFill/>
          </a:ln>
          <a:effectLst/>
        </c:spPr>
      </c:pivotFmt>
      <c:pivotFmt>
        <c:idx val="63"/>
        <c:spPr>
          <a:noFill/>
          <a:ln w="19050">
            <a:noFill/>
          </a:ln>
          <a:effectLst/>
        </c:spPr>
      </c:pivotFmt>
      <c:pivotFmt>
        <c:idx val="64"/>
        <c:spPr>
          <a:noFill/>
          <a:ln w="19050">
            <a:noFill/>
          </a:ln>
          <a:effectLst/>
        </c:spPr>
      </c:pivotFmt>
      <c:pivotFmt>
        <c:idx val="65"/>
        <c:spPr>
          <a:noFill/>
          <a:ln w="19050">
            <a:noFill/>
          </a:ln>
          <a:effectLst/>
        </c:spPr>
      </c:pivotFmt>
      <c:pivotFmt>
        <c:idx val="66"/>
        <c:spPr>
          <a:noFill/>
          <a:ln w="19050">
            <a:noFill/>
          </a:ln>
          <a:effectLst/>
        </c:spPr>
      </c:pivotFmt>
      <c:pivotFmt>
        <c:idx val="67"/>
        <c:spPr>
          <a:noFill/>
          <a:ln w="19050">
            <a:noFill/>
          </a:ln>
          <a:effectLst/>
        </c:spPr>
      </c:pivotFmt>
      <c:pivotFmt>
        <c:idx val="68"/>
        <c:spPr>
          <a:noFill/>
          <a:ln w="19050">
            <a:noFill/>
          </a:ln>
          <a:effectLst/>
        </c:spPr>
      </c:pivotFmt>
      <c:pivotFmt>
        <c:idx val="69"/>
        <c:spPr>
          <a:noFill/>
          <a:ln w="19050">
            <a:noFill/>
          </a:ln>
          <a:effectLst/>
        </c:spPr>
      </c:pivotFmt>
      <c:pivotFmt>
        <c:idx val="70"/>
        <c:spPr>
          <a:noFill/>
          <a:ln w="19050">
            <a:noFill/>
          </a:ln>
          <a:effectLst/>
        </c:spPr>
      </c:pivotFmt>
      <c:pivotFmt>
        <c:idx val="71"/>
        <c:spPr>
          <a:noFill/>
          <a:ln w="19050">
            <a:noFill/>
          </a:ln>
          <a:effectLst/>
        </c:spPr>
      </c:pivotFmt>
      <c:pivotFmt>
        <c:idx val="72"/>
        <c:spPr>
          <a:noFill/>
          <a:ln w="19050">
            <a:noFill/>
          </a:ln>
          <a:effectLst/>
        </c:spPr>
      </c:pivotFmt>
      <c:pivotFmt>
        <c:idx val="73"/>
        <c:spPr>
          <a:noFill/>
          <a:ln w="19050">
            <a:noFill/>
          </a:ln>
          <a:effectLst/>
        </c:spPr>
      </c:pivotFmt>
    </c:pivotFmts>
    <c:plotArea>
      <c:layout>
        <c:manualLayout>
          <c:layoutTarget val="inner"/>
          <c:xMode val="edge"/>
          <c:yMode val="edge"/>
          <c:x val="0.65111468134746497"/>
          <c:y val="0.30161438947831593"/>
          <c:w val="0.27851573022040738"/>
          <c:h val="0.48607152744435367"/>
        </c:manualLayout>
      </c:layout>
      <c:doughnutChart>
        <c:varyColors val="1"/>
        <c:ser>
          <c:idx val="0"/>
          <c:order val="0"/>
          <c:tx>
            <c:strRef>
              <c:f>Hoja6!$E$3</c:f>
              <c:strCache>
                <c:ptCount val="1"/>
                <c:pt idx="0">
                  <c:v>Total</c:v>
                </c:pt>
              </c:strCache>
            </c:strRef>
          </c:tx>
          <c:spPr>
            <a:noFill/>
            <a:ln>
              <a:noFill/>
            </a:ln>
          </c:spPr>
          <c:dPt>
            <c:idx val="0"/>
            <c:bubble3D val="0"/>
            <c:spPr>
              <a:noFill/>
              <a:ln w="19050">
                <a:noFill/>
              </a:ln>
              <a:effectLst/>
            </c:spPr>
            <c:extLst>
              <c:ext xmlns:c16="http://schemas.microsoft.com/office/drawing/2014/chart" uri="{C3380CC4-5D6E-409C-BE32-E72D297353CC}">
                <c16:uniqueId val="{00000007-A9A4-4B88-8489-8E288BEC2579}"/>
              </c:ext>
            </c:extLst>
          </c:dPt>
          <c:dLbls>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Century Gothic" panose="020B0502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Hoja6!$D$4:$D$5</c:f>
              <c:strCache>
                <c:ptCount val="1"/>
                <c:pt idx="0">
                  <c:v>_PM CONTRALORIA VIG 2022_</c:v>
                </c:pt>
              </c:strCache>
            </c:strRef>
          </c:cat>
          <c:val>
            <c:numRef>
              <c:f>Hoja6!$E$4:$E$5</c:f>
              <c:numCache>
                <c:formatCode>General</c:formatCode>
                <c:ptCount val="1"/>
                <c:pt idx="0">
                  <c:v>2</c:v>
                </c:pt>
              </c:numCache>
            </c:numRef>
          </c:val>
          <c:extLst>
            <c:ext xmlns:c16="http://schemas.microsoft.com/office/drawing/2014/chart" uri="{C3380CC4-5D6E-409C-BE32-E72D297353CC}">
              <c16:uniqueId val="{00000006-A9A4-4B88-8489-8E288BEC2579}"/>
            </c:ext>
          </c:extLst>
        </c:ser>
        <c:dLbls>
          <c:showLegendKey val="0"/>
          <c:showVal val="1"/>
          <c:showCatName val="0"/>
          <c:showSerName val="0"/>
          <c:showPercent val="0"/>
          <c:showBubbleSize val="0"/>
          <c:showLeaderLines val="1"/>
        </c:dLbls>
        <c:firstSliceAng val="0"/>
        <c:holeSize val="75"/>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eries val="1"/>
        <c14:dropZonesVisible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[junio (2).xlsx]Hoja6!Tabla dinámica1</c:name>
    <c:fmtId val="3"/>
  </c:pivotSource>
  <c:chart>
    <c:autoTitleDeleted val="1"/>
    <c:pivotFmts>
      <c:pivotFmt>
        <c:idx val="0"/>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6"/>
      </c:pivotFmt>
      <c:pivotFmt>
        <c:idx val="17"/>
      </c:pivotFmt>
      <c:pivotFmt>
        <c:idx val="1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9"/>
      </c:pivotFmt>
      <c:pivotFmt>
        <c:idx val="20"/>
        <c:dLbl>
          <c:idx val="0"/>
          <c:layout>
            <c:manualLayout>
              <c:x val="-8.9180491521257871E-17"/>
              <c:y val="0.36343713004414535"/>
            </c:manualLayout>
          </c:layout>
          <c:dLblPos val="outEnd"/>
          <c:showLegendKey val="0"/>
          <c:showVal val="1"/>
          <c:showCatName val="0"/>
          <c:showSerName val="0"/>
          <c:showPercent val="0"/>
          <c:showBubbleSize val="0"/>
          <c:extLst>
            <c:ext xmlns:c15="http://schemas.microsoft.com/office/drawing/2012/chart" uri="{CE6537A1-D6FC-4f65-9D91-7224C49458BB}"/>
          </c:extLst>
        </c:dLbl>
      </c:pivotFmt>
      <c:pivotFmt>
        <c:idx val="2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2"/>
        <c:dLbl>
          <c:idx val="0"/>
          <c:layout>
            <c:manualLayout>
              <c:x val="-1.3389122515215233E-2"/>
              <c:y val="0.23400056377650533"/>
            </c:manualLayout>
          </c:layout>
          <c:tx>
            <c:rich>
              <a:bodyPr/>
              <a:lstStyle/>
              <a:p>
                <a:fld id="{58B3CA97-F335-4FA5-A2AE-AB01689E7D9F}" type="VALUE">
                  <a:rPr lang="en-US" baseline="0"/>
                  <a:pPr/>
                  <a:t>[VALOR]</a:t>
                </a:fld>
                <a:endParaRPr lang="es-CO"/>
              </a:p>
            </c:rich>
          </c:tx>
          <c:showLegendKey val="1"/>
          <c:showVal val="1"/>
          <c:showCatName val="1"/>
          <c:showSerName val="1"/>
          <c:showPercent val="1"/>
          <c:showBubbleSize val="1"/>
          <c:extLst>
            <c:ext xmlns:c15="http://schemas.microsoft.com/office/drawing/2012/chart" uri="{CE6537A1-D6FC-4f65-9D91-7224C49458BB}">
              <c15:dlblFieldTable/>
              <c15:showDataLabelsRange val="0"/>
            </c:ext>
          </c:extLst>
        </c:dLbl>
      </c:pivotFmt>
      <c:pivotFmt>
        <c:idx val="23"/>
        <c:dLbl>
          <c:idx val="0"/>
          <c:tx>
            <c:rich>
              <a:bodyPr/>
              <a:lstStyle/>
              <a:p>
                <a:fld id="{5983D607-9A3E-4FFE-94B6-B00194D03693}" type="VALUE">
                  <a:rPr lang="en-US" sz="1200" b="1" i="0" u="none" strike="noStrike" kern="1200" baseline="0">
                    <a:solidFill>
                      <a:schemeClr val="tx1">
                        <a:lumMod val="75000"/>
                        <a:lumOff val="25000"/>
                      </a:schemeClr>
                    </a:solidFill>
                    <a:latin typeface="Century Gothic" panose="020B0502020202020204" pitchFamily="34" charset="0"/>
                    <a:ea typeface="+mn-ea"/>
                    <a:cs typeface="+mn-cs"/>
                  </a:rPr>
                  <a:pPr/>
                  <a:t>[VALOR]</a:t>
                </a:fld>
                <a:endParaRPr lang="es-CO"/>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2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6"/>
        <c:dLbl>
          <c:idx val="0"/>
          <c:tx>
            <c:rich>
              <a:bodyPr/>
              <a:lstStyle/>
              <a:p>
                <a:r>
                  <a:rPr lang="en-US"/>
                  <a:t>33%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27"/>
        <c:dLbl>
          <c:idx val="0"/>
          <c:tx>
            <c:rich>
              <a:bodyPr/>
              <a:lstStyle/>
              <a:p>
                <a:r>
                  <a:rPr lang="en-US"/>
                  <a:t>28%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28"/>
        <c:dLbl>
          <c:idx val="0"/>
          <c:tx>
            <c:rich>
              <a:bodyPr/>
              <a:lstStyle/>
              <a:p>
                <a:r>
                  <a:rPr lang="en-US"/>
                  <a:t>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29"/>
        <c:dLbl>
          <c:idx val="0"/>
          <c:tx>
            <c:rich>
              <a:bodyPr/>
              <a:lstStyle/>
              <a:p>
                <a:r>
                  <a:rPr lang="en-US"/>
                  <a:t>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30"/>
        <c:dLbl>
          <c:idx val="0"/>
          <c:tx>
            <c:rich>
              <a:bodyPr/>
              <a:lstStyle/>
              <a:p>
                <a:r>
                  <a:rPr lang="en-US"/>
                  <a:t>44%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31"/>
      </c:pivotFmt>
      <c:pivotFmt>
        <c:idx val="32"/>
      </c:pivotFmt>
      <c:pivotFmt>
        <c:idx val="33"/>
        <c:dLbl>
          <c:idx val="0"/>
          <c:tx>
            <c:rich>
              <a:bodyPr/>
              <a:lstStyle/>
              <a:p>
                <a:fld id="{691E8FE3-5161-4087-985A-B9E223549AAF}" type="CATEGORYNAME">
                  <a:rPr lang="en-US"/>
                  <a:pPr/>
                  <a:t>[NOMBRE DE CATEGORÍA]</a:t>
                </a:fld>
                <a:endParaRPr lang="en-US" baseline="0"/>
              </a:p>
              <a:p>
                <a:endParaRPr lang="es-CO"/>
              </a:p>
            </c:rich>
          </c:tx>
          <c:dLblPos val="ctr"/>
          <c:showLegendKey val="0"/>
          <c:showVal val="1"/>
          <c:showCatName val="1"/>
          <c:showSerName val="0"/>
          <c:showPercent val="0"/>
          <c:showBubbleSize val="0"/>
          <c:extLst>
            <c:ext xmlns:c15="http://schemas.microsoft.com/office/drawing/2012/chart" uri="{CE6537A1-D6FC-4f65-9D91-7224C49458BB}">
              <c15:dlblFieldTable/>
              <c15:showDataLabelsRange val="0"/>
            </c:ext>
          </c:extLst>
        </c:dLbl>
      </c:pivotFmt>
      <c:pivotFmt>
        <c:idx val="34"/>
        <c:dLbl>
          <c:idx val="0"/>
          <c:dLblPos val="ctr"/>
          <c:showLegendKey val="0"/>
          <c:showVal val="0"/>
          <c:showCatName val="0"/>
          <c:showSerName val="0"/>
          <c:showPercent val="0"/>
          <c:showBubbleSize val="0"/>
          <c:extLst>
            <c:ext xmlns:c15="http://schemas.microsoft.com/office/drawing/2012/chart" uri="{CE6537A1-D6FC-4f65-9D91-7224C49458BB}"/>
          </c:extLst>
        </c:dLbl>
      </c:pivotFmt>
      <c:pivotFmt>
        <c:idx val="35"/>
      </c:pivotFmt>
      <c:pivotFmt>
        <c:idx val="36"/>
      </c:pivotFmt>
      <c:pivotFmt>
        <c:idx val="37"/>
      </c:pivotFmt>
      <c:pivotFmt>
        <c:idx val="38"/>
      </c:pivotFmt>
      <c:pivotFmt>
        <c:idx val="3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0"/>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3"/>
      </c:pivotFmt>
      <c:pivotFmt>
        <c:idx val="9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6"/>
        <c:dLbl>
          <c:idx val="0"/>
          <c:showLegendKey val="1"/>
          <c:showVal val="1"/>
          <c:showCatName val="1"/>
          <c:showSerName val="1"/>
          <c:showPercent val="1"/>
          <c:showBubbleSize val="1"/>
          <c:extLst>
            <c:ext xmlns:c15="http://schemas.microsoft.com/office/drawing/2012/chart" uri="{CE6537A1-D6FC-4f65-9D91-7224C49458BB}"/>
          </c:extLst>
        </c:dLbl>
      </c:pivotFmt>
      <c:pivotFmt>
        <c:idx val="9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8"/>
      </c:pivotFmt>
      <c:pivotFmt>
        <c:idx val="99"/>
        <c:dLbl>
          <c:idx val="0"/>
          <c:layout>
            <c:manualLayout>
              <c:x val="0.29224003205383248"/>
              <c:y val="2.5300496760597251E-2"/>
            </c:manualLayout>
          </c:layout>
          <c:dLblPos val="outEnd"/>
          <c:showLegendKey val="0"/>
          <c:showVal val="1"/>
          <c:showCatName val="0"/>
          <c:showSerName val="0"/>
          <c:showPercent val="0"/>
          <c:showBubbleSize val="0"/>
          <c:extLst>
            <c:ext xmlns:c15="http://schemas.microsoft.com/office/drawing/2012/chart" uri="{CE6537A1-D6FC-4f65-9D91-7224C49458BB}"/>
          </c:extLst>
        </c:dLbl>
      </c:pivotFmt>
      <c:pivotFmt>
        <c:idx val="100"/>
      </c:pivotFmt>
      <c:pivotFmt>
        <c:idx val="101"/>
      </c:pivotFmt>
      <c:pivotFmt>
        <c:idx val="102"/>
      </c:pivotFmt>
      <c:pivotFmt>
        <c:idx val="103"/>
      </c:pivotFmt>
      <c:pivotFmt>
        <c:idx val="104"/>
      </c:pivotFmt>
      <c:pivotFmt>
        <c:idx val="105"/>
      </c:pivotFmt>
      <c:pivotFmt>
        <c:idx val="106"/>
      </c:pivotFmt>
      <c:pivotFmt>
        <c:idx val="107"/>
      </c:pivotFmt>
      <c:pivotFmt>
        <c:idx val="108"/>
      </c:pivotFmt>
      <c:pivotFmt>
        <c:idx val="109"/>
      </c:pivotFmt>
      <c:pivotFmt>
        <c:idx val="110"/>
      </c:pivotFmt>
      <c:pivotFmt>
        <c:idx val="111"/>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2"/>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3"/>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4"/>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6"/>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7"/>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9"/>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20"/>
      </c:pivotFmt>
      <c:pivotFmt>
        <c:idx val="121"/>
      </c:pivotFmt>
      <c:pivotFmt>
        <c:idx val="122"/>
      </c:pivotFmt>
      <c:pivotFmt>
        <c:idx val="123"/>
      </c:pivotFmt>
      <c:pivotFmt>
        <c:idx val="124"/>
      </c:pivotFmt>
      <c:pivotFmt>
        <c:idx val="125"/>
      </c:pivotFmt>
      <c:pivotFmt>
        <c:idx val="126"/>
      </c:pivotFmt>
      <c:pivotFmt>
        <c:idx val="127"/>
      </c:pivotFmt>
      <c:pivotFmt>
        <c:idx val="128"/>
      </c:pivotFmt>
      <c:pivotFmt>
        <c:idx val="129"/>
      </c:pivotFmt>
      <c:pivotFmt>
        <c:idx val="1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entury" panose="02040604050505020304" pitchFamily="18"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tx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tx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Hoja6!$H$3</c:f>
              <c:strCache>
                <c:ptCount val="1"/>
                <c:pt idx="0">
                  <c:v>1 SEGUIMIENTO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_PM CONTRALORIA VIG 2022_</c:v>
                </c:pt>
              </c:strCache>
            </c:strRef>
          </c:cat>
          <c:val>
            <c:numRef>
              <c:f>Hoja6!$H$4:$H$5</c:f>
              <c:numCache>
                <c:formatCode>0%</c:formatCode>
                <c:ptCount val="1"/>
                <c:pt idx="0">
                  <c:v>0.5</c:v>
                </c:pt>
              </c:numCache>
            </c:numRef>
          </c:val>
          <c:extLst>
            <c:ext xmlns:c16="http://schemas.microsoft.com/office/drawing/2014/chart" uri="{C3380CC4-5D6E-409C-BE32-E72D297353CC}">
              <c16:uniqueId val="{00000018-3568-4099-953F-230F9CAC9BAE}"/>
            </c:ext>
          </c:extLst>
        </c:ser>
        <c:ser>
          <c:idx val="1"/>
          <c:order val="1"/>
          <c:tx>
            <c:strRef>
              <c:f>Hoja6!$I$3</c:f>
              <c:strCache>
                <c:ptCount val="1"/>
                <c:pt idx="0">
                  <c:v>2 SEGUIMIENTO </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_PM CONTRALORIA VIG 2022_</c:v>
                </c:pt>
              </c:strCache>
            </c:strRef>
          </c:cat>
          <c:val>
            <c:numRef>
              <c:f>Hoja6!$I$4:$I$5</c:f>
              <c:numCache>
                <c:formatCode>0%</c:formatCode>
                <c:ptCount val="1"/>
                <c:pt idx="0">
                  <c:v>0.64</c:v>
                </c:pt>
              </c:numCache>
            </c:numRef>
          </c:val>
          <c:extLst>
            <c:ext xmlns:c16="http://schemas.microsoft.com/office/drawing/2014/chart" uri="{C3380CC4-5D6E-409C-BE32-E72D297353CC}">
              <c16:uniqueId val="{0000001A-3568-4099-953F-230F9CAC9BAE}"/>
            </c:ext>
          </c:extLst>
        </c:ser>
        <c:ser>
          <c:idx val="2"/>
          <c:order val="2"/>
          <c:tx>
            <c:strRef>
              <c:f>Hoja6!$J$3</c:f>
              <c:strCache>
                <c:ptCount val="1"/>
                <c:pt idx="0">
                  <c:v>3 SEGUIMIENTO </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_PM CONTRALORIA VIG 2022_</c:v>
                </c:pt>
              </c:strCache>
            </c:strRef>
          </c:cat>
          <c:val>
            <c:numRef>
              <c:f>Hoja6!$J$4:$J$5</c:f>
              <c:numCache>
                <c:formatCode>0%</c:formatCode>
                <c:ptCount val="1"/>
              </c:numCache>
            </c:numRef>
          </c:val>
          <c:extLst>
            <c:ext xmlns:c16="http://schemas.microsoft.com/office/drawing/2014/chart" uri="{C3380CC4-5D6E-409C-BE32-E72D297353CC}">
              <c16:uniqueId val="{0000001C-3568-4099-953F-230F9CAC9BAE}"/>
            </c:ext>
          </c:extLst>
        </c:ser>
        <c:ser>
          <c:idx val="3"/>
          <c:order val="3"/>
          <c:tx>
            <c:strRef>
              <c:f>Hoja6!$K$3</c:f>
              <c:strCache>
                <c:ptCount val="1"/>
                <c:pt idx="0">
                  <c:v>4 SEGUIMIENTO </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_PM CONTRALORIA VIG 2022_</c:v>
                </c:pt>
              </c:strCache>
            </c:strRef>
          </c:cat>
          <c:val>
            <c:numRef>
              <c:f>Hoja6!$K$4:$K$5</c:f>
              <c:numCache>
                <c:formatCode>0%</c:formatCode>
                <c:ptCount val="1"/>
              </c:numCache>
            </c:numRef>
          </c:val>
          <c:extLst>
            <c:ext xmlns:c16="http://schemas.microsoft.com/office/drawing/2014/chart" uri="{C3380CC4-5D6E-409C-BE32-E72D297353CC}">
              <c16:uniqueId val="{0000001E-3568-4099-953F-230F9CAC9BAE}"/>
            </c:ext>
          </c:extLst>
        </c:ser>
        <c:ser>
          <c:idx val="4"/>
          <c:order val="4"/>
          <c:tx>
            <c:strRef>
              <c:f>Hoja6!$L$3</c:f>
              <c:strCache>
                <c:ptCount val="1"/>
                <c:pt idx="0">
                  <c:v>5 SEGUIMIENTO </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extLst>
              <c:ext xmlns:c16="http://schemas.microsoft.com/office/drawing/2014/chart" uri="{C3380CC4-5D6E-409C-BE32-E72D297353CC}">
                <c16:uniqueId val="{00000020-3568-4099-953F-230F9CAC9BAE}"/>
              </c:ext>
            </c:extLst>
          </c:dPt>
          <c:dLbls>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_PM CONTRALORIA VIG 2022_</c:v>
                </c:pt>
              </c:strCache>
            </c:strRef>
          </c:cat>
          <c:val>
            <c:numRef>
              <c:f>Hoja6!$L$4:$L$5</c:f>
              <c:numCache>
                <c:formatCode>0%</c:formatCode>
                <c:ptCount val="1"/>
              </c:numCache>
            </c:numRef>
          </c:val>
          <c:extLst>
            <c:ext xmlns:c16="http://schemas.microsoft.com/office/drawing/2014/chart" uri="{C3380CC4-5D6E-409C-BE32-E72D297353CC}">
              <c16:uniqueId val="{00000021-3568-4099-953F-230F9CAC9BAE}"/>
            </c:ext>
          </c:extLst>
        </c:ser>
        <c:ser>
          <c:idx val="5"/>
          <c:order val="5"/>
          <c:tx>
            <c:strRef>
              <c:f>Hoja6!$M$3</c:f>
              <c:strCache>
                <c:ptCount val="1"/>
                <c:pt idx="0">
                  <c:v>6 SEGUIMIENTO</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extLst>
              <c:ext xmlns:c16="http://schemas.microsoft.com/office/drawing/2014/chart" uri="{C3380CC4-5D6E-409C-BE32-E72D297353CC}">
                <c16:uniqueId val="{00000023-3568-4099-953F-230F9CAC9BAE}"/>
              </c:ext>
            </c:extLst>
          </c:dPt>
          <c:dLbls>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_PM CONTRALORIA VIG 2022_</c:v>
                </c:pt>
              </c:strCache>
            </c:strRef>
          </c:cat>
          <c:val>
            <c:numRef>
              <c:f>Hoja6!$M$4:$M$5</c:f>
              <c:numCache>
                <c:formatCode>0%</c:formatCode>
                <c:ptCount val="1"/>
              </c:numCache>
            </c:numRef>
          </c:val>
          <c:extLst>
            <c:ext xmlns:c16="http://schemas.microsoft.com/office/drawing/2014/chart" uri="{C3380CC4-5D6E-409C-BE32-E72D297353CC}">
              <c16:uniqueId val="{00000024-3568-4099-953F-230F9CAC9BAE}"/>
            </c:ext>
          </c:extLst>
        </c:ser>
        <c:ser>
          <c:idx val="6"/>
          <c:order val="6"/>
          <c:tx>
            <c:strRef>
              <c:f>Hoja6!$N$3</c:f>
              <c:strCache>
                <c:ptCount val="1"/>
                <c:pt idx="0">
                  <c:v>7 SEGUIMIENTO</c:v>
                </c:pt>
              </c:strCache>
            </c:strRef>
          </c:tx>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_PM CONTRALORIA VIG 2022_</c:v>
                </c:pt>
              </c:strCache>
            </c:strRef>
          </c:cat>
          <c:val>
            <c:numRef>
              <c:f>Hoja6!$N$4:$N$5</c:f>
              <c:numCache>
                <c:formatCode>0%</c:formatCode>
                <c:ptCount val="1"/>
              </c:numCache>
            </c:numRef>
          </c:val>
          <c:extLst>
            <c:ext xmlns:c16="http://schemas.microsoft.com/office/drawing/2014/chart" uri="{C3380CC4-5D6E-409C-BE32-E72D297353CC}">
              <c16:uniqueId val="{00000026-3568-4099-953F-230F9CAC9BAE}"/>
            </c:ext>
          </c:extLst>
        </c:ser>
        <c:ser>
          <c:idx val="8"/>
          <c:order val="7"/>
          <c:tx>
            <c:strRef>
              <c:f>Hoja6!$O$3</c:f>
              <c:strCache>
                <c:ptCount val="1"/>
                <c:pt idx="0">
                  <c:v>8 SEGUIMIENTO</c:v>
                </c:pt>
              </c:strCache>
            </c:strRef>
          </c:tx>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_PM CONTRALORIA VIG 2022_</c:v>
                </c:pt>
              </c:strCache>
            </c:strRef>
          </c:cat>
          <c:val>
            <c:numRef>
              <c:f>Hoja6!$O$4:$O$5</c:f>
              <c:numCache>
                <c:formatCode>General</c:formatCode>
                <c:ptCount val="1"/>
              </c:numCache>
            </c:numRef>
          </c:val>
          <c:extLst>
            <c:ext xmlns:c16="http://schemas.microsoft.com/office/drawing/2014/chart" uri="{C3380CC4-5D6E-409C-BE32-E72D297353CC}">
              <c16:uniqueId val="{0000000A-2AC8-4995-AB9C-161FC86A1089}"/>
            </c:ext>
          </c:extLst>
        </c:ser>
        <c:ser>
          <c:idx val="7"/>
          <c:order val="8"/>
          <c:tx>
            <c:strRef>
              <c:f>Hoja6!$P$3</c:f>
              <c:strCache>
                <c:ptCount val="1"/>
                <c:pt idx="0">
                  <c:v>9 SEGUIMIENTO</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_PM CONTRALORIA VIG 2022_</c:v>
                </c:pt>
              </c:strCache>
            </c:strRef>
          </c:cat>
          <c:val>
            <c:numRef>
              <c:f>Hoja6!$P$4:$P$5</c:f>
              <c:numCache>
                <c:formatCode>General</c:formatCode>
                <c:ptCount val="1"/>
              </c:numCache>
            </c:numRef>
          </c:val>
          <c:extLst>
            <c:ext xmlns:c16="http://schemas.microsoft.com/office/drawing/2014/chart" uri="{C3380CC4-5D6E-409C-BE32-E72D297353CC}">
              <c16:uniqueId val="{00000006-3762-44BE-9C2E-1FF210DD4D18}"/>
            </c:ext>
          </c:extLst>
        </c:ser>
        <c:ser>
          <c:idx val="9"/>
          <c:order val="9"/>
          <c:tx>
            <c:strRef>
              <c:f>Hoja6!$Q$3</c:f>
              <c:strCache>
                <c:ptCount val="1"/>
                <c:pt idx="0">
                  <c:v>10 SEGUIMIENTO</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anchor="ctr" anchorCtr="1"/>
              <a:lstStyle/>
              <a:p>
                <a:pPr>
                  <a:defRPr sz="1050" b="1" i="0" u="none" strike="noStrike" kern="1200" baseline="0">
                    <a:solidFill>
                      <a:schemeClr val="tx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_PM CONTRALORIA VIG 2022_</c:v>
                </c:pt>
              </c:strCache>
            </c:strRef>
          </c:cat>
          <c:val>
            <c:numRef>
              <c:f>Hoja6!$Q$4:$Q$5</c:f>
              <c:numCache>
                <c:formatCode>General</c:formatCode>
                <c:ptCount val="1"/>
              </c:numCache>
            </c:numRef>
          </c:val>
          <c:extLst>
            <c:ext xmlns:c16="http://schemas.microsoft.com/office/drawing/2014/chart" uri="{C3380CC4-5D6E-409C-BE32-E72D297353CC}">
              <c16:uniqueId val="{00000002-0B87-46BE-B0F3-D7664C036DD6}"/>
            </c:ext>
          </c:extLst>
        </c:ser>
        <c:ser>
          <c:idx val="10"/>
          <c:order val="10"/>
          <c:tx>
            <c:strRef>
              <c:f>Hoja6!$R$3</c:f>
              <c:strCache>
                <c:ptCount val="1"/>
                <c:pt idx="0">
                  <c:v>11 SEGUIMIENTO</c:v>
                </c:pt>
              </c:strCache>
            </c:strRef>
          </c:tx>
          <c:spPr>
            <a:gradFill rotWithShape="1">
              <a:gsLst>
                <a:gs pos="0">
                  <a:schemeClr val="accent5">
                    <a:lumMod val="60000"/>
                    <a:satMod val="103000"/>
                    <a:lumMod val="102000"/>
                    <a:tint val="94000"/>
                  </a:schemeClr>
                </a:gs>
                <a:gs pos="50000">
                  <a:schemeClr val="accent5">
                    <a:lumMod val="60000"/>
                    <a:satMod val="110000"/>
                    <a:lumMod val="100000"/>
                    <a:shade val="100000"/>
                  </a:schemeClr>
                </a:gs>
                <a:gs pos="100000">
                  <a:schemeClr val="accent5">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dk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_PM CONTRALORIA VIG 2022_</c:v>
                </c:pt>
              </c:strCache>
            </c:strRef>
          </c:cat>
          <c:val>
            <c:numRef>
              <c:f>Hoja6!$R$4:$R$5</c:f>
              <c:numCache>
                <c:formatCode>General</c:formatCode>
                <c:ptCount val="1"/>
              </c:numCache>
            </c:numRef>
          </c:val>
          <c:extLst>
            <c:ext xmlns:c16="http://schemas.microsoft.com/office/drawing/2014/chart" uri="{C3380CC4-5D6E-409C-BE32-E72D297353CC}">
              <c16:uniqueId val="{00000002-E162-4A95-A58A-F6B9B9EECAE1}"/>
            </c:ext>
          </c:extLst>
        </c:ser>
        <c:dLbls>
          <c:dLblPos val="ctr"/>
          <c:showLegendKey val="0"/>
          <c:showVal val="1"/>
          <c:showCatName val="0"/>
          <c:showSerName val="0"/>
          <c:showPercent val="0"/>
          <c:showBubbleSize val="0"/>
        </c:dLbls>
        <c:gapWidth val="150"/>
        <c:axId val="-712161120"/>
        <c:axId val="-712172544"/>
      </c:barChart>
      <c:catAx>
        <c:axId val="-71216112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800" b="1" i="0" u="none" strike="noStrike" kern="1200" baseline="0">
                <a:solidFill>
                  <a:schemeClr val="dk1"/>
                </a:solidFill>
                <a:latin typeface="+mn-lt"/>
                <a:ea typeface="+mn-ea"/>
                <a:cs typeface="+mn-cs"/>
              </a:defRPr>
            </a:pPr>
            <a:endParaRPr lang="en-US"/>
          </a:p>
        </c:txPr>
        <c:crossAx val="-712172544"/>
        <c:crosses val="autoZero"/>
        <c:auto val="1"/>
        <c:lblAlgn val="ctr"/>
        <c:lblOffset val="100"/>
        <c:noMultiLvlLbl val="0"/>
      </c:catAx>
      <c:valAx>
        <c:axId val="-7121725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712161120"/>
        <c:crosses val="autoZero"/>
        <c:crossBetween val="between"/>
      </c:valAx>
      <c:spPr>
        <a:noFill/>
        <a:ln>
          <a:noFill/>
        </a:ln>
        <a:effectLst/>
      </c:spPr>
    </c:plotArea>
    <c:legend>
      <c:legendPos val="r"/>
      <c:layout>
        <c:manualLayout>
          <c:xMode val="edge"/>
          <c:yMode val="edge"/>
          <c:x val="0.80405932289008997"/>
          <c:y val="0.16155486588737678"/>
          <c:w val="0.16620680922272524"/>
          <c:h val="0.53437674742223917"/>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dk1"/>
              </a:solidFill>
              <a:latin typeface="Century Gothic" panose="020B0502020202020204" pitchFamily="34" charset="0"/>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[junio (2).xlsx]Hoja6!Tabla dinámica6</c:name>
    <c:fmtId val="11"/>
  </c:pivotSource>
  <c:chart>
    <c:autoTitleDeleted val="1"/>
    <c:pivotFmts>
      <c:pivotFmt>
        <c:idx val="0"/>
        <c:spPr>
          <a:noFill/>
          <a:ln w="19050">
            <a:noFill/>
          </a:ln>
          <a:effectLst/>
        </c:spPr>
        <c:marker>
          <c:symbol val="none"/>
        </c:marker>
      </c:pivotFmt>
      <c:pivotFmt>
        <c:idx val="1"/>
        <c:spPr>
          <a:noFill/>
          <a:ln w="19050">
            <a:noFill/>
          </a:ln>
          <a:effectLst/>
        </c:spPr>
        <c:marker>
          <c:symbol val="none"/>
        </c:marker>
      </c:pivotFmt>
      <c:pivotFmt>
        <c:idx val="2"/>
        <c:spPr>
          <a:noFill/>
          <a:ln w="19050">
            <a:noFill/>
          </a:ln>
          <a:effectLst/>
        </c:spPr>
      </c:pivotFmt>
      <c:pivotFmt>
        <c:idx val="3"/>
        <c:spPr>
          <a:noFill/>
          <a:ln w="19050">
            <a:noFill/>
          </a:ln>
          <a:effectLst/>
        </c:spPr>
        <c:marker>
          <c:symbol val="none"/>
        </c:marker>
      </c:pivotFmt>
      <c:pivotFmt>
        <c:idx val="4"/>
        <c:spPr>
          <a:noFill/>
          <a:ln w="19050">
            <a:noFill/>
          </a:ln>
          <a:effectLst/>
        </c:spPr>
      </c:pivotFmt>
      <c:pivotFmt>
        <c:idx val="5"/>
        <c:spPr>
          <a:noFill/>
          <a:ln w="19050">
            <a:noFill/>
          </a:ln>
          <a:effectLst/>
        </c:spPr>
      </c:pivotFmt>
      <c:pivotFmt>
        <c:idx val="6"/>
        <c:spPr>
          <a:noFill/>
          <a:ln w="19050">
            <a:noFill/>
          </a:ln>
          <a:effectLst/>
        </c:spPr>
        <c:marker>
          <c:symbol val="none"/>
        </c:marker>
      </c:pivotFmt>
      <c:pivotFmt>
        <c:idx val="7"/>
        <c:spPr>
          <a:noFill/>
          <a:ln w="19050">
            <a:noFill/>
          </a:ln>
          <a:effectLst/>
        </c:spPr>
      </c:pivotFmt>
      <c:pivotFmt>
        <c:idx val="8"/>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9"/>
        <c:spPr>
          <a:noFill/>
          <a:ln w="19050">
            <a:noFill/>
          </a:ln>
          <a:effectLst/>
        </c:spPr>
      </c:pivotFmt>
      <c:pivotFmt>
        <c:idx val="10"/>
        <c:spPr>
          <a:noFill/>
          <a:ln w="19050">
            <a:noFill/>
          </a:ln>
          <a:effectLst/>
        </c:spPr>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spPr>
          <a:noFill/>
          <a:ln w="19050">
            <a:noFill/>
          </a:ln>
          <a:effectLst/>
        </c:spPr>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pivotFmt>
      <c:pivotFmt>
        <c:idx val="21"/>
        <c:spPr>
          <a:noFill/>
          <a:ln w="19050">
            <a:noFill/>
          </a:ln>
          <a:effectLst/>
        </c:spPr>
      </c:pivotFmt>
      <c:pivotFmt>
        <c:idx val="22"/>
        <c:spPr>
          <a:noFill/>
          <a:ln w="19050">
            <a:noFill/>
          </a:ln>
          <a:effectLst/>
        </c:spPr>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noFill/>
          <a:ln w="19050">
            <a:noFill/>
          </a:ln>
          <a:effectLst/>
        </c:spPr>
      </c:pivotFmt>
      <c:pivotFmt>
        <c:idx val="28"/>
        <c:spPr>
          <a:noFill/>
          <a:ln w="19050">
            <a:noFill/>
          </a:ln>
          <a:effectLst/>
        </c:spPr>
      </c:pivotFmt>
      <c:pivotFmt>
        <c:idx val="29"/>
        <c:spPr>
          <a:noFill/>
          <a:ln w="19050">
            <a:noFill/>
          </a:ln>
          <a:effectLst/>
        </c:spPr>
      </c:pivotFmt>
      <c:pivotFmt>
        <c:idx val="30"/>
        <c:spPr>
          <a:noFill/>
          <a:ln w="19050">
            <a:noFill/>
          </a:ln>
          <a:effectLst/>
        </c:spPr>
      </c:pivotFmt>
      <c:pivotFmt>
        <c:idx val="31"/>
        <c:spPr>
          <a:noFill/>
          <a:ln w="19050">
            <a:noFill/>
          </a:ln>
          <a:effectLst/>
        </c:spPr>
      </c:pivotFmt>
      <c:pivotFmt>
        <c:idx val="32"/>
        <c:spPr>
          <a:noFill/>
          <a:ln w="19050">
            <a:noFill/>
          </a:ln>
          <a:effectLst/>
        </c:spPr>
      </c:pivotFmt>
      <c:pivotFmt>
        <c:idx val="33"/>
        <c:spPr>
          <a:noFill/>
          <a:ln w="19050">
            <a:noFill/>
          </a:ln>
          <a:effectLst/>
        </c:spPr>
      </c:pivotFmt>
      <c:pivotFmt>
        <c:idx val="34"/>
        <c:spPr>
          <a:noFill/>
          <a:ln w="19050">
            <a:noFill/>
          </a:ln>
          <a:effectLst/>
        </c:spPr>
      </c:pivotFmt>
      <c:pivotFmt>
        <c:idx val="35"/>
        <c:spPr>
          <a:noFill/>
          <a:ln w="19050">
            <a:noFill/>
          </a:ln>
          <a:effectLst/>
        </c:spPr>
      </c:pivotFmt>
      <c:pivotFmt>
        <c:idx val="36"/>
        <c:spPr>
          <a:noFill/>
          <a:ln w="19050">
            <a:noFill/>
          </a:ln>
          <a:effectLst/>
        </c:spPr>
      </c:pivotFmt>
      <c:pivotFmt>
        <c:idx val="37"/>
        <c:spPr>
          <a:noFill/>
          <a:ln w="19050">
            <a:noFill/>
          </a:ln>
          <a:effectLst/>
        </c:spPr>
      </c:pivotFmt>
      <c:pivotFmt>
        <c:idx val="38"/>
        <c:spPr>
          <a:noFill/>
          <a:ln w="19050">
            <a:noFill/>
          </a:ln>
          <a:effectLst/>
        </c:spPr>
      </c:pivotFmt>
      <c:pivotFmt>
        <c:idx val="39"/>
        <c:spPr>
          <a:noFill/>
          <a:ln w="19050">
            <a:noFill/>
          </a:ln>
          <a:effectLst/>
        </c:spPr>
      </c:pivotFmt>
      <c:pivotFmt>
        <c:idx val="40"/>
        <c:spPr>
          <a:noFill/>
          <a:ln w="19050">
            <a:noFill/>
          </a:ln>
          <a:effectLst/>
        </c:spPr>
      </c:pivotFmt>
      <c:pivotFmt>
        <c:idx val="41"/>
        <c:spPr>
          <a:noFill/>
          <a:ln w="19050">
            <a:noFill/>
          </a:ln>
          <a:effectLst/>
        </c:spPr>
      </c:pivotFmt>
      <c:pivotFmt>
        <c:idx val="42"/>
        <c:spPr>
          <a:noFill/>
          <a:ln w="19050">
            <a:noFill/>
          </a:ln>
          <a:effectLst/>
        </c:spPr>
      </c:pivotFmt>
      <c:pivotFmt>
        <c:idx val="43"/>
        <c:spPr>
          <a:noFill/>
          <a:ln w="19050">
            <a:noFill/>
          </a:ln>
          <a:effectLst/>
        </c:spPr>
      </c:pivotFmt>
      <c:pivotFmt>
        <c:idx val="44"/>
        <c:spPr>
          <a:noFill/>
          <a:ln w="19050">
            <a:noFill/>
          </a:ln>
          <a:effectLst/>
        </c:spPr>
      </c:pivotFmt>
      <c:pivotFmt>
        <c:idx val="45"/>
        <c:spPr>
          <a:noFill/>
          <a:ln w="19050">
            <a:noFill/>
          </a:ln>
          <a:effectLst/>
        </c:spPr>
      </c:pivotFmt>
      <c:pivotFmt>
        <c:idx val="46"/>
        <c:spPr>
          <a:noFill/>
          <a:ln w="19050">
            <a:noFill/>
          </a:ln>
          <a:effectLst/>
        </c:spPr>
      </c:pivotFmt>
      <c:pivotFmt>
        <c:idx val="47"/>
        <c:spPr>
          <a:noFill/>
          <a:ln w="19050">
            <a:noFill/>
          </a:ln>
          <a:effectLst/>
        </c:spPr>
      </c:pivotFmt>
      <c:pivotFmt>
        <c:idx val="48"/>
        <c:spPr>
          <a:noFill/>
          <a:ln w="19050">
            <a:noFill/>
          </a:ln>
          <a:effectLst/>
        </c:spPr>
      </c:pivotFmt>
      <c:pivotFmt>
        <c:idx val="49"/>
        <c:spPr>
          <a:noFill/>
          <a:ln w="19050">
            <a:noFill/>
          </a:ln>
          <a:effectLst/>
        </c:spPr>
      </c:pivotFmt>
      <c:pivotFmt>
        <c:idx val="50"/>
        <c:spPr>
          <a:noFill/>
          <a:ln w="19050">
            <a:noFill/>
          </a:ln>
          <a:effectLst/>
        </c:spPr>
      </c:pivotFmt>
      <c:pivotFmt>
        <c:idx val="51"/>
        <c:spPr>
          <a:noFill/>
          <a:ln w="19050">
            <a:noFill/>
          </a:ln>
          <a:effectLst/>
        </c:spPr>
      </c:pivotFmt>
      <c:pivotFmt>
        <c:idx val="52"/>
        <c:spPr>
          <a:noFill/>
          <a:ln w="19050">
            <a:noFill/>
          </a:ln>
          <a:effectLst/>
        </c:spPr>
      </c:pivotFmt>
      <c:pivotFmt>
        <c:idx val="53"/>
        <c:spPr>
          <a:noFill/>
          <a:ln w="19050">
            <a:noFill/>
          </a:ln>
          <a:effectLst/>
        </c:spPr>
      </c:pivotFmt>
      <c:pivotFmt>
        <c:idx val="54"/>
        <c:spPr>
          <a:noFill/>
          <a:ln w="19050">
            <a:noFill/>
          </a:ln>
          <a:effectLst/>
        </c:spPr>
      </c:pivotFmt>
      <c:pivotFmt>
        <c:idx val="55"/>
        <c:spPr>
          <a:noFill/>
          <a:ln w="19050">
            <a:noFill/>
          </a:ln>
          <a:effectLst/>
        </c:spPr>
      </c:pivotFmt>
      <c:pivotFmt>
        <c:idx val="56"/>
        <c:spPr>
          <a:noFill/>
          <a:ln w="19050">
            <a:noFill/>
          </a:ln>
          <a:effectLst/>
        </c:spPr>
      </c:pivotFmt>
      <c:pivotFmt>
        <c:idx val="57"/>
        <c:spPr>
          <a:noFill/>
          <a:ln w="19050">
            <a:noFill/>
          </a:ln>
          <a:effectLst/>
        </c:spPr>
      </c:pivotFmt>
      <c:pivotFmt>
        <c:idx val="58"/>
        <c:spPr>
          <a:noFill/>
          <a:ln w="19050">
            <a:noFill/>
          </a:ln>
          <a:effectLst/>
        </c:spPr>
      </c:pivotFmt>
      <c:pivotFmt>
        <c:idx val="59"/>
        <c:spPr>
          <a:noFill/>
          <a:ln w="19050">
            <a:noFill/>
          </a:ln>
          <a:effectLst/>
        </c:spPr>
      </c:pivotFmt>
      <c:pivotFmt>
        <c:idx val="60"/>
        <c:spPr>
          <a:noFill/>
          <a:ln w="19050">
            <a:noFill/>
          </a:ln>
          <a:effectLst/>
        </c:spPr>
      </c:pivotFmt>
      <c:pivotFmt>
        <c:idx val="61"/>
        <c:spPr>
          <a:noFill/>
          <a:ln w="19050">
            <a:noFill/>
          </a:ln>
          <a:effectLst/>
        </c:spPr>
      </c:pivotFmt>
      <c:pivotFmt>
        <c:idx val="62"/>
        <c:spPr>
          <a:noFill/>
          <a:ln w="19050">
            <a:noFill/>
          </a:ln>
          <a:effectLst/>
        </c:spPr>
      </c:pivotFmt>
      <c:pivotFmt>
        <c:idx val="63"/>
        <c:spPr>
          <a:noFill/>
          <a:ln w="19050">
            <a:noFill/>
          </a:ln>
          <a:effectLst/>
        </c:spPr>
      </c:pivotFmt>
      <c:pivotFmt>
        <c:idx val="64"/>
        <c:spPr>
          <a:noFill/>
          <a:ln w="19050">
            <a:noFill/>
          </a:ln>
          <a:effectLst/>
        </c:spPr>
      </c:pivotFmt>
      <c:pivotFmt>
        <c:idx val="65"/>
        <c:spPr>
          <a:noFill/>
          <a:ln w="19050">
            <a:noFill/>
          </a:ln>
          <a:effectLst/>
        </c:spPr>
      </c:pivotFmt>
      <c:pivotFmt>
        <c:idx val="66"/>
        <c:spPr>
          <a:noFill/>
          <a:ln w="19050">
            <a:noFill/>
          </a:ln>
          <a:effectLst/>
        </c:spPr>
      </c:pivotFmt>
      <c:pivotFmt>
        <c:idx val="67"/>
        <c:spPr>
          <a:noFill/>
          <a:ln w="19050">
            <a:noFill/>
          </a:ln>
          <a:effectLst/>
        </c:spPr>
      </c:pivotFmt>
      <c:pivotFmt>
        <c:idx val="68"/>
        <c:spPr>
          <a:noFill/>
          <a:ln w="19050">
            <a:noFill/>
          </a:ln>
          <a:effectLst/>
        </c:spPr>
      </c:pivotFmt>
      <c:pivotFmt>
        <c:idx val="69"/>
        <c:spPr>
          <a:noFill/>
          <a:ln w="19050">
            <a:noFill/>
          </a:ln>
          <a:effectLst/>
        </c:spPr>
      </c:pivotFmt>
      <c:pivotFmt>
        <c:idx val="70"/>
        <c:spPr>
          <a:noFill/>
          <a:ln w="19050">
            <a:noFill/>
          </a:ln>
          <a:effectLst/>
        </c:spPr>
      </c:pivotFmt>
      <c:pivotFmt>
        <c:idx val="71"/>
        <c:spPr>
          <a:noFill/>
          <a:ln w="19050">
            <a:noFill/>
          </a:ln>
          <a:effectLst/>
        </c:spPr>
      </c:pivotFmt>
      <c:pivotFmt>
        <c:idx val="72"/>
        <c:spPr>
          <a:noFill/>
          <a:ln w="19050">
            <a:noFill/>
          </a:ln>
          <a:effectLst/>
        </c:spPr>
      </c:pivotFmt>
      <c:pivotFmt>
        <c:idx val="73"/>
        <c:spPr>
          <a:noFill/>
          <a:ln w="19050">
            <a:noFill/>
          </a:ln>
          <a:effectLst/>
        </c:spPr>
      </c:pivotFmt>
      <c:pivotFmt>
        <c:idx val="74"/>
        <c:spPr>
          <a:noFill/>
          <a:ln w="19050">
            <a:noFill/>
          </a:ln>
          <a:effectLst/>
        </c:spPr>
      </c:pivotFmt>
      <c:pivotFmt>
        <c:idx val="75"/>
        <c:spPr>
          <a:noFill/>
          <a:ln w="19050">
            <a:noFill/>
          </a:ln>
          <a:effectLst/>
        </c:spPr>
      </c:pivotFmt>
      <c:pivotFmt>
        <c:idx val="76"/>
        <c:spPr>
          <a:noFill/>
          <a:ln w="19050">
            <a:noFill/>
          </a:ln>
          <a:effectLst/>
        </c:spPr>
      </c:pivotFmt>
      <c:pivotFmt>
        <c:idx val="77"/>
        <c:spPr>
          <a:noFill/>
          <a:ln w="19050">
            <a:noFill/>
          </a:ln>
          <a:effectLst/>
        </c:spPr>
      </c:pivotFmt>
      <c:pivotFmt>
        <c:idx val="78"/>
        <c:spPr>
          <a:noFill/>
          <a:ln w="19050">
            <a:noFill/>
          </a:ln>
          <a:effectLst/>
        </c:spPr>
      </c:pivotFmt>
      <c:pivotFmt>
        <c:idx val="79"/>
        <c:spPr>
          <a:noFill/>
          <a:ln w="19050">
            <a:noFill/>
          </a:ln>
          <a:effectLst/>
        </c:spPr>
      </c:pivotFmt>
    </c:pivotFmts>
    <c:plotArea>
      <c:layout>
        <c:manualLayout>
          <c:layoutTarget val="inner"/>
          <c:xMode val="edge"/>
          <c:yMode val="edge"/>
          <c:x val="4.4342840197360671E-2"/>
          <c:y val="9.9492451401952439E-2"/>
          <c:w val="0.57831952130097175"/>
          <c:h val="0.8631978793223154"/>
        </c:manualLayout>
      </c:layout>
      <c:pieChart>
        <c:varyColors val="1"/>
        <c:ser>
          <c:idx val="0"/>
          <c:order val="0"/>
          <c:tx>
            <c:strRef>
              <c:f>Hoja6!$F$17</c:f>
              <c:strCache>
                <c:ptCount val="1"/>
                <c:pt idx="0">
                  <c:v>Total</c:v>
                </c:pt>
              </c:strCache>
            </c:strRef>
          </c:tx>
          <c:spPr>
            <a:noFill/>
            <a:ln>
              <a:noFill/>
            </a:ln>
          </c:spPr>
          <c:explosion val="5"/>
          <c:dPt>
            <c:idx val="0"/>
            <c:bubble3D val="0"/>
            <c:spPr>
              <a:noFill/>
              <a:ln w="19050">
                <a:noFill/>
              </a:ln>
              <a:effectLst/>
            </c:spPr>
            <c:extLst>
              <c:ext xmlns:c16="http://schemas.microsoft.com/office/drawing/2014/chart" uri="{C3380CC4-5D6E-409C-BE32-E72D297353CC}">
                <c16:uniqueId val="{00000001-999D-44F7-B548-708713CFFE61}"/>
              </c:ext>
            </c:extLst>
          </c:dPt>
          <c:cat>
            <c:multiLvlStrRef>
              <c:f>Hoja6!$E$18:$E$20</c:f>
              <c:multiLvlStrCache>
                <c:ptCount val="1"/>
                <c:lvl>
                  <c:pt idx="0">
                    <c:v>Vigencia 2024</c:v>
                  </c:pt>
                </c:lvl>
                <c:lvl>
                  <c:pt idx="0">
                    <c:v>_PM CONTRALORIA VIG 2022_</c:v>
                  </c:pt>
                </c:lvl>
              </c:multiLvlStrCache>
            </c:multiLvlStrRef>
          </c:cat>
          <c:val>
            <c:numRef>
              <c:f>Hoja6!$F$18:$F$20</c:f>
              <c:numCache>
                <c:formatCode>General</c:formatCode>
                <c:ptCount val="1"/>
                <c:pt idx="0">
                  <c:v>1</c:v>
                </c:pt>
              </c:numCache>
            </c:numRef>
          </c:val>
          <c:extLst>
            <c:ext xmlns:c16="http://schemas.microsoft.com/office/drawing/2014/chart" uri="{C3380CC4-5D6E-409C-BE32-E72D297353CC}">
              <c16:uniqueId val="{00000002-999D-44F7-B548-708713CFFE61}"/>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1" i="0" u="none" strike="noStrike" kern="1200" baseline="0">
                <a:solidFill>
                  <a:srgbClr val="00482B"/>
                </a:solidFill>
                <a:latin typeface="Century Gothic" panose="020B0502020202020204" pitchFamily="34" charset="0"/>
                <a:ea typeface="+mn-ea"/>
                <a:cs typeface="+mn-cs"/>
              </a:defRPr>
            </a:pPr>
            <a:endParaRPr lang="en-US"/>
          </a:p>
        </c:txPr>
      </c:legendEntry>
      <c:layout>
        <c:manualLayout>
          <c:xMode val="edge"/>
          <c:yMode val="edge"/>
          <c:x val="0.21339450582578764"/>
          <c:y val="0.22815064889985356"/>
          <c:w val="0.59994147805312181"/>
          <c:h val="0.77184941386607497"/>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0482B"/>
              </a:solidFill>
              <a:latin typeface="Century Gothic" panose="020B0502020202020204" pitchFamily="34" charset="0"/>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[junio (2).xlsx]Hoja6!Tabla dinámica3</c:name>
    <c:fmtId val="16"/>
  </c:pivotSource>
  <c:chart>
    <c:autoTitleDeleted val="1"/>
    <c:pivotFmts>
      <c:pivotFmt>
        <c:idx val="0"/>
        <c:spPr>
          <a:noFill/>
          <a:ln w="19050">
            <a:noFill/>
          </a:ln>
          <a:effectLst/>
        </c:spPr>
        <c:marker>
          <c:symbol val="none"/>
        </c:marker>
      </c:pivotFmt>
      <c:pivotFmt>
        <c:idx val="1"/>
        <c:spPr>
          <a:noFill/>
          <a:ln w="19050">
            <a:noFill/>
          </a:ln>
          <a:effectLst/>
        </c:spPr>
        <c:marker>
          <c:symbol val="none"/>
        </c:marker>
      </c:pivotFmt>
      <c:pivotFmt>
        <c:idx val="2"/>
        <c:spPr>
          <a:noFill/>
          <a:ln w="19050">
            <a:noFill/>
          </a:ln>
          <a:effectLst/>
        </c:spPr>
      </c:pivotFmt>
      <c:pivotFmt>
        <c:idx val="3"/>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
        <c:spPr>
          <a:noFill/>
          <a:ln w="19050">
            <a:noFill/>
          </a:ln>
          <a:effectLst/>
        </c:spPr>
      </c:pivotFmt>
      <c:pivotFmt>
        <c:idx val="5"/>
        <c:spPr>
          <a:noFill/>
          <a:ln w="19050">
            <a:noFill/>
          </a:ln>
          <a:effectLst/>
        </c:spPr>
      </c:pivotFmt>
      <c:pivotFmt>
        <c:idx val="6"/>
        <c:spPr>
          <a:noFill/>
          <a:ln w="19050">
            <a:noFill/>
          </a:ln>
          <a:effectLst/>
        </c:spPr>
      </c:pivotFmt>
      <c:pivotFmt>
        <c:idx val="7"/>
        <c:spPr>
          <a:noFill/>
          <a:ln w="19050">
            <a:noFill/>
          </a:ln>
          <a:effectLst/>
        </c:spPr>
      </c:pivotFmt>
      <c:pivotFmt>
        <c:idx val="8"/>
        <c:spPr>
          <a:noFill/>
          <a:ln w="19050">
            <a:noFill/>
          </a:ln>
          <a:effectLst/>
        </c:spPr>
      </c:pivotFmt>
      <c:pivotFmt>
        <c:idx val="9"/>
        <c:spPr>
          <a:noFill/>
          <a:ln w="19050">
            <a:noFill/>
          </a:ln>
          <a:effectLst/>
        </c:spPr>
      </c:pivotFmt>
      <c:pivotFmt>
        <c:idx val="10"/>
        <c:spPr>
          <a:noFill/>
          <a:ln w="19050">
            <a:noFill/>
          </a:ln>
          <a:effectLst/>
        </c:spPr>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spPr>
          <a:noFill/>
          <a:ln w="19050">
            <a:noFill/>
          </a:ln>
          <a:effectLst/>
        </c:spPr>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pivotFmt>
      <c:pivotFmt>
        <c:idx val="21"/>
        <c:spPr>
          <a:noFill/>
          <a:ln w="19050">
            <a:noFill/>
          </a:ln>
          <a:effectLst/>
        </c:spPr>
      </c:pivotFmt>
      <c:pivotFmt>
        <c:idx val="22"/>
        <c:spPr>
          <a:noFill/>
          <a:ln w="19050">
            <a:noFill/>
          </a:ln>
          <a:effectLst/>
        </c:spPr>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noFill/>
          <a:ln w="19050">
            <a:noFill/>
          </a:ln>
          <a:effectLst/>
        </c:spPr>
      </c:pivotFmt>
      <c:pivotFmt>
        <c:idx val="28"/>
        <c:spPr>
          <a:noFill/>
          <a:ln w="19050">
            <a:noFill/>
          </a:ln>
          <a:effectLst/>
        </c:spPr>
      </c:pivotFmt>
      <c:pivotFmt>
        <c:idx val="29"/>
        <c:spPr>
          <a:noFill/>
          <a:ln w="19050">
            <a:noFill/>
          </a:ln>
          <a:effectLst/>
        </c:spPr>
      </c:pivotFmt>
      <c:pivotFmt>
        <c:idx val="30"/>
        <c:spPr>
          <a:noFill/>
          <a:ln w="19050">
            <a:noFill/>
          </a:ln>
          <a:effectLst/>
        </c:spPr>
      </c:pivotFmt>
      <c:pivotFmt>
        <c:idx val="31"/>
        <c:spPr>
          <a:noFill/>
          <a:ln w="19050">
            <a:noFill/>
          </a:ln>
          <a:effectLst/>
        </c:spPr>
      </c:pivotFmt>
      <c:pivotFmt>
        <c:idx val="32"/>
        <c:spPr>
          <a:noFill/>
          <a:ln w="19050">
            <a:noFill/>
          </a:ln>
          <a:effectLst/>
        </c:spPr>
      </c:pivotFmt>
      <c:pivotFmt>
        <c:idx val="33"/>
        <c:spPr>
          <a:noFill/>
          <a:ln w="19050">
            <a:noFill/>
          </a:ln>
          <a:effectLst/>
        </c:spPr>
      </c:pivotFmt>
      <c:pivotFmt>
        <c:idx val="34"/>
        <c:spPr>
          <a:noFill/>
          <a:ln w="19050">
            <a:noFill/>
          </a:ln>
          <a:effectLst/>
        </c:spPr>
      </c:pivotFmt>
      <c:pivotFmt>
        <c:idx val="35"/>
        <c:spPr>
          <a:noFill/>
          <a:ln w="19050">
            <a:noFill/>
          </a:ln>
          <a:effectLst/>
        </c:spPr>
      </c:pivotFmt>
      <c:pivotFmt>
        <c:idx val="36"/>
        <c:spPr>
          <a:noFill/>
          <a:ln w="19050">
            <a:noFill/>
          </a:ln>
          <a:effectLst/>
        </c:spPr>
      </c:pivotFmt>
      <c:pivotFmt>
        <c:idx val="37"/>
        <c:spPr>
          <a:noFill/>
          <a:ln w="19050">
            <a:noFill/>
          </a:ln>
          <a:effectLst/>
        </c:spPr>
      </c:pivotFmt>
      <c:pivotFmt>
        <c:idx val="38"/>
        <c:spPr>
          <a:noFill/>
          <a:ln w="19050">
            <a:noFill/>
          </a:ln>
          <a:effectLst/>
        </c:spPr>
      </c:pivotFmt>
      <c:pivotFmt>
        <c:idx val="39"/>
        <c:spPr>
          <a:noFill/>
          <a:ln w="19050">
            <a:noFill/>
          </a:ln>
          <a:effectLst/>
        </c:spPr>
      </c:pivotFmt>
      <c:pivotFmt>
        <c:idx val="40"/>
        <c:spPr>
          <a:noFill/>
          <a:ln w="19050">
            <a:noFill/>
          </a:ln>
          <a:effectLst/>
        </c:spPr>
      </c:pivotFmt>
      <c:pivotFmt>
        <c:idx val="41"/>
        <c:spPr>
          <a:noFill/>
          <a:ln w="19050">
            <a:noFill/>
          </a:ln>
          <a:effectLst/>
        </c:spPr>
      </c:pivotFmt>
      <c:pivotFmt>
        <c:idx val="42"/>
        <c:spPr>
          <a:noFill/>
          <a:ln w="19050">
            <a:noFill/>
          </a:ln>
          <a:effectLst/>
        </c:spPr>
      </c:pivotFmt>
      <c:pivotFmt>
        <c:idx val="43"/>
        <c:spPr>
          <a:noFill/>
          <a:ln w="19050">
            <a:noFill/>
          </a:ln>
          <a:effectLst/>
        </c:spPr>
      </c:pivotFmt>
      <c:pivotFmt>
        <c:idx val="44"/>
        <c:spPr>
          <a:noFill/>
          <a:ln w="19050">
            <a:noFill/>
          </a:ln>
          <a:effectLst/>
        </c:spPr>
      </c:pivotFmt>
      <c:pivotFmt>
        <c:idx val="45"/>
        <c:spPr>
          <a:noFill/>
          <a:ln w="19050">
            <a:noFill/>
          </a:ln>
          <a:effectLst/>
        </c:spPr>
      </c:pivotFmt>
      <c:pivotFmt>
        <c:idx val="46"/>
        <c:spPr>
          <a:noFill/>
          <a:ln w="19050">
            <a:noFill/>
          </a:ln>
          <a:effectLst/>
        </c:spPr>
      </c:pivotFmt>
      <c:pivotFmt>
        <c:idx val="47"/>
        <c:spPr>
          <a:noFill/>
          <a:ln w="19050">
            <a:noFill/>
          </a:ln>
          <a:effectLst/>
        </c:spPr>
      </c:pivotFmt>
      <c:pivotFmt>
        <c:idx val="48"/>
        <c:spPr>
          <a:noFill/>
          <a:ln w="19050">
            <a:noFill/>
          </a:ln>
          <a:effectLst/>
        </c:spPr>
      </c:pivotFmt>
      <c:pivotFmt>
        <c:idx val="49"/>
        <c:spPr>
          <a:noFill/>
          <a:ln w="19050">
            <a:noFill/>
          </a:ln>
          <a:effectLst/>
        </c:spPr>
      </c:pivotFmt>
      <c:pivotFmt>
        <c:idx val="50"/>
        <c:spPr>
          <a:noFill/>
          <a:ln w="19050">
            <a:noFill/>
          </a:ln>
          <a:effectLst/>
        </c:spPr>
      </c:pivotFmt>
      <c:pivotFmt>
        <c:idx val="51"/>
        <c:spPr>
          <a:noFill/>
          <a:ln w="19050">
            <a:noFill/>
          </a:ln>
          <a:effectLst/>
        </c:spPr>
      </c:pivotFmt>
      <c:pivotFmt>
        <c:idx val="52"/>
        <c:spPr>
          <a:noFill/>
          <a:ln w="19050">
            <a:noFill/>
          </a:ln>
          <a:effectLst/>
        </c:spPr>
      </c:pivotFmt>
      <c:pivotFmt>
        <c:idx val="53"/>
        <c:spPr>
          <a:noFill/>
          <a:ln w="19050">
            <a:noFill/>
          </a:ln>
          <a:effectLst/>
        </c:spPr>
      </c:pivotFmt>
      <c:pivotFmt>
        <c:idx val="54"/>
        <c:spPr>
          <a:noFill/>
          <a:ln w="19050">
            <a:noFill/>
          </a:ln>
          <a:effectLst/>
        </c:spPr>
      </c:pivotFmt>
      <c:pivotFmt>
        <c:idx val="55"/>
        <c:spPr>
          <a:noFill/>
          <a:ln w="19050">
            <a:noFill/>
          </a:ln>
          <a:effectLst/>
        </c:spPr>
      </c:pivotFmt>
      <c:pivotFmt>
        <c:idx val="56"/>
        <c:spPr>
          <a:noFill/>
          <a:ln w="19050">
            <a:noFill/>
          </a:ln>
          <a:effectLst/>
        </c:spPr>
      </c:pivotFmt>
      <c:pivotFmt>
        <c:idx val="57"/>
        <c:spPr>
          <a:noFill/>
          <a:ln w="19050">
            <a:noFill/>
          </a:ln>
          <a:effectLst/>
        </c:spPr>
      </c:pivotFmt>
      <c:pivotFmt>
        <c:idx val="58"/>
        <c:spPr>
          <a:noFill/>
          <a:ln w="19050">
            <a:noFill/>
          </a:ln>
          <a:effectLst/>
        </c:spPr>
      </c:pivotFmt>
      <c:pivotFmt>
        <c:idx val="59"/>
        <c:spPr>
          <a:noFill/>
          <a:ln w="19050">
            <a:noFill/>
          </a:ln>
          <a:effectLst/>
        </c:spPr>
      </c:pivotFmt>
      <c:pivotFmt>
        <c:idx val="60"/>
        <c:spPr>
          <a:noFill/>
          <a:ln w="19050">
            <a:noFill/>
          </a:ln>
          <a:effectLst/>
        </c:spPr>
      </c:pivotFmt>
      <c:pivotFmt>
        <c:idx val="61"/>
        <c:spPr>
          <a:noFill/>
          <a:ln w="19050">
            <a:noFill/>
          </a:ln>
          <a:effectLst/>
        </c:spPr>
      </c:pivotFmt>
      <c:pivotFmt>
        <c:idx val="62"/>
        <c:spPr>
          <a:noFill/>
          <a:ln w="19050">
            <a:noFill/>
          </a:ln>
          <a:effectLst/>
        </c:spPr>
      </c:pivotFmt>
      <c:pivotFmt>
        <c:idx val="63"/>
        <c:spPr>
          <a:noFill/>
          <a:ln w="19050">
            <a:noFill/>
          </a:ln>
          <a:effectLst/>
        </c:spPr>
      </c:pivotFmt>
      <c:pivotFmt>
        <c:idx val="64"/>
        <c:spPr>
          <a:noFill/>
          <a:ln w="19050">
            <a:noFill/>
          </a:ln>
          <a:effectLst/>
        </c:spPr>
      </c:pivotFmt>
      <c:pivotFmt>
        <c:idx val="65"/>
        <c:spPr>
          <a:noFill/>
          <a:ln w="19050">
            <a:noFill/>
          </a:ln>
          <a:effectLst/>
        </c:spPr>
      </c:pivotFmt>
      <c:pivotFmt>
        <c:idx val="66"/>
        <c:spPr>
          <a:noFill/>
          <a:ln w="19050">
            <a:noFill/>
          </a:ln>
          <a:effectLst/>
        </c:spPr>
      </c:pivotFmt>
      <c:pivotFmt>
        <c:idx val="67"/>
        <c:spPr>
          <a:noFill/>
          <a:ln w="19050">
            <a:noFill/>
          </a:ln>
          <a:effectLst/>
        </c:spPr>
      </c:pivotFmt>
      <c:pivotFmt>
        <c:idx val="68"/>
        <c:spPr>
          <a:noFill/>
          <a:ln w="19050">
            <a:noFill/>
          </a:ln>
          <a:effectLst/>
        </c:spPr>
      </c:pivotFmt>
      <c:pivotFmt>
        <c:idx val="69"/>
        <c:spPr>
          <a:noFill/>
          <a:ln w="19050">
            <a:noFill/>
          </a:ln>
          <a:effectLst/>
        </c:spPr>
      </c:pivotFmt>
      <c:pivotFmt>
        <c:idx val="70"/>
        <c:spPr>
          <a:noFill/>
          <a:ln w="19050">
            <a:noFill/>
          </a:ln>
          <a:effectLst/>
        </c:spPr>
      </c:pivotFmt>
      <c:pivotFmt>
        <c:idx val="71"/>
        <c:spPr>
          <a:noFill/>
          <a:ln w="19050">
            <a:noFill/>
          </a:ln>
          <a:effectLst/>
        </c:spPr>
      </c:pivotFmt>
      <c:pivotFmt>
        <c:idx val="72"/>
        <c:spPr>
          <a:noFill/>
          <a:ln w="19050">
            <a:noFill/>
          </a:ln>
          <a:effectLst/>
        </c:spPr>
      </c:pivotFmt>
      <c:pivotFmt>
        <c:idx val="73"/>
        <c:spPr>
          <a:noFill/>
          <a:ln w="19050">
            <a:noFill/>
          </a:ln>
          <a:effectLst/>
        </c:spPr>
      </c:pivotFmt>
      <c:pivotFmt>
        <c:idx val="74"/>
        <c:spPr>
          <a:noFill/>
          <a:ln w="19050">
            <a:noFill/>
          </a:ln>
          <a:effectLst/>
        </c:spPr>
      </c:pivotFmt>
      <c:pivotFmt>
        <c:idx val="75"/>
        <c:spPr>
          <a:noFill/>
          <a:ln w="19050">
            <a:noFill/>
          </a:ln>
          <a:effectLst/>
        </c:spPr>
      </c:pivotFmt>
      <c:pivotFmt>
        <c:idx val="76"/>
        <c:spPr>
          <a:noFill/>
          <a:ln w="19050">
            <a:noFill/>
          </a:ln>
          <a:effectLst/>
        </c:spPr>
      </c:pivotFmt>
      <c:pivotFmt>
        <c:idx val="77"/>
        <c:spPr>
          <a:noFill/>
          <a:ln w="19050">
            <a:noFill/>
          </a:ln>
          <a:effectLst/>
        </c:spPr>
      </c:pivotFmt>
      <c:pivotFmt>
        <c:idx val="78"/>
        <c:spPr>
          <a:noFill/>
          <a:ln w="19050">
            <a:noFill/>
          </a:ln>
          <a:effectLst/>
        </c:spPr>
      </c:pivotFmt>
      <c:pivotFmt>
        <c:idx val="79"/>
        <c:spPr>
          <a:noFill/>
          <a:ln w="19050">
            <a:noFill/>
          </a:ln>
          <a:effectLst/>
        </c:spPr>
      </c:pivotFmt>
      <c:pivotFmt>
        <c:idx val="80"/>
        <c:spPr>
          <a:noFill/>
          <a:ln w="19050">
            <a:noFill/>
          </a:ln>
          <a:effectLst/>
        </c:spPr>
      </c:pivotFmt>
    </c:pivotFmts>
    <c:plotArea>
      <c:layout/>
      <c:pieChart>
        <c:varyColors val="1"/>
        <c:ser>
          <c:idx val="0"/>
          <c:order val="0"/>
          <c:tx>
            <c:strRef>
              <c:f>Hoja6!$F$22</c:f>
              <c:strCache>
                <c:ptCount val="1"/>
                <c:pt idx="0">
                  <c:v>Total</c:v>
                </c:pt>
              </c:strCache>
            </c:strRef>
          </c:tx>
          <c:spPr>
            <a:noFill/>
            <a:ln>
              <a:noFill/>
            </a:ln>
          </c:spPr>
          <c:dPt>
            <c:idx val="0"/>
            <c:bubble3D val="0"/>
            <c:spPr>
              <a:noFill/>
              <a:ln w="19050">
                <a:noFill/>
              </a:ln>
              <a:effectLst/>
            </c:spPr>
            <c:extLst>
              <c:ext xmlns:c16="http://schemas.microsoft.com/office/drawing/2014/chart" uri="{C3380CC4-5D6E-409C-BE32-E72D297353CC}">
                <c16:uniqueId val="{00000001-9405-4838-8399-D387A65EB97C}"/>
              </c:ext>
            </c:extLst>
          </c:dPt>
          <c:cat>
            <c:strRef>
              <c:f>Hoja6!$E$23:$E$24</c:f>
              <c:strCache>
                <c:ptCount val="1"/>
                <c:pt idx="0">
                  <c:v>El plan de mejoramiento cuenta con 59 actividades de las cuales para este segundo seguimiento se encontraban 33 vencidas y 26 en términos, de las 33 vencidas se lograron cerrar 28 y 5 abiertas y para las actividades en términos que son 26 se lograron cerra</c:v>
                </c:pt>
              </c:strCache>
            </c:strRef>
          </c:cat>
          <c:val>
            <c:numRef>
              <c:f>Hoja6!$F$23:$F$24</c:f>
              <c:numCache>
                <c:formatCode>General</c:formatCode>
                <c:ptCount val="1"/>
                <c:pt idx="0">
                  <c:v>1</c:v>
                </c:pt>
              </c:numCache>
            </c:numRef>
          </c:val>
          <c:extLst>
            <c:ext xmlns:c16="http://schemas.microsoft.com/office/drawing/2014/chart" uri="{C3380CC4-5D6E-409C-BE32-E72D297353CC}">
              <c16:uniqueId val="{00000002-9405-4838-8399-D387A65EB97C}"/>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1" i="0" u="none" strike="noStrike" kern="1200" baseline="0">
                <a:solidFill>
                  <a:schemeClr val="bg1"/>
                </a:solidFill>
                <a:latin typeface="Calibri"/>
                <a:ea typeface="Calibri"/>
                <a:cs typeface="Calibri"/>
              </a:defRPr>
            </a:pPr>
            <a:endParaRPr lang="en-US"/>
          </a:p>
        </c:txPr>
      </c:legendEntry>
      <c:layout>
        <c:manualLayout>
          <c:xMode val="edge"/>
          <c:yMode val="edge"/>
          <c:x val="0.25433511113088647"/>
          <c:y val="0"/>
          <c:w val="0.73997960974261134"/>
          <c:h val="0.89133812647737942"/>
        </c:manualLayout>
      </c:layout>
      <c:overlay val="0"/>
      <c:spPr>
        <a:solidFill>
          <a:srgbClr val="79C600"/>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a:ea typeface="Calibri"/>
              <a:cs typeface="Calibri"/>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[junio (2).xlsx]Hoja6!Tabla dinámica2</c:name>
    <c:fmtId val="19"/>
  </c:pivotSource>
  <c:chart>
    <c:autoTitleDeleted val="1"/>
    <c:pivotFmts>
      <c:pivotFmt>
        <c:idx val="0"/>
        <c:spPr>
          <a:noFill/>
          <a:ln w="19050">
            <a:noFill/>
          </a:ln>
          <a:effectLst/>
        </c:spPr>
        <c:marker>
          <c:symbol val="none"/>
        </c:marker>
      </c:pivotFmt>
      <c:pivotFmt>
        <c:idx val="1"/>
        <c:spPr>
          <a:noFill/>
          <a:ln w="19050">
            <a:noFill/>
          </a:ln>
          <a:effectLst/>
        </c:spPr>
        <c:marker>
          <c:symbol val="none"/>
        </c:marker>
      </c:pivotFmt>
      <c:pivotFmt>
        <c:idx val="2"/>
        <c:spPr>
          <a:noFill/>
          <a:ln w="19050">
            <a:noFill/>
          </a:ln>
          <a:effectLst/>
        </c:spPr>
      </c:pivotFmt>
      <c:pivotFmt>
        <c:idx val="3"/>
        <c:spPr>
          <a:noFill/>
          <a:ln w="19050">
            <a:noFill/>
          </a:ln>
          <a:effectLst/>
        </c:spPr>
        <c:marker>
          <c:symbol val="none"/>
        </c:marker>
      </c:pivotFmt>
      <c:pivotFmt>
        <c:idx val="4"/>
        <c:spPr>
          <a:noFill/>
          <a:ln w="19050">
            <a:noFill/>
          </a:ln>
          <a:effectLst/>
        </c:spPr>
      </c:pivotFmt>
      <c:pivotFmt>
        <c:idx val="5"/>
        <c:spPr>
          <a:noFill/>
          <a:ln w="19050">
            <a:noFill/>
          </a:ln>
          <a:effectLst/>
        </c:spPr>
        <c:marker>
          <c:symbol val="none"/>
        </c:marker>
      </c:pivotFmt>
      <c:pivotFmt>
        <c:idx val="6"/>
        <c:spPr>
          <a:noFill/>
          <a:ln w="19050">
            <a:noFill/>
          </a:ln>
          <a:effectLst/>
        </c:spPr>
      </c:pivotFmt>
      <c:pivotFmt>
        <c:idx val="7"/>
        <c:spPr>
          <a:noFill/>
          <a:ln w="19050">
            <a:noFill/>
          </a:ln>
          <a:effectLst/>
        </c:spPr>
        <c:marker>
          <c:symbol val="none"/>
        </c:marker>
      </c:pivotFmt>
      <c:pivotFmt>
        <c:idx val="8"/>
        <c:spPr>
          <a:noFill/>
          <a:ln w="19050">
            <a:noFill/>
          </a:ln>
          <a:effectLst/>
        </c:spPr>
      </c:pivotFmt>
      <c:pivotFmt>
        <c:idx val="9"/>
        <c:spPr>
          <a:noFill/>
          <a:ln w="19050">
            <a:noFill/>
          </a:ln>
          <a:effectLst/>
        </c:spPr>
      </c:pivotFmt>
      <c:pivotFmt>
        <c:idx val="10"/>
        <c:spPr>
          <a:noFill/>
          <a:ln w="19050">
            <a:noFill/>
          </a:ln>
          <a:effectLst/>
        </c:spPr>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spPr>
          <a:noFill/>
          <a:ln w="19050">
            <a:noFill/>
          </a:ln>
          <a:effectLst/>
        </c:spPr>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marker>
          <c:symbol val="none"/>
        </c:marker>
      </c:pivotFmt>
      <c:pivotFmt>
        <c:idx val="21"/>
        <c:spPr>
          <a:noFill/>
          <a:ln w="19050">
            <a:noFill/>
          </a:ln>
          <a:effectLst/>
        </c:spPr>
      </c:pivotFmt>
      <c:pivotFmt>
        <c:idx val="22"/>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Century Gothic" panose="020B0502020202020204" pitchFamily="34" charset="0"/>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noFill/>
          <a:ln w="19050">
            <a:noFill/>
          </a:ln>
          <a:effectLst/>
        </c:spPr>
      </c:pivotFmt>
      <c:pivotFmt>
        <c:idx val="28"/>
        <c:spPr>
          <a:noFill/>
          <a:ln w="19050">
            <a:noFill/>
          </a:ln>
          <a:effectLst/>
        </c:spPr>
      </c:pivotFmt>
      <c:pivotFmt>
        <c:idx val="29"/>
        <c:spPr>
          <a:noFill/>
          <a:ln w="19050">
            <a:noFill/>
          </a:ln>
          <a:effectLst/>
        </c:spPr>
      </c:pivotFmt>
      <c:pivotFmt>
        <c:idx val="30"/>
        <c:spPr>
          <a:noFill/>
          <a:ln w="19050">
            <a:noFill/>
          </a:ln>
          <a:effectLst/>
        </c:spPr>
      </c:pivotFmt>
    </c:pivotFmts>
    <c:plotArea>
      <c:layout/>
      <c:pieChart>
        <c:varyColors val="1"/>
        <c:ser>
          <c:idx val="0"/>
          <c:order val="0"/>
          <c:tx>
            <c:strRef>
              <c:f>Hoja6!$I$17</c:f>
              <c:strCache>
                <c:ptCount val="1"/>
                <c:pt idx="0">
                  <c:v>Total</c:v>
                </c:pt>
              </c:strCache>
            </c:strRef>
          </c:tx>
          <c:spPr>
            <a:noFill/>
            <a:ln>
              <a:noFill/>
            </a:ln>
          </c:spPr>
          <c:explosion val="2"/>
          <c:dPt>
            <c:idx val="0"/>
            <c:bubble3D val="0"/>
            <c:spPr>
              <a:noFill/>
              <a:ln w="19050">
                <a:noFill/>
              </a:ln>
              <a:effectLst/>
            </c:spPr>
            <c:extLst>
              <c:ext xmlns:c16="http://schemas.microsoft.com/office/drawing/2014/chart" uri="{C3380CC4-5D6E-409C-BE32-E72D297353CC}">
                <c16:uniqueId val="{00000001-109F-4F94-8CCF-92EDA64FCC40}"/>
              </c:ext>
            </c:extLst>
          </c:dPt>
          <c:cat>
            <c:strRef>
              <c:f>Hoja6!$H$18:$H$19</c:f>
              <c:strCache>
                <c:ptCount val="1"/>
                <c:pt idx="0">
                  <c:v>2023-2024</c:v>
                </c:pt>
              </c:strCache>
            </c:strRef>
          </c:cat>
          <c:val>
            <c:numRef>
              <c:f>Hoja6!$I$18:$I$19</c:f>
              <c:numCache>
                <c:formatCode>General</c:formatCode>
                <c:ptCount val="1"/>
                <c:pt idx="0">
                  <c:v>1</c:v>
                </c:pt>
              </c:numCache>
            </c:numRef>
          </c:val>
          <c:extLst>
            <c:ext xmlns:c16="http://schemas.microsoft.com/office/drawing/2014/chart" uri="{C3380CC4-5D6E-409C-BE32-E72D297353CC}">
              <c16:uniqueId val="{00000002-109F-4F94-8CCF-92EDA64FCC40}"/>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2000" b="1" i="0" u="none" strike="noStrike" kern="1200" baseline="0">
                <a:solidFill>
                  <a:schemeClr val="bg1"/>
                </a:solidFill>
                <a:latin typeface="Century Gothic" panose="020B0502020202020204" pitchFamily="34" charset="0"/>
                <a:ea typeface="+mn-ea"/>
                <a:cs typeface="+mn-cs"/>
              </a:defRPr>
            </a:pPr>
            <a:endParaRPr lang="en-US"/>
          </a:p>
        </c:txPr>
      </c:legendEntry>
      <c:layout>
        <c:manualLayout>
          <c:xMode val="edge"/>
          <c:yMode val="edge"/>
          <c:x val="0.63864753311779843"/>
          <c:y val="8.0574009904155093E-3"/>
          <c:w val="0.28411464484191296"/>
          <c:h val="0.58781369781795467"/>
        </c:manualLayout>
      </c:layout>
      <c:overlay val="0"/>
      <c:spPr>
        <a:solidFill>
          <a:srgbClr val="79C600"/>
        </a:solidFill>
        <a:ln>
          <a:noFill/>
        </a:ln>
        <a:effectLst/>
      </c:spPr>
      <c:txPr>
        <a:bodyPr rot="0" spcFirstLastPara="1" vertOverflow="ellipsis" vert="horz" wrap="square" anchor="ctr" anchorCtr="1"/>
        <a:lstStyle/>
        <a:p>
          <a:pPr>
            <a:defRPr sz="1800" b="1" i="0" u="none" strike="noStrike" kern="1200" baseline="0">
              <a:solidFill>
                <a:schemeClr val="bg1"/>
              </a:solidFill>
              <a:latin typeface="Century Gothic" panose="020B0502020202020204" pitchFamily="34" charset="0"/>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2800" b="1">
          <a:solidFill>
            <a:schemeClr val="bg1"/>
          </a:solidFill>
          <a:latin typeface="Century Gothic" panose="020B0502020202020204" pitchFamily="34" charset="0"/>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2.xml"/><Relationship Id="rId3" Type="http://schemas.openxmlformats.org/officeDocument/2006/relationships/image" Target="../media/image2.png"/><Relationship Id="rId7" Type="http://schemas.openxmlformats.org/officeDocument/2006/relationships/image" Target="../media/image4.png"/><Relationship Id="rId12" Type="http://schemas.openxmlformats.org/officeDocument/2006/relationships/image" Target="../media/image5.png"/><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FUENTES!A1"/><Relationship Id="rId11" Type="http://schemas.openxmlformats.org/officeDocument/2006/relationships/chart" Target="../charts/chart5.xml"/><Relationship Id="rId5" Type="http://schemas.openxmlformats.org/officeDocument/2006/relationships/image" Target="../media/image3.png"/><Relationship Id="rId10" Type="http://schemas.openxmlformats.org/officeDocument/2006/relationships/chart" Target="../charts/chart4.xml"/><Relationship Id="rId4" Type="http://schemas.openxmlformats.org/officeDocument/2006/relationships/hyperlink" Target="#REPORTE!A1"/><Relationship Id="rId9"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ASBOARD!A1"/></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DASBOARD!A1"/></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44332</xdr:rowOff>
    </xdr:from>
    <xdr:to>
      <xdr:col>10</xdr:col>
      <xdr:colOff>607219</xdr:colOff>
      <xdr:row>40</xdr:row>
      <xdr:rowOff>131794</xdr:rowOff>
    </xdr:to>
    <xdr:pic>
      <xdr:nvPicPr>
        <xdr:cNvPr id="16" name="Imagen 15">
          <a:extLst>
            <a:ext uri="{FF2B5EF4-FFF2-40B4-BE49-F238E27FC236}">
              <a16:creationId xmlns:a16="http://schemas.microsoft.com/office/drawing/2014/main" id="{00000000-0008-0000-0100-000010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3866"/>
        <a:stretch/>
      </xdr:blipFill>
      <xdr:spPr>
        <a:xfrm>
          <a:off x="0" y="44332"/>
          <a:ext cx="8191500" cy="7707462"/>
        </a:xfrm>
        <a:prstGeom prst="rect">
          <a:avLst/>
        </a:prstGeom>
      </xdr:spPr>
    </xdr:pic>
    <xdr:clientData/>
  </xdr:twoCellAnchor>
  <xdr:twoCellAnchor>
    <xdr:from>
      <xdr:col>10</xdr:col>
      <xdr:colOff>642938</xdr:colOff>
      <xdr:row>3</xdr:row>
      <xdr:rowOff>53240</xdr:rowOff>
    </xdr:from>
    <xdr:to>
      <xdr:col>21</xdr:col>
      <xdr:colOff>32357</xdr:colOff>
      <xdr:row>45</xdr:row>
      <xdr:rowOff>182622</xdr:rowOff>
    </xdr:to>
    <xdr:sp macro="" textlink="">
      <xdr:nvSpPr>
        <xdr:cNvPr id="2" name="Rectángulo 1">
          <a:extLst>
            <a:ext uri="{FF2B5EF4-FFF2-40B4-BE49-F238E27FC236}">
              <a16:creationId xmlns:a16="http://schemas.microsoft.com/office/drawing/2014/main" id="{00000000-0008-0000-0100-000002000000}"/>
            </a:ext>
          </a:extLst>
        </xdr:cNvPr>
        <xdr:cNvSpPr/>
      </xdr:nvSpPr>
      <xdr:spPr>
        <a:xfrm>
          <a:off x="8227219" y="624740"/>
          <a:ext cx="7771419" cy="8130382"/>
        </a:xfrm>
        <a:prstGeom prst="rect">
          <a:avLst/>
        </a:prstGeom>
        <a:solidFill>
          <a:srgbClr val="007B3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3</xdr:col>
      <xdr:colOff>326549</xdr:colOff>
      <xdr:row>23</xdr:row>
      <xdr:rowOff>84815</xdr:rowOff>
    </xdr:from>
    <xdr:to>
      <xdr:col>7</xdr:col>
      <xdr:colOff>179058</xdr:colOff>
      <xdr:row>30</xdr:row>
      <xdr:rowOff>178593</xdr:rowOff>
    </xdr:to>
    <xdr:grpSp>
      <xdr:nvGrpSpPr>
        <xdr:cNvPr id="7" name="Grupo 6">
          <a:extLst>
            <a:ext uri="{FF2B5EF4-FFF2-40B4-BE49-F238E27FC236}">
              <a16:creationId xmlns:a16="http://schemas.microsoft.com/office/drawing/2014/main" id="{00000000-0008-0000-0100-000007000000}"/>
            </a:ext>
          </a:extLst>
        </xdr:cNvPr>
        <xdr:cNvGrpSpPr/>
      </xdr:nvGrpSpPr>
      <xdr:grpSpPr>
        <a:xfrm>
          <a:off x="2669699" y="4247240"/>
          <a:ext cx="2671909" cy="1360603"/>
          <a:chOff x="11087100" y="47624"/>
          <a:chExt cx="2609849" cy="1628777"/>
        </a:xfrm>
      </xdr:grpSpPr>
      <xdr:sp macro="" textlink="">
        <xdr:nvSpPr>
          <xdr:cNvPr id="4" name="Rectángulo 3">
            <a:extLst>
              <a:ext uri="{FF2B5EF4-FFF2-40B4-BE49-F238E27FC236}">
                <a16:creationId xmlns:a16="http://schemas.microsoft.com/office/drawing/2014/main" id="{00000000-0008-0000-0100-000004000000}"/>
              </a:ext>
            </a:extLst>
          </xdr:cNvPr>
          <xdr:cNvSpPr/>
        </xdr:nvSpPr>
        <xdr:spPr>
          <a:xfrm>
            <a:off x="11925300" y="733426"/>
            <a:ext cx="1704975" cy="942975"/>
          </a:xfrm>
          <a:prstGeom prst="rect">
            <a:avLst/>
          </a:prstGeom>
          <a:solidFill>
            <a:srgbClr val="79C6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200">
              <a:latin typeface="Century Gothic" panose="020B0502020202020204" pitchFamily="34" charset="0"/>
            </a:endParaRPr>
          </a:p>
        </xdr:txBody>
      </xdr:sp>
      <xdr:graphicFrame macro="">
        <xdr:nvGraphicFramePr>
          <xdr:cNvPr id="3" name="Gráfico 2">
            <a:extLst>
              <a:ext uri="{FF2B5EF4-FFF2-40B4-BE49-F238E27FC236}">
                <a16:creationId xmlns:a16="http://schemas.microsoft.com/office/drawing/2014/main" id="{00000000-0008-0000-0100-000003000000}"/>
              </a:ext>
            </a:extLst>
          </xdr:cNvPr>
          <xdr:cNvGraphicFramePr>
            <a:graphicFrameLocks/>
          </xdr:cNvGraphicFramePr>
        </xdr:nvGraphicFramePr>
        <xdr:xfrm>
          <a:off x="11087100" y="47624"/>
          <a:ext cx="2609849" cy="1495426"/>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15</xdr:col>
      <xdr:colOff>733425</xdr:colOff>
      <xdr:row>10</xdr:row>
      <xdr:rowOff>142875</xdr:rowOff>
    </xdr:from>
    <xdr:to>
      <xdr:col>20</xdr:col>
      <xdr:colOff>257175</xdr:colOff>
      <xdr:row>30</xdr:row>
      <xdr:rowOff>19050</xdr:rowOff>
    </xdr:to>
    <mc:AlternateContent xmlns:mc="http://schemas.openxmlformats.org/markup-compatibility/2006" xmlns:a14="http://schemas.microsoft.com/office/drawing/2010/main">
      <mc:Choice Requires="a14">
        <xdr:graphicFrame macro="">
          <xdr:nvGraphicFramePr>
            <xdr:cNvPr id="6" name="PLANES DE MEJORAMIENTO">
              <a:extLst>
                <a:ext uri="{FF2B5EF4-FFF2-40B4-BE49-F238E27FC236}">
                  <a16:creationId xmlns:a16="http://schemas.microsoft.com/office/drawing/2014/main" id="{00000000-0008-0000-0100-000006000000}"/>
                </a:ext>
                <a:ext uri="{147F2762-F138-4A5C-976F-8EAC2B608ADB}">
                  <a16:predDERef xmlns:a16="http://schemas.microsoft.com/office/drawing/2014/main" pred="{00000000-0008-0000-0100-000007000000}"/>
                </a:ext>
              </a:extLst>
            </xdr:cNvPr>
            <xdr:cNvGraphicFramePr/>
          </xdr:nvGraphicFramePr>
          <xdr:xfrm>
            <a:off x="0" y="0"/>
            <a:ext cx="0" cy="0"/>
          </xdr:xfrm>
          <a:graphic>
            <a:graphicData uri="http://schemas.microsoft.com/office/drawing/2010/slicer">
              <sle:slicer xmlns:sle="http://schemas.microsoft.com/office/drawing/2010/slicer" name="PLANES DE MEJORAMIENTO"/>
            </a:graphicData>
          </a:graphic>
        </xdr:graphicFrame>
      </mc:Choice>
      <mc:Fallback xmlns="">
        <xdr:sp macro="" textlink="">
          <xdr:nvSpPr>
            <xdr:cNvPr id="0" name=""/>
            <xdr:cNvSpPr>
              <a:spLocks noTextEdit="1"/>
            </xdr:cNvSpPr>
          </xdr:nvSpPr>
          <xdr:spPr>
            <a:xfrm>
              <a:off x="12125332" y="2045931"/>
              <a:ext cx="3041847" cy="3692881"/>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xdr:from>
      <xdr:col>4</xdr:col>
      <xdr:colOff>465547</xdr:colOff>
      <xdr:row>27</xdr:row>
      <xdr:rowOff>181294</xdr:rowOff>
    </xdr:from>
    <xdr:to>
      <xdr:col>6</xdr:col>
      <xdr:colOff>151221</xdr:colOff>
      <xdr:row>31</xdr:row>
      <xdr:rowOff>19369</xdr:rowOff>
    </xdr:to>
    <xdr:sp macro="" textlink="">
      <xdr:nvSpPr>
        <xdr:cNvPr id="10" name="Rectángulo 9">
          <a:extLst>
            <a:ext uri="{FF2B5EF4-FFF2-40B4-BE49-F238E27FC236}">
              <a16:creationId xmlns:a16="http://schemas.microsoft.com/office/drawing/2014/main" id="{00000000-0008-0000-0100-00000A000000}"/>
            </a:ext>
          </a:extLst>
        </xdr:cNvPr>
        <xdr:cNvSpPr/>
      </xdr:nvSpPr>
      <xdr:spPr>
        <a:xfrm>
          <a:off x="3513547" y="5324794"/>
          <a:ext cx="1209674" cy="600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900" b="1">
              <a:solidFill>
                <a:schemeClr val="bg1"/>
              </a:solidFill>
              <a:latin typeface="Century Gothic" panose="020B0502020202020204" pitchFamily="34" charset="0"/>
            </a:rPr>
            <a:t>NO. DE</a:t>
          </a:r>
          <a:r>
            <a:rPr lang="es-MX" sz="900" b="1" baseline="0">
              <a:solidFill>
                <a:schemeClr val="bg1"/>
              </a:solidFill>
              <a:latin typeface="Century Gothic" panose="020B0502020202020204" pitchFamily="34" charset="0"/>
            </a:rPr>
            <a:t> SEGUIMIENTOS REALIZADOS</a:t>
          </a:r>
          <a:endParaRPr lang="es-MX" sz="900" b="1">
            <a:solidFill>
              <a:schemeClr val="bg1"/>
            </a:solidFill>
            <a:latin typeface="Century Gothic" panose="020B0502020202020204" pitchFamily="34" charset="0"/>
          </a:endParaRPr>
        </a:p>
      </xdr:txBody>
    </xdr:sp>
    <xdr:clientData/>
  </xdr:twoCellAnchor>
  <xdr:twoCellAnchor>
    <xdr:from>
      <xdr:col>0</xdr:col>
      <xdr:colOff>7560</xdr:colOff>
      <xdr:row>0</xdr:row>
      <xdr:rowOff>0</xdr:rowOff>
    </xdr:from>
    <xdr:to>
      <xdr:col>21</xdr:col>
      <xdr:colOff>100889</xdr:colOff>
      <xdr:row>3</xdr:row>
      <xdr:rowOff>166309</xdr:rowOff>
    </xdr:to>
    <xdr:sp macro="" textlink="">
      <xdr:nvSpPr>
        <xdr:cNvPr id="18" name="Rectángulo 17">
          <a:extLst>
            <a:ext uri="{FF2B5EF4-FFF2-40B4-BE49-F238E27FC236}">
              <a16:creationId xmlns:a16="http://schemas.microsoft.com/office/drawing/2014/main" id="{00000000-0008-0000-0100-000012000000}"/>
            </a:ext>
          </a:extLst>
        </xdr:cNvPr>
        <xdr:cNvSpPr/>
      </xdr:nvSpPr>
      <xdr:spPr>
        <a:xfrm>
          <a:off x="7560" y="0"/>
          <a:ext cx="16890591" cy="710595"/>
        </a:xfrm>
        <a:prstGeom prst="rect">
          <a:avLst/>
        </a:prstGeom>
        <a:solidFill>
          <a:srgbClr val="79C6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2800" b="1" i="1">
              <a:latin typeface="Century Gothic" panose="020B0502020202020204" pitchFamily="34" charset="0"/>
            </a:rPr>
            <a:t>MATRIZ DE ESTADO</a:t>
          </a:r>
          <a:r>
            <a:rPr lang="es-MX" sz="2800" b="1" i="1" baseline="0">
              <a:latin typeface="Century Gothic" panose="020B0502020202020204" pitchFamily="34" charset="0"/>
            </a:rPr>
            <a:t> DE AVANCE SEGUIMIENTO PLANES DE MEJORAMIENTO ESTRATÉGICOS</a:t>
          </a:r>
          <a:endParaRPr lang="es-MX" sz="2800" b="1" i="1">
            <a:latin typeface="Century Gothic" panose="020B0502020202020204" pitchFamily="34" charset="0"/>
          </a:endParaRPr>
        </a:p>
      </xdr:txBody>
    </xdr:sp>
    <xdr:clientData/>
  </xdr:twoCellAnchor>
  <xdr:twoCellAnchor editAs="oneCell">
    <xdr:from>
      <xdr:col>14</xdr:col>
      <xdr:colOff>492093</xdr:colOff>
      <xdr:row>20</xdr:row>
      <xdr:rowOff>66564</xdr:rowOff>
    </xdr:from>
    <xdr:to>
      <xdr:col>15</xdr:col>
      <xdr:colOff>690676</xdr:colOff>
      <xdr:row>29</xdr:row>
      <xdr:rowOff>164776</xdr:rowOff>
    </xdr:to>
    <xdr:pic>
      <xdr:nvPicPr>
        <xdr:cNvPr id="22" name="Imagen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124374" y="3876564"/>
          <a:ext cx="960583" cy="1812712"/>
        </a:xfrm>
        <a:prstGeom prst="rect">
          <a:avLst/>
        </a:prstGeom>
        <a:effectLst>
          <a:outerShdw blurRad="76200" dir="13500000" sy="23000" kx="1200000" algn="br" rotWithShape="0">
            <a:prstClr val="black">
              <a:alpha val="20000"/>
            </a:prstClr>
          </a:outerShdw>
          <a:reflection blurRad="6350" stA="52000" endA="300" endPos="35000" dir="5400000" sy="-100000" algn="bl" rotWithShape="0"/>
        </a:effectLst>
      </xdr:spPr>
    </xdr:pic>
    <xdr:clientData/>
  </xdr:twoCellAnchor>
  <xdr:twoCellAnchor>
    <xdr:from>
      <xdr:col>16</xdr:col>
      <xdr:colOff>450677</xdr:colOff>
      <xdr:row>4</xdr:row>
      <xdr:rowOff>161993</xdr:rowOff>
    </xdr:from>
    <xdr:to>
      <xdr:col>18</xdr:col>
      <xdr:colOff>702468</xdr:colOff>
      <xdr:row>9</xdr:row>
      <xdr:rowOff>148541</xdr:rowOff>
    </xdr:to>
    <xdr:sp macro="" textlink="">
      <xdr:nvSpPr>
        <xdr:cNvPr id="23" name="Rectángulo 22">
          <a:extLst>
            <a:ext uri="{FF2B5EF4-FFF2-40B4-BE49-F238E27FC236}">
              <a16:creationId xmlns:a16="http://schemas.microsoft.com/office/drawing/2014/main" id="{00000000-0008-0000-0100-000017000000}"/>
            </a:ext>
          </a:extLst>
        </xdr:cNvPr>
        <xdr:cNvSpPr/>
      </xdr:nvSpPr>
      <xdr:spPr>
        <a:xfrm>
          <a:off x="12606958" y="923993"/>
          <a:ext cx="1775791" cy="939048"/>
        </a:xfrm>
        <a:prstGeom prst="rect">
          <a:avLst/>
        </a:prstGeom>
        <a:solidFill>
          <a:srgbClr val="FBE122"/>
        </a:solidFill>
        <a:ln>
          <a:no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MX" sz="900" b="1">
              <a:solidFill>
                <a:srgbClr val="00482B"/>
              </a:solidFill>
              <a:latin typeface="Century Gothic" panose="020B0502020202020204" pitchFamily="34" charset="0"/>
            </a:rPr>
            <a:t>No. DE</a:t>
          </a:r>
          <a:r>
            <a:rPr lang="es-MX" sz="900" b="1" baseline="0">
              <a:solidFill>
                <a:srgbClr val="00482B"/>
              </a:solidFill>
              <a:latin typeface="Century Gothic" panose="020B0502020202020204" pitchFamily="34" charset="0"/>
            </a:rPr>
            <a:t> PLANES DE MEJORAMIENTO EN SEGUIMIENTO</a:t>
          </a:r>
          <a:endParaRPr lang="es-MX" sz="900" b="1">
            <a:solidFill>
              <a:srgbClr val="00482B"/>
            </a:solidFill>
            <a:latin typeface="Century Gothic" panose="020B0502020202020204" pitchFamily="34" charset="0"/>
          </a:endParaRPr>
        </a:p>
      </xdr:txBody>
    </xdr:sp>
    <xdr:clientData/>
  </xdr:twoCellAnchor>
  <xdr:twoCellAnchor>
    <xdr:from>
      <xdr:col>18</xdr:col>
      <xdr:colOff>64808</xdr:colOff>
      <xdr:row>5</xdr:row>
      <xdr:rowOff>114891</xdr:rowOff>
    </xdr:from>
    <xdr:to>
      <xdr:col>19</xdr:col>
      <xdr:colOff>100527</xdr:colOff>
      <xdr:row>8</xdr:row>
      <xdr:rowOff>91078</xdr:rowOff>
    </xdr:to>
    <xdr:sp macro="" textlink="">
      <xdr:nvSpPr>
        <xdr:cNvPr id="24" name="Rectángulo 23">
          <a:extLst>
            <a:ext uri="{FF2B5EF4-FFF2-40B4-BE49-F238E27FC236}">
              <a16:creationId xmlns:a16="http://schemas.microsoft.com/office/drawing/2014/main" id="{00000000-0008-0000-0100-000018000000}"/>
            </a:ext>
            <a:ext uri="{147F2762-F138-4A5C-976F-8EAC2B608ADB}">
              <a16:predDERef xmlns:a16="http://schemas.microsoft.com/office/drawing/2014/main" pred="{00000000-0008-0000-0100-000017000000}"/>
            </a:ext>
          </a:extLst>
        </xdr:cNvPr>
        <xdr:cNvSpPr/>
      </xdr:nvSpPr>
      <xdr:spPr>
        <a:xfrm>
          <a:off x="13745089" y="1067391"/>
          <a:ext cx="797719" cy="5476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US" sz="3200" b="1">
              <a:solidFill>
                <a:srgbClr val="00482B"/>
              </a:solidFill>
              <a:latin typeface="Century Gothic" panose="020B0502020202020204" pitchFamily="34" charset="0"/>
            </a:rPr>
            <a:t>47</a:t>
          </a:r>
        </a:p>
        <a:p>
          <a:pPr marL="0" indent="0" algn="l"/>
          <a:endParaRPr lang="en-US" sz="3200" b="1">
            <a:solidFill>
              <a:srgbClr val="00482B"/>
            </a:solidFill>
            <a:latin typeface="Century Gothic" panose="020B0502020202020204" pitchFamily="34" charset="0"/>
          </a:endParaRPr>
        </a:p>
      </xdr:txBody>
    </xdr:sp>
    <xdr:clientData/>
  </xdr:twoCellAnchor>
  <xdr:twoCellAnchor>
    <xdr:from>
      <xdr:col>0</xdr:col>
      <xdr:colOff>80211</xdr:colOff>
      <xdr:row>5</xdr:row>
      <xdr:rowOff>110290</xdr:rowOff>
    </xdr:from>
    <xdr:to>
      <xdr:col>1</xdr:col>
      <xdr:colOff>10027</xdr:colOff>
      <xdr:row>8</xdr:row>
      <xdr:rowOff>150395</xdr:rowOff>
    </xdr:to>
    <xdr:sp macro="" textlink="">
      <xdr:nvSpPr>
        <xdr:cNvPr id="25" name="Rectángulo redondeado 24">
          <a:extLst>
            <a:ext uri="{FF2B5EF4-FFF2-40B4-BE49-F238E27FC236}">
              <a16:creationId xmlns:a16="http://schemas.microsoft.com/office/drawing/2014/main" id="{00000000-0008-0000-0100-000019000000}"/>
            </a:ext>
          </a:extLst>
        </xdr:cNvPr>
        <xdr:cNvSpPr/>
      </xdr:nvSpPr>
      <xdr:spPr>
        <a:xfrm>
          <a:off x="80211" y="1062790"/>
          <a:ext cx="691816" cy="611605"/>
        </a:xfrm>
        <a:prstGeom prst="roundRect">
          <a:avLst/>
        </a:prstGeom>
        <a:solidFill>
          <a:srgbClr val="79C600"/>
        </a:solidFill>
        <a:ln>
          <a:noFill/>
        </a:ln>
        <a:effectLst>
          <a:innerShdw blurRad="63500" dist="50800" dir="13500000">
            <a:prstClr val="black">
              <a:alpha val="50000"/>
            </a:prstClr>
          </a:innerShdw>
          <a:reflection blurRad="6350" stA="52000" endA="300" endPos="35000" dir="5400000" sy="-100000" algn="bl" rotWithShape="0"/>
        </a:effectLst>
        <a:scene3d>
          <a:camera prst="orthographicFront"/>
          <a:lightRig rig="threePt" dir="t"/>
        </a:scene3d>
        <a:sp3d>
          <a:bevelT w="165100" prst="coolSlant"/>
          <a:bevelB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editAs="oneCell">
    <xdr:from>
      <xdr:col>0</xdr:col>
      <xdr:colOff>190500</xdr:colOff>
      <xdr:row>6</xdr:row>
      <xdr:rowOff>30080</xdr:rowOff>
    </xdr:from>
    <xdr:to>
      <xdr:col>0</xdr:col>
      <xdr:colOff>619514</xdr:colOff>
      <xdr:row>8</xdr:row>
      <xdr:rowOff>80212</xdr:rowOff>
    </xdr:to>
    <xdr:pic>
      <xdr:nvPicPr>
        <xdr:cNvPr id="26" name="Imagen 25" descr="Resultado de imagen para BOTON DE INICIO">
          <a:hlinkClick xmlns:r="http://schemas.openxmlformats.org/officeDocument/2006/relationships" r:id="rId4" tooltip="HAZ CLICK AQUI PARA VOLVER AL REPORTE"/>
          <a:extLst>
            <a:ext uri="{FF2B5EF4-FFF2-40B4-BE49-F238E27FC236}">
              <a16:creationId xmlns:a16="http://schemas.microsoft.com/office/drawing/2014/main" id="{00000000-0008-0000-0100-00001A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90500" y="1173080"/>
          <a:ext cx="429014" cy="431132"/>
        </a:xfrm>
        <a:prstGeom prst="rect">
          <a:avLst/>
        </a:prstGeom>
        <a:noFill/>
        <a:effectLst>
          <a:outerShdw blurRad="76200" dir="13500000" sy="23000" kx="1200000" algn="br" rotWithShape="0">
            <a:prstClr val="black">
              <a:alpha val="20000"/>
            </a:prstClr>
          </a:outerShdw>
          <a:reflection blurRad="6350" stA="52000" endA="300" endPos="350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40106</xdr:colOff>
      <xdr:row>8</xdr:row>
      <xdr:rowOff>120316</xdr:rowOff>
    </xdr:from>
    <xdr:to>
      <xdr:col>1</xdr:col>
      <xdr:colOff>50132</xdr:colOff>
      <xdr:row>10</xdr:row>
      <xdr:rowOff>0</xdr:rowOff>
    </xdr:to>
    <xdr:sp macro="" textlink="">
      <xdr:nvSpPr>
        <xdr:cNvPr id="27" name="Rectángulo 26">
          <a:extLst>
            <a:ext uri="{FF2B5EF4-FFF2-40B4-BE49-F238E27FC236}">
              <a16:creationId xmlns:a16="http://schemas.microsoft.com/office/drawing/2014/main" id="{00000000-0008-0000-0100-00001B000000}"/>
            </a:ext>
          </a:extLst>
        </xdr:cNvPr>
        <xdr:cNvSpPr/>
      </xdr:nvSpPr>
      <xdr:spPr>
        <a:xfrm>
          <a:off x="40106" y="1644316"/>
          <a:ext cx="772026" cy="2606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rgbClr val="00482B"/>
              </a:solidFill>
              <a:latin typeface="Century Gothic" panose="020B0502020202020204" pitchFamily="34" charset="0"/>
            </a:rPr>
            <a:t>REPORTE</a:t>
          </a:r>
        </a:p>
      </xdr:txBody>
    </xdr:sp>
    <xdr:clientData/>
  </xdr:twoCellAnchor>
  <xdr:twoCellAnchor>
    <xdr:from>
      <xdr:col>1</xdr:col>
      <xdr:colOff>64670</xdr:colOff>
      <xdr:row>5</xdr:row>
      <xdr:rowOff>159921</xdr:rowOff>
    </xdr:from>
    <xdr:to>
      <xdr:col>1</xdr:col>
      <xdr:colOff>756486</xdr:colOff>
      <xdr:row>9</xdr:row>
      <xdr:rowOff>9526</xdr:rowOff>
    </xdr:to>
    <xdr:sp macro="" textlink="">
      <xdr:nvSpPr>
        <xdr:cNvPr id="28" name="Rectángulo redondeado 27">
          <a:extLst>
            <a:ext uri="{FF2B5EF4-FFF2-40B4-BE49-F238E27FC236}">
              <a16:creationId xmlns:a16="http://schemas.microsoft.com/office/drawing/2014/main" id="{00000000-0008-0000-0100-00001C000000}"/>
            </a:ext>
            <a:ext uri="{147F2762-F138-4A5C-976F-8EAC2B608ADB}">
              <a16:predDERef xmlns:a16="http://schemas.microsoft.com/office/drawing/2014/main" pred="{00000000-0008-0000-0100-00001B000000}"/>
            </a:ext>
          </a:extLst>
        </xdr:cNvPr>
        <xdr:cNvSpPr/>
      </xdr:nvSpPr>
      <xdr:spPr>
        <a:xfrm>
          <a:off x="826670" y="1112421"/>
          <a:ext cx="691816" cy="611605"/>
        </a:xfrm>
        <a:prstGeom prst="roundRect">
          <a:avLst/>
        </a:prstGeom>
        <a:solidFill>
          <a:srgbClr val="FBE122"/>
        </a:solidFill>
        <a:ln>
          <a:noFill/>
        </a:ln>
        <a:effectLst>
          <a:innerShdw blurRad="63500" dist="50800" dir="13500000">
            <a:prstClr val="black">
              <a:alpha val="50000"/>
            </a:prstClr>
          </a:innerShdw>
          <a:reflection blurRad="6350" stA="52000" endA="300" endPos="35000" dir="5400000" sy="-100000" algn="bl" rotWithShape="0"/>
        </a:effectLst>
        <a:scene3d>
          <a:camera prst="orthographicFront"/>
          <a:lightRig rig="threePt" dir="t"/>
        </a:scene3d>
        <a:sp3d>
          <a:bevelT w="165100" prst="coolSlant"/>
          <a:bevelB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62165</xdr:colOff>
      <xdr:row>8</xdr:row>
      <xdr:rowOff>122321</xdr:rowOff>
    </xdr:from>
    <xdr:to>
      <xdr:col>2</xdr:col>
      <xdr:colOff>72191</xdr:colOff>
      <xdr:row>10</xdr:row>
      <xdr:rowOff>2005</xdr:rowOff>
    </xdr:to>
    <xdr:sp macro="" textlink="">
      <xdr:nvSpPr>
        <xdr:cNvPr id="29" name="Rectángulo 28">
          <a:extLst>
            <a:ext uri="{FF2B5EF4-FFF2-40B4-BE49-F238E27FC236}">
              <a16:creationId xmlns:a16="http://schemas.microsoft.com/office/drawing/2014/main" id="{00000000-0008-0000-0100-00001D000000}"/>
            </a:ext>
          </a:extLst>
        </xdr:cNvPr>
        <xdr:cNvSpPr/>
      </xdr:nvSpPr>
      <xdr:spPr>
        <a:xfrm>
          <a:off x="824165" y="1646321"/>
          <a:ext cx="772026" cy="2606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rgbClr val="00482B"/>
              </a:solidFill>
              <a:latin typeface="Century Gothic" panose="020B0502020202020204" pitchFamily="34" charset="0"/>
            </a:rPr>
            <a:t>FUENTES</a:t>
          </a:r>
        </a:p>
      </xdr:txBody>
    </xdr:sp>
    <xdr:clientData/>
  </xdr:twoCellAnchor>
  <xdr:twoCellAnchor editAs="oneCell">
    <xdr:from>
      <xdr:col>1</xdr:col>
      <xdr:colOff>170448</xdr:colOff>
      <xdr:row>5</xdr:row>
      <xdr:rowOff>140368</xdr:rowOff>
    </xdr:from>
    <xdr:to>
      <xdr:col>1</xdr:col>
      <xdr:colOff>685299</xdr:colOff>
      <xdr:row>8</xdr:row>
      <xdr:rowOff>83719</xdr:rowOff>
    </xdr:to>
    <xdr:pic>
      <xdr:nvPicPr>
        <xdr:cNvPr id="30" name="Imagen 29" descr="Resultado de imagen para INFORMACION">
          <a:hlinkClick xmlns:r="http://schemas.openxmlformats.org/officeDocument/2006/relationships" r:id="rId6" tooltip="HAZ CLIC AQUI PARA VER FUENTES "/>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932448" y="1092868"/>
          <a:ext cx="514851" cy="514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61668</xdr:colOff>
      <xdr:row>3</xdr:row>
      <xdr:rowOff>156003</xdr:rowOff>
    </xdr:from>
    <xdr:to>
      <xdr:col>10</xdr:col>
      <xdr:colOff>642938</xdr:colOff>
      <xdr:row>26</xdr:row>
      <xdr:rowOff>166687</xdr:rowOff>
    </xdr:to>
    <xdr:graphicFrame macro="">
      <xdr:nvGraphicFramePr>
        <xdr:cNvPr id="31" name="Gráfico 30">
          <a:extLst>
            <a:ext uri="{FF2B5EF4-FFF2-40B4-BE49-F238E27FC236}">
              <a16:creationId xmlns:a16="http://schemas.microsoft.com/office/drawing/2014/main" id="{00000000-0008-0000-0100-00001F000000}"/>
            </a:ext>
            <a:ext uri="{147F2762-F138-4A5C-976F-8EAC2B608ADB}">
              <a16:predDERef xmlns:a16="http://schemas.microsoft.com/office/drawing/2014/main" pred="{00000000-0008-0000-01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306854</xdr:colOff>
      <xdr:row>22</xdr:row>
      <xdr:rowOff>151298</xdr:rowOff>
    </xdr:from>
    <xdr:to>
      <xdr:col>14</xdr:col>
      <xdr:colOff>483218</xdr:colOff>
      <xdr:row>30</xdr:row>
      <xdr:rowOff>23523</xdr:rowOff>
    </xdr:to>
    <xdr:sp macro="" textlink="">
      <xdr:nvSpPr>
        <xdr:cNvPr id="8" name="Llamada rectangular redondeada 7">
          <a:extLst>
            <a:ext uri="{FF2B5EF4-FFF2-40B4-BE49-F238E27FC236}">
              <a16:creationId xmlns:a16="http://schemas.microsoft.com/office/drawing/2014/main" id="{00000000-0008-0000-0100-000008000000}"/>
            </a:ext>
          </a:extLst>
        </xdr:cNvPr>
        <xdr:cNvSpPr/>
      </xdr:nvSpPr>
      <xdr:spPr>
        <a:xfrm>
          <a:off x="8653135" y="4342298"/>
          <a:ext cx="2462364" cy="1396225"/>
        </a:xfrm>
        <a:prstGeom prst="wedgeRoundRectCallout">
          <a:avLst>
            <a:gd name="adj1" fmla="val 72405"/>
            <a:gd name="adj2" fmla="val -61941"/>
            <a:gd name="adj3" fmla="val 16667"/>
          </a:avLst>
        </a:prstGeom>
        <a:solidFill>
          <a:srgbClr val="FBE12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100"/>
        </a:p>
      </xdr:txBody>
    </xdr:sp>
    <xdr:clientData/>
  </xdr:twoCellAnchor>
  <xdr:twoCellAnchor>
    <xdr:from>
      <xdr:col>10</xdr:col>
      <xdr:colOff>694496</xdr:colOff>
      <xdr:row>20</xdr:row>
      <xdr:rowOff>37750</xdr:rowOff>
    </xdr:from>
    <xdr:to>
      <xdr:col>14</xdr:col>
      <xdr:colOff>694925</xdr:colOff>
      <xdr:row>30</xdr:row>
      <xdr:rowOff>172433</xdr:rowOff>
    </xdr:to>
    <xdr:graphicFrame macro="">
      <xdr:nvGraphicFramePr>
        <xdr:cNvPr id="34" name="Gráfico 33">
          <a:extLst>
            <a:ext uri="{FF2B5EF4-FFF2-40B4-BE49-F238E27FC236}">
              <a16:creationId xmlns:a16="http://schemas.microsoft.com/office/drawing/2014/main" id="{00000000-0008-0000-01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46404</xdr:colOff>
      <xdr:row>12</xdr:row>
      <xdr:rowOff>51482</xdr:rowOff>
    </xdr:from>
    <xdr:to>
      <xdr:col>14</xdr:col>
      <xdr:colOff>684238</xdr:colOff>
      <xdr:row>23</xdr:row>
      <xdr:rowOff>101574</xdr:rowOff>
    </xdr:to>
    <xdr:graphicFrame macro="">
      <xdr:nvGraphicFramePr>
        <xdr:cNvPr id="35" name="Gráfico 34">
          <a:extLst>
            <a:ext uri="{FF2B5EF4-FFF2-40B4-BE49-F238E27FC236}">
              <a16:creationId xmlns:a16="http://schemas.microsoft.com/office/drawing/2014/main" id="{00000000-0008-0000-0100-000023000000}"/>
            </a:ext>
            <a:ext uri="{147F2762-F138-4A5C-976F-8EAC2B608ADB}">
              <a16:predDERef xmlns:a16="http://schemas.microsoft.com/office/drawing/2014/main" pred="{00000000-0008-0000-01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709048</xdr:colOff>
      <xdr:row>10</xdr:row>
      <xdr:rowOff>105214</xdr:rowOff>
    </xdr:from>
    <xdr:to>
      <xdr:col>14</xdr:col>
      <xdr:colOff>288838</xdr:colOff>
      <xdr:row>13</xdr:row>
      <xdr:rowOff>50084</xdr:rowOff>
    </xdr:to>
    <xdr:sp macro="" textlink="">
      <xdr:nvSpPr>
        <xdr:cNvPr id="13" name="Rectángulo 12">
          <a:extLst>
            <a:ext uri="{FF2B5EF4-FFF2-40B4-BE49-F238E27FC236}">
              <a16:creationId xmlns:a16="http://schemas.microsoft.com/office/drawing/2014/main" id="{00000000-0008-0000-0100-00000D000000}"/>
            </a:ext>
            <a:ext uri="{147F2762-F138-4A5C-976F-8EAC2B608ADB}">
              <a16:predDERef xmlns:a16="http://schemas.microsoft.com/office/drawing/2014/main" pred="{00000000-0008-0000-0100-000023000000}"/>
            </a:ext>
          </a:extLst>
        </xdr:cNvPr>
        <xdr:cNvSpPr/>
      </xdr:nvSpPr>
      <xdr:spPr>
        <a:xfrm>
          <a:off x="9055329" y="2010214"/>
          <a:ext cx="1865790" cy="516370"/>
        </a:xfrm>
        <a:prstGeom prst="rect">
          <a:avLst/>
        </a:prstGeom>
        <a:solidFill>
          <a:srgbClr val="00482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900" b="1">
              <a:solidFill>
                <a:schemeClr val="lt1"/>
              </a:solidFill>
              <a:latin typeface="Century Gothic" panose="020B0502020202020204" pitchFamily="34" charset="0"/>
            </a:rPr>
            <a:t>OBSERVACIONES SCI</a:t>
          </a:r>
        </a:p>
      </xdr:txBody>
    </xdr:sp>
    <xdr:clientData/>
  </xdr:twoCellAnchor>
  <xdr:twoCellAnchor>
    <xdr:from>
      <xdr:col>0</xdr:col>
      <xdr:colOff>95251</xdr:colOff>
      <xdr:row>26</xdr:row>
      <xdr:rowOff>110885</xdr:rowOff>
    </xdr:from>
    <xdr:to>
      <xdr:col>4</xdr:col>
      <xdr:colOff>287675</xdr:colOff>
      <xdr:row>30</xdr:row>
      <xdr:rowOff>176309</xdr:rowOff>
    </xdr:to>
    <xdr:sp macro="" textlink="">
      <xdr:nvSpPr>
        <xdr:cNvPr id="9" name="Rectángulo 8">
          <a:extLst>
            <a:ext uri="{FF2B5EF4-FFF2-40B4-BE49-F238E27FC236}">
              <a16:creationId xmlns:a16="http://schemas.microsoft.com/office/drawing/2014/main" id="{00000000-0008-0000-0100-000009000000}"/>
            </a:ext>
          </a:extLst>
        </xdr:cNvPr>
        <xdr:cNvSpPr/>
      </xdr:nvSpPr>
      <xdr:spPr>
        <a:xfrm>
          <a:off x="95251" y="5063885"/>
          <a:ext cx="3240424" cy="827424"/>
        </a:xfrm>
        <a:prstGeom prst="rect">
          <a:avLst/>
        </a:prstGeom>
        <a:gradFill flip="none" rotWithShape="1">
          <a:gsLst>
            <a:gs pos="37000">
              <a:srgbClr val="00482B"/>
            </a:gs>
            <a:gs pos="100000">
              <a:schemeClr val="accent3">
                <a:lumMod val="97000"/>
                <a:lumOff val="3000"/>
              </a:schemeClr>
            </a:gs>
            <a:gs pos="100000">
              <a:schemeClr val="accent3">
                <a:lumMod val="60000"/>
                <a:lumOff val="40000"/>
              </a:schemeClr>
            </a:gs>
          </a:gsLst>
          <a:lin ang="81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76487</xdr:colOff>
      <xdr:row>26</xdr:row>
      <xdr:rowOff>188697</xdr:rowOff>
    </xdr:from>
    <xdr:to>
      <xdr:col>2</xdr:col>
      <xdr:colOff>624896</xdr:colOff>
      <xdr:row>31</xdr:row>
      <xdr:rowOff>7818</xdr:rowOff>
    </xdr:to>
    <xdr:sp macro="" textlink="">
      <xdr:nvSpPr>
        <xdr:cNvPr id="14" name="CuadroTexto 13">
          <a:extLst>
            <a:ext uri="{FF2B5EF4-FFF2-40B4-BE49-F238E27FC236}">
              <a16:creationId xmlns:a16="http://schemas.microsoft.com/office/drawing/2014/main" id="{00000000-0008-0000-0100-00000E000000}"/>
            </a:ext>
          </a:extLst>
        </xdr:cNvPr>
        <xdr:cNvSpPr txBox="1"/>
      </xdr:nvSpPr>
      <xdr:spPr>
        <a:xfrm>
          <a:off x="76487" y="5141697"/>
          <a:ext cx="2072409" cy="7716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b="1">
              <a:solidFill>
                <a:schemeClr val="bg1"/>
              </a:solidFill>
              <a:latin typeface="Century Gothic" panose="020B0502020202020204" pitchFamily="34" charset="0"/>
            </a:rPr>
            <a:t>VIGENCIA</a:t>
          </a:r>
          <a:r>
            <a:rPr lang="es-MX" sz="1200" b="1" baseline="0">
              <a:solidFill>
                <a:schemeClr val="bg1"/>
              </a:solidFill>
              <a:latin typeface="Century Gothic" panose="020B0502020202020204" pitchFamily="34" charset="0"/>
            </a:rPr>
            <a:t> DE EJECUCIÓN DEL PLAN DE MEJORAMIENTO </a:t>
          </a:r>
          <a:endParaRPr lang="es-MX" sz="1200" b="1">
            <a:solidFill>
              <a:schemeClr val="bg1"/>
            </a:solidFill>
            <a:latin typeface="Century Gothic" panose="020B0502020202020204" pitchFamily="34" charset="0"/>
          </a:endParaRPr>
        </a:p>
      </xdr:txBody>
    </xdr:sp>
    <xdr:clientData/>
  </xdr:twoCellAnchor>
  <xdr:twoCellAnchor>
    <xdr:from>
      <xdr:col>0</xdr:col>
      <xdr:colOff>182803</xdr:colOff>
      <xdr:row>27</xdr:row>
      <xdr:rowOff>17920</xdr:rowOff>
    </xdr:from>
    <xdr:to>
      <xdr:col>4</xdr:col>
      <xdr:colOff>432954</xdr:colOff>
      <xdr:row>32</xdr:row>
      <xdr:rowOff>160314</xdr:rowOff>
    </xdr:to>
    <xdr:graphicFrame macro="">
      <xdr:nvGraphicFramePr>
        <xdr:cNvPr id="36" name="Gráfico 35">
          <a:extLst>
            <a:ext uri="{FF2B5EF4-FFF2-40B4-BE49-F238E27FC236}">
              <a16:creationId xmlns:a16="http://schemas.microsoft.com/office/drawing/2014/main" id="{00000000-0008-0000-01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1</xdr:colOff>
      <xdr:row>3</xdr:row>
      <xdr:rowOff>190499</xdr:rowOff>
    </xdr:from>
    <xdr:to>
      <xdr:col>14</xdr:col>
      <xdr:colOff>654844</xdr:colOff>
      <xdr:row>10</xdr:row>
      <xdr:rowOff>119062</xdr:rowOff>
    </xdr:to>
    <xdr:sp macro="" textlink="">
      <xdr:nvSpPr>
        <xdr:cNvPr id="32" name="object 4">
          <a:extLst>
            <a:ext uri="{FF2B5EF4-FFF2-40B4-BE49-F238E27FC236}">
              <a16:creationId xmlns:a16="http://schemas.microsoft.com/office/drawing/2014/main" id="{B92DECD0-9802-430F-825A-BFC9E8727900}"/>
            </a:ext>
          </a:extLst>
        </xdr:cNvPr>
        <xdr:cNvSpPr/>
      </xdr:nvSpPr>
      <xdr:spPr>
        <a:xfrm>
          <a:off x="8346282" y="761999"/>
          <a:ext cx="2940843" cy="1262063"/>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solidFill>
              <a:schemeClr val="tx1">
                <a:lumMod val="95000"/>
                <a:lumOff val="5000"/>
              </a:schemeClr>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0.81799</cdr:x>
      <cdr:y>0.76337</cdr:y>
    </cdr:from>
    <cdr:to>
      <cdr:x>0.98997</cdr:x>
      <cdr:y>0.9624</cdr:y>
    </cdr:to>
    <cdr:sp macro="" textlink="">
      <cdr:nvSpPr>
        <cdr:cNvPr id="2" name="Rectángulo 1"/>
        <cdr:cNvSpPr/>
      </cdr:nvSpPr>
      <cdr:spPr>
        <a:xfrm xmlns:a="http://schemas.openxmlformats.org/drawingml/2006/main">
          <a:off x="4655344" y="2680987"/>
          <a:ext cx="978766" cy="699000"/>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dr:relSizeAnchor xmlns:cdr="http://schemas.openxmlformats.org/drawingml/2006/chartDrawing">
    <cdr:from>
      <cdr:x>0.81799</cdr:x>
      <cdr:y>0.76337</cdr:y>
    </cdr:from>
    <cdr:to>
      <cdr:x>0.98997</cdr:x>
      <cdr:y>0.9624</cdr:y>
    </cdr:to>
    <cdr:sp macro="" textlink="">
      <cdr:nvSpPr>
        <cdr:cNvPr id="3" name="Rectángulo 1">
          <a:extLst xmlns:a="http://schemas.openxmlformats.org/drawingml/2006/main">
            <a:ext uri="{FF2B5EF4-FFF2-40B4-BE49-F238E27FC236}">
              <a16:creationId xmlns:a16="http://schemas.microsoft.com/office/drawing/2014/main" id="{8DD36539-A83E-42BB-AD3D-9D4CE2087A45}"/>
            </a:ext>
          </a:extLst>
        </cdr:cNvPr>
        <cdr:cNvSpPr/>
      </cdr:nvSpPr>
      <cdr:spPr>
        <a:xfrm xmlns:a="http://schemas.openxmlformats.org/drawingml/2006/main">
          <a:off x="4655344" y="2680987"/>
          <a:ext cx="978766" cy="699000"/>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dr:relSizeAnchor xmlns:cdr="http://schemas.openxmlformats.org/drawingml/2006/chartDrawing">
    <cdr:from>
      <cdr:x>0.81799</cdr:x>
      <cdr:y>0.76337</cdr:y>
    </cdr:from>
    <cdr:to>
      <cdr:x>0.98997</cdr:x>
      <cdr:y>0.9624</cdr:y>
    </cdr:to>
    <cdr:sp macro="" textlink="">
      <cdr:nvSpPr>
        <cdr:cNvPr id="4" name="Rectángulo 1">
          <a:extLst xmlns:a="http://schemas.openxmlformats.org/drawingml/2006/main">
            <a:ext uri="{FF2B5EF4-FFF2-40B4-BE49-F238E27FC236}">
              <a16:creationId xmlns:a16="http://schemas.microsoft.com/office/drawing/2014/main" id="{B9BAD320-A1D5-4DF2-907D-27ED15C03B1E}"/>
            </a:ext>
          </a:extLst>
        </cdr:cNvPr>
        <cdr:cNvSpPr/>
      </cdr:nvSpPr>
      <cdr:spPr>
        <a:xfrm xmlns:a="http://schemas.openxmlformats.org/drawingml/2006/main">
          <a:off x="4655344" y="2680987"/>
          <a:ext cx="978766" cy="699000"/>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dr:relSizeAnchor xmlns:cdr="http://schemas.openxmlformats.org/drawingml/2006/chartDrawing">
    <cdr:from>
      <cdr:x>0.7954</cdr:x>
      <cdr:y>0.76148</cdr:y>
    </cdr:from>
    <cdr:to>
      <cdr:x>0.98997</cdr:x>
      <cdr:y>1</cdr:y>
    </cdr:to>
    <cdr:sp macro="" textlink="">
      <cdr:nvSpPr>
        <cdr:cNvPr id="5" name="Rectángulo 1">
          <a:extLst xmlns:a="http://schemas.openxmlformats.org/drawingml/2006/main">
            <a:ext uri="{FF2B5EF4-FFF2-40B4-BE49-F238E27FC236}">
              <a16:creationId xmlns:a16="http://schemas.microsoft.com/office/drawing/2014/main" id="{8DD36539-A83E-42BB-AD3D-9D4CE2087A45}"/>
            </a:ext>
          </a:extLst>
        </cdr:cNvPr>
        <cdr:cNvSpPr/>
      </cdr:nvSpPr>
      <cdr:spPr>
        <a:xfrm xmlns:a="http://schemas.openxmlformats.org/drawingml/2006/main">
          <a:off x="4528174" y="2675666"/>
          <a:ext cx="1107649" cy="838099"/>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1050" b="1">
              <a:solidFill>
                <a:schemeClr val="bg1"/>
              </a:solidFill>
              <a:latin typeface="Century Gothic" panose="020B0502020202020204" pitchFamily="34" charset="0"/>
            </a:rPr>
            <a:t>TRAZABILIDAD SEGUIMIENTOS</a:t>
          </a: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0</xdr:col>
      <xdr:colOff>161454</xdr:colOff>
      <xdr:row>0</xdr:row>
      <xdr:rowOff>95250</xdr:rowOff>
    </xdr:from>
    <xdr:to>
      <xdr:col>0</xdr:col>
      <xdr:colOff>709083</xdr:colOff>
      <xdr:row>3</xdr:row>
      <xdr:rowOff>74083</xdr:rowOff>
    </xdr:to>
    <xdr:pic>
      <xdr:nvPicPr>
        <xdr:cNvPr id="2" name="Imagen 1" descr="Resultado de imagen para BOTON DE INICIO">
          <a:hlinkClick xmlns:r="http://schemas.openxmlformats.org/officeDocument/2006/relationships" r:id="rId1" tooltip="HAZ CLICK AQUI PARA VOLVER AL REPORT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454" y="95250"/>
          <a:ext cx="547629" cy="550333"/>
        </a:xfrm>
        <a:prstGeom prst="rect">
          <a:avLst/>
        </a:prstGeom>
        <a:noFill/>
        <a:effectLst>
          <a:outerShdw blurRad="76200" dir="13500000" sy="23000" kx="1200000" algn="br" rotWithShape="0">
            <a:prstClr val="black">
              <a:alpha val="20000"/>
            </a:prstClr>
          </a:outerShdw>
          <a:reflection blurRad="6350" stA="52000" endA="300" endPos="350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0</xdr:col>
      <xdr:colOff>642879</xdr:colOff>
      <xdr:row>3</xdr:row>
      <xdr:rowOff>74083</xdr:rowOff>
    </xdr:to>
    <xdr:pic>
      <xdr:nvPicPr>
        <xdr:cNvPr id="2" name="Imagen 1" descr="Resultado de imagen para BOTON DE INICIO">
          <a:hlinkClick xmlns:r="http://schemas.openxmlformats.org/officeDocument/2006/relationships" r:id="rId1" tooltip="HAZ CLICK AQUI PARA VOLVER AL REPORT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0" y="76200"/>
          <a:ext cx="547629" cy="550333"/>
        </a:xfrm>
        <a:prstGeom prst="rect">
          <a:avLst/>
        </a:prstGeom>
        <a:noFill/>
        <a:effectLst>
          <a:outerShdw blurRad="76200" dir="13500000" sy="23000" kx="1200000" algn="br" rotWithShape="0">
            <a:prstClr val="black">
              <a:alpha val="20000"/>
            </a:prstClr>
          </a:outerShdw>
          <a:reflection blurRad="6350" stA="52000" endA="300" endPos="350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Excel Services" refreshedDate="45519.457354166669" createdVersion="5" refreshedVersion="8" minRefreshableVersion="3" recordCount="45" xr:uid="{00000000-000A-0000-FFFF-FFFF0C000000}">
  <cacheSource type="worksheet">
    <worksheetSource ref="B6:U51" sheet="REPORTE"/>
  </cacheSource>
  <cacheFields count="20">
    <cacheField name="PLANES DE MEJORAMIENTO" numFmtId="0">
      <sharedItems containsBlank="1" count="149">
        <s v="PM INCLUSIÓN"/>
        <s v="PM RXD VIGENCIA 2021 SGC"/>
        <s v="PM RXD VIGENCIA 2022 SGA"/>
        <s v="PM RXD VIGENCIA 2022 SGSI"/>
        <s v="PM RXD VIGENCIA 2022 SG-SST"/>
        <s v="PM RXD VIGENCIA 2022 SGC"/>
        <s v="PM RXD VIGENCIA 2023 SGC "/>
        <s v="PM RXD VIGENCIA 2023 SGA"/>
        <s v="PM RXD VIGENCIA 2023 SGSI"/>
        <s v="PM RXD VIGENCIA 2023 GS-SST"/>
        <s v="PM RXD VIGENCIA 2023 SGAS"/>
        <s v="PM ACCESIBILIDAD-INFRAESTRUCTURA"/>
        <s v="AC- PM RENOVACIÓN ACREDITACIÓN INGENIERÍA ELECTRÓNICA "/>
        <s v="AC- PM RENOVACIÓN ACREDITACIÓN ZOOTECNIA"/>
        <s v="AC- PM RENOVACIÓN ACREDITACIÓN MÚSICA"/>
        <s v="AC- PM DIAGNOSTICO ACADÉMICO  BIENESTAR UNIVERSITARIO"/>
        <s v="AC- PM DIAGNOSTICO ACADÉMICO INTERACCIÓN SOCIAL UNIVERSITARIA"/>
        <s v="AC- PM  DE DIAGNOSTICO ACADÉMICO - OF GRADUADOS"/>
        <s v="AC- PM DIAGNOSTICO ACADÉMICO  DIALOGANDO CON EL MUNDO "/>
        <s v="AC-PM C I ADMON FACATATIVÁ"/>
        <s v="AC-PM C I ADMON CHÍA"/>
        <s v="AC-PM C I ING AMBIENTAL GIRARDOT/FACATATIVÁ"/>
        <s v="AC-PM C I FUSAGASUGÁ"/>
        <s v="PM INNOVACIÓN EDUCATIVA Y TRANSFORMACIÓN DIGITAL"/>
        <s v="_PM CONTRALORIA VIG 2019_"/>
        <s v="_PM CONTRALORIA VIG 2020_"/>
        <s v="_PM CONTRALORIA VIG 2021_"/>
        <s v="_PM CONTRALORIA VIG 2022_"/>
        <s v="PM LEY DE PROTECCIÓN DE DATOS "/>
        <s v="POLITICA DE TALENTO HUMANO "/>
        <s v="POLITICA DE GESTIÓN DEL CONOCIMIENTO"/>
        <s v="POLITICA DE PLANEACIÓN"/>
        <s v="POLITICA DE DEFENSA JURIDICA"/>
        <s v="POLITICA DE CONTROL INTERNO"/>
        <s v="POLITICA DE FORTALECIMIENTO ORGANIZACIONAL "/>
        <s v="POLITICA DE GOBIERNO DIGITAL"/>
        <s v="POLITICA DE SEGURIDAD DIGITAL "/>
        <s v="POLITICA DE PARTICIPACIÓN CIUDADANA"/>
        <s v="POLITICA DE SEGUIMIENTO Y EVALUACIÓN"/>
        <s v="POLITICA DE TRANSPARENCIA"/>
        <s v="POLITICA DOCUMENTAL"/>
        <s v="POLITICA INFORMACIÓN Y COMUNICACIONES "/>
        <s v="POLITICA DE COMPRAS Y CONTRATACIÓN"/>
        <s v="POLITICA DE TRÁMITES"/>
        <s v="POLITICA DEL SISTEMA DE ATENCIÓN AL CIUDADANO"/>
        <m u="1"/>
        <s v="PM MINISTERIO DE EDUCACIÓN " u="1"/>
        <s v="PM RXD VIGENCIA 2021 SG-SST" u="1"/>
        <s v="PM DIAGNOSTICO ACADÉMICO  DIALOGANDO CON EL MUNDO " u="1"/>
        <s v=".PM CONTRALORIA VIG 2021" u="1"/>
        <s v="PM SABER PRO - ENFERMERIA GDTO" u="1"/>
        <s v="PM DIALOGANDO CON EL MUNDO " u="1"/>
        <s v="PM SABER PRO - INGENIERIA AGRONOMICA FGGA" u="1"/>
        <s v="PM RENOVACIÓN ACREDITACIÓN INGENIERIA ELECTRONICA " u="1"/>
        <s v="PM- SABER PRO ING. ELECTRONICA  SEDE FUSAGASUGÁ" u="1"/>
        <s v="PM-  SABER PRO ZOOTECNICA SEC. UBATÉ" u="1"/>
        <s v="PM SABER PRO - ADMON EMPRESAS FGGA" u="1"/>
        <s v="PM CONDICIONES INCIALES" u="1"/>
        <s v="PM REVISIÓN POR LA DIRECCIÓN " u="1"/>
        <s v="PM - ING. AMBIENTAL EXT. FACATATIVA " u="1"/>
        <s v="PLAN ANUAL DE ADQUISICIONES" u="1"/>
        <s v="PM FURAG - SERVICIO DE ATENCIÓN AL CIUDADANO" u="1"/>
        <s v=".PM CONTRALORIA VIG 2020" u="1"/>
        <s v="PM SABER PRO - ADMON EMPRESAS GDOT" u="1"/>
        <s v="PM  DE DIAGNOSTICO ACADEMICO - OF GRADUADOS" u="1"/>
        <s v="PM  DE DIAGNOSTICO ACADÉMICO - OF GRADUADOS" u="1"/>
        <s v="PM REVISIÓN POR LA DIRECCIÓN VIGENCIA 2021 SGA" u="1"/>
        <s v="PM RXD VIGENCIA 2021 SGSI" u="1"/>
        <s v="PM - INGENIERIA AMBIENTAL SEC. GIRARDOT" u="1"/>
        <s v="PM TRANSPARENCIA" u="1"/>
        <s v="AC- PM RENOVACIÓN ACREDITACIÓN  LIC. CIENCIAS SOCIALES" u="1"/>
        <s v="PM SISTEMA DE GESTIÓN AMBIENTAL" u="1"/>
        <s v="PM - ADMON DE EMPRESAS EXT. CHIA" u="1"/>
        <s v="PM SABER PRO - ADMON EMPRESAS UBATE" u="1"/>
        <s v="PM BRECHAS TRANSPARENCIA" u="1"/>
        <s v="CITGO DIGITAL" u="1"/>
        <s v="PM FURAG - PLANEACIÓN" u="1"/>
        <s v="PM RX VIGENCIA 2023 SGAS" u="1"/>
        <s v="PM OMIS - EXTENSIÓN ZIPAQUIRA" u="1"/>
        <s v="PM - ADMON DE EMPRESAS SEC. GIRARDOT" u="1"/>
        <s v="PM RXD VIGENCIA 2019" u="1"/>
        <s v="PM-  ZOOTECNICA SEC. UBATÉ" u="1"/>
        <s v="PM - CIENCIAS DEL DEPORTE EXT SOACHA" u="1"/>
        <s v="PM FURAG - SISTEMAS Y TECNOLOGIA" u="1"/>
        <s v="PM SABER PRO - MUSICA ZIPAQUIRA" u="1"/>
        <s v="PM - SABER PRO CIENCIAS DEL DEPORTE EXT SOACHA" u="1"/>
        <s v="PM No. 570 SISTEMA DE GESTIÓN AMBIENTAL" u="1"/>
        <s v="PM OMIS - EXTENSIÓN SOACHA" u="1"/>
        <s v="PM REVISIÓN POR LA DIRECCIÓN VIGENCIA 2021 SG-SST" u="1"/>
        <s v="PM GESTIÓN ANTISOBORNO" u="1"/>
        <s v="PM RXD  VIGENCIA 2020 SGC" u="1"/>
        <s v="PM - SABER PRO ADMON DE EMPRESAS SEC. GIRARDOT" u="1"/>
        <s v="PM DIAGNOSTICO ACADÉMICO  BIENESTAR UNIVERSITARIO" u="1"/>
        <s v="PM RENOVACIÓN ACREDITACIÓN  LIC. CIENCIAS SOCIALES" u="1"/>
        <s v="PM SABER PRO - INGENIERIA AGRONOMICA FACA" u="1"/>
        <s v="PM CITGO DIGITAL " u="1"/>
        <s v="POLITICA INFORMACION Y COMUNICACIONES " u="1"/>
        <s v="PM ACCESIBILIDAD WEB" u="1"/>
        <s v="PM OMIS - SECCIONAL GIRARDOT" u="1"/>
        <s v="PM OMIS -  EXTENSIÓN FACATATIVA" u="1"/>
        <s v="PM REVISIÓN POR LA DIRECCIÓN VIGENCIA 2020 SG-SST" u="1"/>
        <s v="PM RENOVACIÓN ACREDITACIÓN INGENIERÍA ELECTRÓNICA " u="1"/>
        <s v="PM REACREDITACIÓN LIC. CIENCIAS SOCIALES" u="1"/>
        <s v="PM - SABER PRO ADMON DE EMPRESAS EXT. CHIA" u="1"/>
        <s v="PM CONTRALORIA VIG 2021" u="1"/>
        <s v="PM RXD VIGENCIA 2020 SG-SST" u="1"/>
        <s v="PM DIAGNOSTICO ACADÉMICO INTERACCIÓN SOCIAL UNIVERSITARIA" u="1"/>
        <s v="PM CONTRALORIA" u="1"/>
        <s v="REINGENIERIA DE PROCESOS" u="1"/>
        <s v="PM OMIS - SECCIONAL UBATÉ" u="1"/>
        <s v="PM SABER PRO - LIC, EDU, BASIC HUMANI E INGLES" u="1"/>
        <s v="PM CONDICIONES INSTITUCIONALES" u="1"/>
        <s v="PM FURAG - ARCHIVO Y CORRESPONDENCIA" u="1"/>
        <s v="PM CONTRALORIA VIG 2020" u="1"/>
        <s v="PM SABER PRO - ZOOTECNIA FGGA" u="1"/>
        <s v="PM REVISIÓN POR LA DIRECCIÓN VIGENCIA 2021 SGSI" u="1"/>
        <s v="PM SABER PRO -  MUSICA ZIPA" u="1"/>
        <s v="PM - SABER PRO ING. AMBIENTAL EXT. FACATATIVA " u="1"/>
        <s v="PM - SABER PRO INGENIERIA AMBIENTAL SEC. GIRARDOT" u="1"/>
        <s v="PM CONDICIONES INICIALES" u="1"/>
        <s v="PM RXD VIGENCIA 2021 SGA" u="1"/>
        <s v="PM REACREDITACIÓN SOCIALES" u="1"/>
        <s v="PM OMIS - EXTENSIÓN CHÍA" u="1"/>
        <s v="PM FURAG - COMUNICACIONES" u="1"/>
        <s v="PM REVISIÓN POR LA DIRECCIÓN VIGENCIA 2020" u="1"/>
        <s v="PM CONTRALORIA VIG 2019" u="1"/>
        <s v="PM REVISIÓN POR LA DIRECCIÓN VIGENCIA 2020 SGSI" u="1"/>
        <s v="PM RENOVACIÓN ACREDITACIÓN MÚSICA" u="1"/>
        <s v="PM RENOVACIÓN ACREDITACIÓN ZOOTECNIA" u="1"/>
        <s v="PM GRUPOS DE INVESTIGACIÓN " u="1"/>
        <s v="PM- ING. ELECTRONICA  SEDE FUSAGASUGÁ" u="1"/>
        <s v="PM REVISIÓN POR LA DIRECCIÓN VIGENCIA 2019" u="1"/>
        <s v="PM RXD VIGENCIA 2020 SGSI" u="1"/>
        <s v="PM SABER PRO - ZOOTECNIA UBATE" u="1"/>
        <s v="PM SABER PRO - ING ELECTRONICA FGGA" u="1"/>
        <s v="PM SABER PRO - LIC CIENCIAS SOCIALES FGGA" u="1"/>
        <s v="PM REVISIÓN POR LA DIRECCIÓN VIGENCIA 2021 SGC" u="1"/>
        <s v="PM GRADUADOS" u="1"/>
        <s v="PM FURAG - CONTROL INTERNO" u="1"/>
        <s v="POLITICA DE PARTICIPACIÓN CIUDADANO" u="1"/>
        <s v="PM SABER PRO - LIC CIENCIAS DEL DEPORTE FGGA" u="1"/>
        <s v="PM- SABER PRO CONTADURIA PÚBLICA SEDE FUSAGASUGÁ" u="1"/>
        <s v="PM LEY ANTISOBORNO" u="1"/>
        <s v=".PM CONTRALORIA VIG 2019" u="1"/>
        <s v="PM SG-SST" u="1"/>
        <s v="PM- CONTADURIA PÚBLICA SEDE FUSAGASUGÁ" u="1"/>
        <s v="PM REVISIÓN POR LA DIRECCIÓN VIGENCIA 2020 SGC" u="1"/>
        <s v="PM TRANSPARENCIA VIG 2020" u="1"/>
        <s v="PM SABER PRO - ADMON EMPRESAS GDTO" u="1"/>
      </sharedItems>
    </cacheField>
    <cacheField name="LINK DE ACCESO ONEDRIVE" numFmtId="1">
      <sharedItems containsBlank="1"/>
    </cacheField>
    <cacheField name="No. SEGUIMIENTOS REALIZADOS" numFmtId="1">
      <sharedItems containsSemiMixedTypes="0" containsString="0" containsNumber="1" containsInteger="1" minValue="1" maxValue="11"/>
    </cacheField>
    <cacheField name="ESTADO DE AVANCE ACTUAL" numFmtId="9">
      <sharedItems containsSemiMixedTypes="0" containsString="0" containsNumber="1" minValue="0" maxValue="1"/>
    </cacheField>
    <cacheField name="PENDIENTE" numFmtId="9">
      <sharedItems containsSemiMixedTypes="0" containsString="0" containsNumber="1" minValue="0" maxValue="1"/>
    </cacheField>
    <cacheField name="PRIMER SEGUIMIENTO" numFmtId="9">
      <sharedItems containsSemiMixedTypes="0" containsString="0" containsNumber="1" minValue="0" maxValue="0.89"/>
    </cacheField>
    <cacheField name="SEGUNDO SEGUIMIENTO" numFmtId="9">
      <sharedItems containsString="0" containsBlank="1" containsNumber="1" minValue="0" maxValue="0.90100000000000002"/>
    </cacheField>
    <cacheField name="TERCER SEGUIMIENTO" numFmtId="9">
      <sharedItems containsString="0" containsBlank="1" containsNumber="1" minValue="0.06" maxValue="0.93"/>
    </cacheField>
    <cacheField name="CUARTO SEGUIMIENTO" numFmtId="9">
      <sharedItems containsString="0" containsBlank="1" containsNumber="1" minValue="7.0000000000000007E-2" maxValue="0.96"/>
    </cacheField>
    <cacheField name="QUINTO SEGUIMIENTO" numFmtId="9">
      <sharedItems containsString="0" containsBlank="1" containsNumber="1" minValue="7.0000000000000007E-2" maxValue="0.98"/>
    </cacheField>
    <cacheField name="SEXTO SEGUIMIENTO" numFmtId="9">
      <sharedItems containsString="0" containsBlank="1" containsNumber="1" minValue="7.0000000000000007E-2" maxValue="0.98"/>
    </cacheField>
    <cacheField name="SEPTIMO SEGUIMIENTO" numFmtId="9">
      <sharedItems containsString="0" containsBlank="1" containsNumber="1" minValue="0.23" maxValue="0.98"/>
    </cacheField>
    <cacheField name="OCTAVO SEGUIMIENTO" numFmtId="9">
      <sharedItems containsString="0" containsBlank="1" containsNumber="1" minValue="0.23" maxValue="0.92"/>
    </cacheField>
    <cacheField name="NOVENO SEGUIMIENTO" numFmtId="9">
      <sharedItems containsString="0" containsBlank="1" containsNumber="1" minValue="0.3" maxValue="0.92"/>
    </cacheField>
    <cacheField name="DECIMO SEGUIMIENTO" numFmtId="9">
      <sharedItems containsString="0" containsBlank="1" containsNumber="1" minValue="0.26" maxValue="1"/>
    </cacheField>
    <cacheField name="UNDECIMO SEGUIMIENTO" numFmtId="0">
      <sharedItems containsString="0" containsBlank="1" containsNumber="1" minValue="0.24" maxValue="0.97"/>
    </cacheField>
    <cacheField name="DUODECIMO SEGUIMIENTO" numFmtId="0">
      <sharedItems containsNonDate="0" containsString="0" containsBlank="1"/>
    </cacheField>
    <cacheField name="VIGENCIA" numFmtId="0">
      <sharedItems containsDate="1" containsBlank="1" containsMixedTypes="1" minDate="1900-01-05T10:40:04" maxDate="1900-01-05T10:40:04" count="17">
        <n v="2020"/>
        <n v="2021"/>
        <n v="2023"/>
        <n v="2022"/>
        <s v="2022-2024"/>
        <s v="2023-2024"/>
        <n v="2024"/>
        <n v="2019"/>
        <s v="2021-2022"/>
        <s v="2022-2023"/>
        <d v="2021-09-01T00:00:00" u="1"/>
        <m u="1"/>
        <s v="2019-2020" u="1"/>
        <s v="SEPTIEMBRE 2021" u="1"/>
        <s v="2020-2022" u="1"/>
        <n v="2016" u="1"/>
        <s v="2020-2021" u="1"/>
      </sharedItems>
    </cacheField>
    <cacheField name="OBSERVACIONES " numFmtId="0">
      <sharedItems containsBlank="1" count="281" longText="1">
        <s v="En seguimiento a este plan se evidencia que el anterior _x000a_seguimiento tuvo un alcance del 92%, (25 ACTIVIDADES) se realizó mesa de trabajo con Planeación Institucional, donde sepresentaron evidencias borrador."/>
        <s v="Seguimiento corte a 30 de junio: En seguimiento a este plan de Oportunidades de Mejora se evidencia veintisiete (27) actividades de las cuales 25 tareas fueron cumplidas, estando aún pendiente 2 de las tareas Act 20 – Act 27 con calificación 1.5 y 1 respectivamente."/>
        <s v="Seguimiento corte a 30 de junio 2024: En seguimiento a esta serie de actividades se realiza por cuarta vez, el proceso presenta que tres (3) de sus actividades que están pendientes por culminar, donde la Oportunidad de Mejora se traslada, siendo esta la actividad 5 a la vigencia de Revisión por la Dirección vigencia 2023, actividad 4 “Según última revisión por la dirección esta actividad no es aprobada debido a que no cumple con el objetivo de garantizar al personal en el SGA.” Y su actividad 3 está pendiente adjuntar informes de auditoría para dar finalidad de esta."/>
        <s v="En tercer seguimiento con corte a 30 de junio 2024:  En cuarto seguimiento a este plan se evidencia que presentan seis (6) actividades, de las cuales cuatro (4) actividades están _x000a_terminadas, dos (2) con calificación de 1.5 pendientes de evidencias para finalizar."/>
        <s v="En seguimiento con corte a 30 de junio 2024: En seguimiento a este plan se evidencia diez (10) actividades, de las cuales ocho (8) están terminadas, dos (2) con calificación de 1.5, pendiente evidencia para dar finalización."/>
        <s v="Seguimiento corte a 30 de junio 2024: Presento un avance de 75% a 88%, en revisión con el Sistema de Gestión de Calidad, se espera en el siguiente corte el proceso pueda aportar las evidencias suficientes que está en recopilación dando cierre oportuno de las actividades Oportunidades de Mejora en rezago de la vigencia 2022."/>
        <s v="En su segundo seguimiento las actividades del Sistema de _x000a_Gestión de Calidad fueron propuestas cuarenta y cinco (45)actividades articuladas con diferentes áreas, procesos, comités y dependencias de la Universidad para ser cumplidas en la vigencia 2024."/>
        <s v="En su segundo seguimiento las actividades del Sistema de _x000a_Gestión Ambiental que fueron propuestas para ser cumplidas en la vigencia 2024. Las actividades del Revisión por la Dirección del SGA se encuentran en términos."/>
        <s v=" En su segundo seguimiento las actividades del Sistema de _x000a_Gestión Seguridad de la Información SG SI, fueron propuestas para ser cumplidas en la vigencia 2024. Las actividades del Revisión por la Dirección del SGA se encuentran en términos."/>
        <s v="En su segundo seguimiento las actividades del Sistema de _x000a_Gestión Seguridad y Salud en el Trabajo SG SST, fueron propuestas para ser cumplidas en la vigencia 2024. Las actividades del Revisión por la Dirección del SG SST se encuentran en términos para el corte solicitado."/>
        <s v="En su segundo seguimiento, es un sistema de Gestión que _x000a_se está implementando en la Universidad, tuvo su primera revisión con la Alta Dirección en el mes de Diciembre del 2023, donde se establecieron Oportunidades de Mejora a ser cumplidas e implementadas en la vigencia 2024."/>
        <s v="Plan de Mejoramiento se encuentra en proceso de _x000a_reformulación de actividades por parte de la Dirección de Planeación Institucional en conjunto con la Dirección de Bienes y Servicios."/>
        <s v="Actividades pendientes 21_x000a_Actividades que presentaron avance 0"/>
        <s v="Actividades pendientes 15_x000a_Actividades que presentaron avance 5"/>
        <s v="El plan de mejoramiento a la fecha presenta un esperado del 76% del total de las 22 actividades, el cual se ejecutó un 64%; a la fecha (1) actividad en un 100% de cumplimiento, (5) vencidas y (16) en ejecución. "/>
        <s v=" El plan de mejoramiento a la fecha presenta un esperado del 92% del total de las 16actividades, el cual se ejecutó un 60%; a la fecha (4) actividades están en un 100% de cumplimiento, (2) vencidas y (10) en ejecución. _x000a_"/>
        <s v="Para este seguimiento el plan de mejoramiento Diagnóstico académico ISU no presenta avance, por lo que los proximos avances serán socializados en comisión de acreditación."/>
        <s v=" El sexto seguimiento se llevó a cabo con corte al 31 de mayo del 2024  del cual se obtiene un porcentaje de 75% dado que no se presentó ningún avance, por ende, los próximos avances serán presentados a la comisión de acreditación._x000a_"/>
        <s v=" El quinto seguimiento se llevó a cabo con corte al 31 de mayo del 2024 , del cual no se obtuvo ningun avance frente al último seguimiento._x000a_"/>
        <s v="El plan de mejoramiento a la fecha presenta un esperado del 50% del total de las 19 actividades, el cual se ejecutó un 36%; a la fecha (0) actividades cerradas, (0) vencidas, (18) en ejecución y (1) sin avance."/>
        <s v="El plan de mejoramiento condiciones iniciales administración de empresas extensión chía a la fecha presenta un esperado del 50% de un total de 20 actividades, el cual se ejecutó un 25% de las cuales 15 actividades presentan avance (0) actividades vencidas, (5) en proceso de inicio y (4) en proceso de ejecución."/>
        <s v="El plan de mejoramiento a la fecha presenta un esperado del 50% del total de las 15 actividades, el cual se ejecutó un 40.8%; a la fecha (0) actividades en un 100% de cumplimiento, (0) vencidas y (15) en ejecución. "/>
        <s v="El plan de mejoramiento a la fecha presenta un esperado del 50% del total de las 15 actividades, el cual se ejecutó un 42%; a la fecha (0) actividades en un 100% de cumplimiento, (0) vencidas y (15) en ejecución. "/>
        <s v="Del total de 11 actividades con las que cuenta el plan de mejoramiento, para el presente seguimiento se presentan soportes para 9 actividades, aumentando asi el 6% desde el ultimo seguimiento"/>
        <s v="Se mantienen abiertos 8 hallazgos que contemplan 29 actividades de las cuales cerraron 12 actividades"/>
        <s v="se realizó seguimiento al plan de mejoramiento Contraloría 2020  con corte a junio 2024, obteniendo una proyección estimada de cumplimiento y efectividad correspondiente al 87,50 %.  El % de avance del plan de mejoramiento de seguimiento con corte a junio 2024 es menor en comparación del % de avance con corte a junio porque se revisó el posible cumplimiento y efectividad, teniendo en cuenta el cálculo de promedio ponderado de la Contraloría de Cundinamarca. "/>
        <s v="Actividades vencidas Cerradas: 69_x000a_Actividades vencidas Abiertas : 19_x000a_Actividades vencidas sin Avance: 2_x000a_"/>
        <s v="El plan de mejoramiento cuenta con 59 actividades de las cuales para este segundo seguimiento se encontraban 33 vencidas y 26 en términos, de las 33 vencidas se lograron cerrar 28 y 5 abiertas y para las actividades en términos que son 26 se lograron cerrar 5, 14 se mantienen abiertas y 7 sin avance, el porcentaje total de avance del plan de mejoramiento para este seguimiento es igual 64.44%."/>
        <s v="Seguimiento corte 30 de junio de 2024. _x000a_Del total de 28 actividades con las que cuenta el plan de mejoramiento, para el presente seguimiento se presentan soportes para 11 actividades"/>
        <s v="Seguimiento corte 30 de Junio de 2024 _x000a_ "/>
        <s v="El último seguimiento se realizó con corte a 26 de octubre del 2021." u="1"/>
        <s v="Se realiza primer seguimiento corte 30 de noviembre del 2022. plan de mejora nuevo. _x000a_" u="1"/>
        <s v="En seguimiento a esta actividad se empieza con un_x000a_segundo seguimiento, el proceso se presenta un retroceso sin presentar avance." u="1"/>
        <s v=" Actualmente el PM cuenta con un avance de 37%, donde se presenta un avance general de cada una de las 19 actividades , se presenta un avance significativo en las 12 actividades , las demás actividades se encuentran en ejecución." u="1"/>
        <m u="1"/>
        <s v=" En seguimiento se evidencia  mesa de_x000a_trabajo con Planeación Institucional, Equidad y diversidad donde se presentaron_x000a_evidencias, se da_x000a_cierre en este seguimiento a la Actividad 23" u="1"/>
        <s v="Septimo seguimiento con corte a octubre 2021, mantiene el procentaje de avance presentado en el sexto seguimiento" u="1"/>
        <s v="Se realiza quinto seguimiento corte 30 de junio del 2022. Se modifica el plan de mejora, se incluyen nuevas actividades de acuerdo a la articulacion de los resultados del FURAG." u="1"/>
        <s v="El plan de actividades cuenta con 22 acciones a implementar durante la vigencia 2019, para lo cual quedan pendientes 4 acciones y garantizar el cumplimiento al 100%." u="1"/>
        <s v="Las actividades del presente plan de mejoramiento se encuentran contempladas hasta el febrero del 2024, así las cosas, se encuentra dentro de los términos de ejecución. " u="1"/>
        <s v="Las actividades del presente plan de mejoramiento se encuentran contempladas hasta el mes de agosto de la vigencia 2024, por tanto, las mismas se encuentran dentro de los términos de ejecución. " u="1"/>
        <s v="Dada  a la circular N° 002  emitida por la vicerrectoria académica se realizo seguimiento a corte 22 de septiembre_x000a_.Las actividades del presente plan de mejoramiento se encuentran contempladas hasta el mes de agosto de la vigencia 2024, por tanto, las mismas se encuentran dentro de los términos de ejecución. " u="1"/>
        <s v="Se realiza el primer seguimiento con corte abril de la vigencia 2021, con un total de 2 acciones establecidas dentro del plan." u="1"/>
        <s v="Se realiza el primer seguimiento con corte abril de la vigencia 2021, con un total de 3 acciones establecidas dentro del plan." u="1"/>
        <s v="Se realiza el primer seguimiento con corte abril de la vigencia 2021, con un total de 5 acciones establecidas dentro del plan." u="1"/>
        <s v="Se realiza el primer seguimiento con corte abril de la vigencia 2021, con un total de 7 acciones establecidas dentro del plan." u="1"/>
        <s v="Se realiza el primer seguimiento con corte abril de la vigencia 2021, con un total de 9 acciones establecidas dentro del plan." u="1"/>
        <s v="En primer seguimiento a este plan se evidencia_x000a_que de ocho (8) actividades planteadas una (1) tenía corte para el mes_x000a_de marzo el resto de actividades se encuentran en términos." u="1"/>
        <s v="El ultimo seguimiento se realizó con corte a 30 de Noviembre del año 2022." u="1"/>
        <s v="Con corte a 28 de febrero del año 2022  el PM cuenta con un avance de 100%, cerrando todas las actividades planificadas para la vigencia 2021 " u="1"/>
        <s v="Seguimiento corte 30 de Junio de 2023. _x000a_. Se modifica el plan de mejora, se incluyen nuevas actividades de acuerdo a la articulacion de los resultados del FURAG._x000a_" u="1"/>
        <s v="Se realiza seguimiento al Plan de mejoramiento de Seguridad y Salud en el Trabajo el cual cuenta con un total de 22 hallazgos desagregados en 4 Planes de Mejoramiento Internos, el resultado antes presentado es concerniente al segundo seguimiento. " u="1"/>
        <s v="En tercer seguimiento con corte a 31 de marzo 2024  a este plan se evidencia que presentan seis (6) actividades, de las cuales cuatro (4) actividades están terminadas, dos (2) con calificación de 1.5 pendientes de evidencias para finalizar_x000a_proceso de transición en el II PA 2023. " u="1"/>
        <s v="se evidencia un informe anterior en un 83% el cual se pudo lograr un avance gracias a los procesos involucrados y responsables descritas en este plan de mejoramiento." u="1"/>
        <s v="Se realiza segundo seguimiento de verificación al cumplimiento de las acciones pendites, para lo cual se realizan 2 solicitudes de información y no se recibe respuesta por parte del programa." u="1"/>
        <s v="Corte a 30 de Junio del 2023. Puntos por resaltar las actividades relacionadas con diagrama donde se observa la separación lógica y física del ambiente de pruebas, del ambiente de desarrollo y del ambiente de producción" u="1"/>
        <s v="Actividades Cerradas: 32_x000a_Actividades Abiertas : 26_x000a_Actividades sin Avance: 32_x000a_" u="1"/>
        <s v="Las actividades del presente plan de mejoramiento se encuentran contempladas hasta el mes de diciembre de la vigencia 2022, por tanto, las mismas no se encuentran dentro de los términos de ejecución. " u="1"/>
        <s v="Seguimiento con corte a julio del 2021" u="1"/>
        <s v=" El quinto seguimiento se llevó a cabo con corte al 29 de marzo del 2024 , del cual no se obtuvo ningun avance frente al último seguimiento._x000a_" u="1"/>
        <s v=": En verificación de esta vigencia se verifica que tenía siete (7) el cual era el 91%, las actividades pendientes las cuales se solicitaron por medio de oficio y correo electrónico a 14 procesos, los cuales allegaron evidencias respectivas a cada actividad, las cuales se encuentran en el drive." u="1"/>
        <s v="Seguimiento corte 31 de marzo de 2023._x000a_" u="1"/>
        <s v="Se realiza primer seguimiento con corte a julio del 2021. " u="1"/>
        <s v="Primer seguimiento con Corte a Marzo Vig 2021_x000a_Segundo seguimiento con corte a " u="1"/>
        <s v="Seguimiento corte 31 de marzo de 2023._x000a_Se realiza primer seguimiento corte 30 de noviembre del 2022. plan de mejora nuevo. _x000a_" u="1"/>
        <s v="Se realiza el segundo seguimiento con corte a Julio de la vigencia 2021, con un total de 39 acciones establecidas dentro del plan._x000a_Se realiza tercer seguimiento con corte a octubre del 2021." u="1"/>
        <s v="En seguimiento a este plan de mejoramiento que tiene 7_x000a_hallazgos con veinte (20) actividades de las cuales se encuentran dos (2)_x000a_cerradas, cuatro (4) en avance y catorce (14) en términos, no presento avance_x000a_en este seguimiento a Junio 2023." u="1"/>
        <s v="Se realiza quinto seguimiento corte 30 de junio del 2022. No se modifica el plan de mejora de acuerdo a la articulacion de los resultados del FURAG." u="1"/>
        <s v="28 actividades en total (27 con fecha de vencimiento en la vigencia 2019), (1 actividad con fecha de vencimiento en la vigencia 2021)" u="1"/>
        <s v="Seguimiento corte 31 de marzo de 2023. _x000a_ Se modifica el plan de mejora, se incluyen nuevas actividades de acuerdo a la articulacion de los resultados del FURAG._x000a_" u="1"/>
        <s v="A la fecha se encuentran  10 hallazgos abiertos." u="1"/>
        <s v="Actualmente el PM cuenta con un avance del 100% , asi las cosas, se da cierre a todas las actividades planificadas en su primer seguimiento." u="1"/>
        <s v="Seguimiento corte 31 de Octubre de 2023. _x000a_Se realizó  actualización a las acciones de mejora de acuerdo con el correo recibio por la direccion de planeacion institucional fecha 01 de noviembre de 2023. " u="1"/>
        <s v="En seguimiento a las actividades se evidencia que continua_x000a_pendiente una (1) actividad, de la cual no se puede realizar modificaciones_x000a_estructurales ya que es patrimonio del Municipio, además de estructura bastante_x000a_antigua de la cual sufre si se realiza cambio en estructura" u="1"/>
        <s v="Dada  a la circular N° 002  emitida por la vicerrectoria académica no se realiza seguimiento con este corte, sino hasta el mes de junio de la vigencia 2023" u="1"/>
        <s v="En revisión de la única actividad pendiente se realiza el_x000a_seguimiento con corte al 31 de Octubre de 2023 el cual se logra cerrar con la_x000a_oportuna respuesta de los procesos de 2 actividades, pendiente por cerrar 1_x000a_actividad." u="1"/>
        <s v="El último seguimiento se realizó con corte a 19  de julio del 2021._x000a_Cabe destacar que el cierre de los hallazgos depende de la verificación de la eficacia de estos, a través de la Auditoria al SG-SGA tercerizada vigencia 2021." u="1"/>
        <s v="Seguimiento corte a 31 marzo 2024: En seguimiento a este plan de Oportunidades de Mejora se evidencia veintisiete (27) actividades de las cuales 25 tareas fueron cumplidas, estando aún pendiente 2 de las tareas Act 20 – Act 27 con calificación 1 y 1,5 respectivamente." u="1"/>
        <s v="El plan de mejoramiento cuenta con 61 actividades de las cuales para este primer seguimiento se encontraban 27 vencidas y 37 en términos, de las 27 vencidas se lograron cerrar 17, 3 abiertas y 4 sin avance.  para las actividades en términos que son 37 se lograron cerrar 7, 19 se mantienen abiertas y 11 sin avance" u="1"/>
        <s v="N° ACTIVIDADES ABIERTAS:  22, equivalente al 31% del Plan de Mejoramiento. _x000a__x000a_N° TOTAL DE ACTIVIDADES CERRADAS:  58, equivalente al 69% del Plan de Mejoramiento. " u="1"/>
        <s v="N° ACTIVIDADES ABIERTAS:  25, equivalente al 31% del Plan de Mejoramiento. _x000a__x000a_N° TOTAL DE ACTIVIDADES CERRADAS:  55, equivalente al 69% del Plan de Mejoramiento. " u="1"/>
        <s v="Las actividades del presente plan de mejoramiento se encuentran contempladas hasta el mes de agosto de la vigencia 2024, por tanto, las mismas se encuentran dentro de los términos de ejecución._x000a_" u="1"/>
        <s v="En segundo seguimiento a este plan se evidencia que_x000a_presentan seis (6) actividades, de las cuales dos actividades están terminadas,_x000a_tres abiertas  y una en_x000a_proceso de transición en el II PA 2023. " u="1"/>
        <s v=" En seguimiento se evidencia  mesa de_x000a_trabajo con Planeación Institucional, Equidad y diversidad donde se presentaron_x000a_evidencias, están pendiente por culminar tareas de actualizaciones de_x000a_procedimientos" u="1"/>
        <s v="En seguimiento a esta actividad se empieza con un_x000a_primer seguimiento, el proceso presenta un avance significativo con 7_x000a_actividades a cumplir de las cuales 6 muestran un avance para dar_x000a_cumplimiento en el transcurso de la vigencia 2023." u="1"/>
        <s v="En verificación de esta vigencia se verifica que_x000a_tenía siete (7) el cual era el 91%, las actividades pendientes las cuales_x000a_se solicitaron por medio de oficio y correo electrónico a los procesos los_x000a_cuales allegaron evidencias respectivas a cada actividad, las cuales se_x000a_encuentran en el drive." u="1"/>
        <s v="En verificación de esta vigencia se verifica que tenía siete (7) el cual era el 91%, las actividades pendientes las cuales se solicitaron por medio de oficio y correo electrónico a 14 procesos, los cuales allegaron evidencias respectivas a cada actividad, las cuales se encuentran en el drive." u="1"/>
        <s v="De acuerdo a la verificación solicitada por la Dirección de Autoevaluación y Acreditación, de manera atenta me permito informar que no presenta actividades vencidas toda vez  que se aprobó en la anterior comisión de control interno la ampliación de las fechas y el cambio de algunas actividades." u="1"/>
        <s v="Corte a 31 de marzo del 2023. Puntos por resaltar las actividades relacionadas con Canales para Ejercer Derechos de los Titulares de datos en la universidad de Cundinamarca" u="1"/>
        <s v="El septimo   seguimiento se realizó con corte a 30 de Noviembre  del 2022 del cual se obtuvo un avance del 10% desde el ultimo seguimiento y un cierre acumulado la fecha de 13 actividades._x000a_" u="1"/>
        <s v="En revisión de  las diez (10) actividades_x000a_pendientes se realiza el seguimiento con corte al 28 de marzo de 2022_x000a_el cual se logra cerrar con la oportuna respuesta de los procesos de_x000a_cuatro (4) actividades." u="1"/>
        <s v="Se realiza seguimiento con corte a 16 de marzo del año 2022_x000a_El plan cuenta con 22 actividades de las cuales 7 actividades estan abiertas ya que se les realiza seguimientos diario,semanal, mensual y trimestral._x000a_15 se encuentran vencidas." u="1"/>
        <s v="Con corte a 16 de marzo del año 2022. El plan cuenta con 22 actividades de las cuales 3 abiertas las cuales  se encuentran vencidas y 19 Cerradas." u="1"/>
        <s v="Segundo seguimiento con corte a mayo 20201._x000a_Tercer Seguimiento con corte a 16 de julio 2021._x000a_Cuarto Seguimiento con corte a 19 de Octubre del 2021._x000a_Quinto seguimiento con corte a 31 de marzo del año 2022." u="1"/>
        <s v="En seguimiento a este plan se evidencia seis (6)_x000a_actividades." u="1"/>
        <s v="Seguimiento corte 31 de marzo de 2024. _x000a_Del total de 28 actividades con las que cuenta el plan de mejoramiento, para el presente seguimiento se presentan soportes para 25 actividades" u="1"/>
        <s v="Seguimiento corte a 31 marzo 2024: Se encuentran 3 actividades pendientes por finalizar, de las cuales 1  de ellas (actividad 5)  se traslada a la vigencia 2023 de RXD, Actividad 4 no es aprobada y actividad 3 pendiente por ejecutar." u="1"/>
        <s v="En seguimiento a esta actividad se realiza por segunda vez,_x000a_el proceso presenta un avance significativo de 7 actividades a cumplir, de las_x000a_cuales 4 presentan terminación y aun 3 que están en proceso encontrándose en_x000a_términos hasta finalizar la vigencia en curso 2023." u="1"/>
        <s v="Seguimiento corte 30 de Junio de 2023. _x000a_No se modifica el plan de mejora de acuerdo a la articulacion de los resultados del FURAG." u="1"/>
        <s v="Seguimiento corte 31 de marzo de 2023. _x000a_No se modifica el plan de mejora de acuerdo a la articulacion de los resultados del FURAG." u="1"/>
        <s v="En seguimiento a este plan se evidencia que tiene ocho_x000a_(8) actividades, de las cuales 6 tenía cumplidas y 2 en curso que a la fecha de_x000a_corte del Tablero de Control presenta cierre de todas las actividades con la_x000a_actualización de la política del Sistema de Seguridad de la Información con la_x000a_Resolución 091 y 092 de 2023." u="1"/>
        <s v="El sexto  seguimiento se realizó con corte a 10 de Junio  del 2022. El plan de mejoramiento contempla 22 actividades de las cuales 8 se encuentran cerradas, 5 actividades vencidas en ejecución y 9 actividades en términos." u="1"/>
        <s v="Se realiza segundo seguimiento con corte a octubre del 2021._x000a_Se realiza tercer seguimiento con corte a marzo del año 2022._x000a_Se realiza cuarto seguimiento con corte a Junio del año 2022." u="1"/>
        <s v="N/A" u="1"/>
        <s v="En seguimiento a este plan se evidencia veintisiete (27)_x000a_donde 7 se encuentran en avance del 1% , 19 cerradas y 1 que no inicia." u="1"/>
        <s v="Se realiza septimo seguimiento corte 30 de noviembre del 2022.  Se modifica el plan de mejora, se incluyen nuevas actividades de acuerdo a la articulacion de los resultados del FURAG." u="1"/>
        <s v="Seguimiento con corte a marzo del 2022. Las actividades del presente plan de mejoramiento se encuentran contempladas hasta el 15 de diciembre del 2022, así las cosas, se encuentra dentro de los términos de ejecución." u="1"/>
        <s v="En seguimiento a las actividades con corte a 31 de marzo del año 2022  se evidencia que_x000a_siguen pendientes dos (2) actividades" u="1"/>
        <s v="En seguimiento a este plan se evidencia siete (7) donde_x000a_4 tareas presentan avance esperando a ser completadas en el II PA 2023 y 3_x000a_están por ejecutarse." u="1"/>
        <s v="Se realiza segundo seguimiento de verificación al cumplimiento de las acciones pendites, para lo cual se realizan 2 solicitudes de información y no se recibe respuesta por parte del programa. " u="1"/>
        <s v="En seguimiento a este plan se evidencia diez (10)_x000a_actividades, de las cuales 4 están terminadas, 4 con calificación 1.5 pendiente_x000a_evidencia para dar finalización, una que inicio se espera seguimiento por parte del_x000a_proceso y la última es el reglamento debidamente firmado. " u="1"/>
        <s v="Con Corte a Marzo Vig 2021" u="1"/>
        <s v="Seguimiento corte 31 de Marzo de 2024 _x000a_ " u="1"/>
        <s v="Seguimiento corte 30 de Junio de 2023. _x000a_ No se modifica el plan de mejora de acuerdo a la articulacion de los resultados del FURAG." u="1"/>
        <s v="Seguimiento corte 30 de Junio de 2023.  _x000a_No se modifica el plan de mejora de acuerdo a la articulacion de los resultados del FURAG." u="1"/>
        <s v="Seguimiento corte 31 de marzo de 2023. _x000a_ No se modifica el plan de mejora de acuerdo a la articulacion de los resultados del FURAG." u="1"/>
        <s v="Seguimiento corte 30 de Junio de 2023. _x000a_ Se modifica el plan de mejora, se incluyen nuevas actividades de acuerdo a la articulacion de los resultados del FURAG." u="1"/>
        <s v="Seguimiento corte 30 de Junio de 2023.  _x000a_Se modifica el plan de mejora, se incluyen nuevas actividades de acuerdo a la articulacion de los resultados del FURAG." u="1"/>
        <s v="Seguimiento corte 31 de marzo de 2023. _x000a_ Se modifica el plan de mejora, se incluyen nuevas actividades de acuerdo a la articulacion de los resultados del FURAG." u="1"/>
        <s v="El Quinto  seguimiento se realizó con corte a 30 de marzo  del 2022.El plan de mejoramiento contempla 22 actividades de las cuales 2 se encuentran cerradas, 3 actividades vencidas en ejecución y 17 actividades en términos." u="1"/>
        <s v="El último seguimiento se realizó con corte a 23 de abril del 2021._x000a_Cabe destacar que el cierre de los hallazgos depende de la verificación de la eficacia de estos, a través de la Auditoria al SG-SGA tercerizada vigencia 2021." u="1"/>
        <s v="Seguimiento corte a 31 marzo 2024:  En seguimiento a este plan se evidencia seis (6)_x000a_actividades, de las cuales solo se encuentra la actividad del reglamento por_x000a_cumplir._x000a_Se da continuidad en tareas de Revisión por la Dirección vigencia 2023." u="1"/>
        <s v="Segundo seguimiento con corte a mayo 20201._x000a_Tercer Seguimiento con corte a 16 de julio 2021." u="1"/>
        <s v="En seguimiento a este plan se evidencia diez (10)_x000a_actividades, de las cuales están a cumplir en el segundo periodo II PA 2023._x000a_" u="1"/>
        <s v=" El quinto seguimiento se llevó a cabo con corte al 29 de marzo del 2024  del cual se obtiene un porcentaje de 75% aumentando un 3% frente al ultimo seguimiento,  dado al avance generado de la actividad 3 acción 2._x000a_" u="1"/>
        <s v="Actividades vencidas Cerradas: 34_x000a_Actividades vencidas Abiertas : 21_x000a_Actividades vencidas sin Avance: 7_x000a_Actividades en términos Cerradas: 2_x000a_Actividades en términos Abiertas: 13_x000a_Actividades en términos Sin avance: 13" u="1"/>
        <s v="El P.M. cuenta con 80 Actividades;  52 de ellas se encuentran abiertas equivalentes al  65% del plan de mejoramiento y 28 cerradas._x000a_De las 52 actividades abiertas  se encuentran vencidas 22 (Cumpl. parcial), en terminos  26 y 4 vencidas (No Cumple)" u="1"/>
        <s v="Seguimiento corte 30 de Junio de 2023. _x000a_  Se modifica el plan de mejora, se incluyen nuevas actividades de acuerdo a la articulacion de los resultados del FURAG." u="1"/>
        <s v="Seguimiento corte 31 de marzo de 2023. _x000a_  Se modifica el plan de mejora, se incluyen nuevas actividades de acuerdo a la articulacion de los resultados del FURAG." u="1"/>
        <s v="Se realiza primer seguimiento con corte a julio del 2021. _x000a_Se realiza segundo seguimiento con corte a octubre del 2021._x000a_Se realiza tercer seguimiento con corte a marzo del año 2022" u="1"/>
        <s v="En su primer seguimiento las actividades del Sistema de Gestión de Seguridad de la Información  fueron propuestas para ser cumplidas en la vigencia 2024, por lo tanto, el plan de se encuentra en términos." u="1"/>
        <s v="Se evidencia porcentaje de avance a marzo 2022." u="1"/>
        <s v="Se remite primer seguimiento al ente de control" u="1"/>
        <s v="En seguimiento a esta revisión no presenta avance y_x000a_finalización de la única actividad pendiente a culminar, Act 5." u="1"/>
        <s v="El plan de Mejoramiento se encuentra en proceso de reformulación de actividades por parte de la Dirección de Planeación Institucional en conjunto con la Dirección de Bienes y Servicios." u="1"/>
        <s v="Sexto seguimiento con corte a julio 2021." u="1"/>
        <s v="Primer seguimiento con Corte a Marzo Vig 2021_x000a_Segundo seguimiento con corte a 13 de julio 2021." u="1"/>
        <s v="Dada  a la circular N° 002  emitida por la vicerrectoria académica no se realiza seguimiento con este corte, sino hasta el mes de Agosto de la vigencia 2023" u="1"/>
        <s v="Seguimiento con corte a marzo del 2022. Puntos por resaltar la ejecución de la auditoría interna realizada al sistema de gestión de seguridad de la información." u="1"/>
        <s v="Seguimiento corte a 31 marzo 2024: Se realiza actualización de Política de Gestión Ambiental y se remite a la Dirección de Planeación Institucional para su revisión y aprobación, previo envió a la Comisión de Gestión. Actividad que sigue sin avance. Se da continuidad en tareas de Revisión por la Dirección vigencia 2023." u="1"/>
        <s v="El último seguimiento se realizó con corte a 20 de octubre del 2021._x000a_Cabe destacar que derivada de la auditoria interna a los SIG se da cierre a un total de 15 hallazgos dejando pendientes por cierre 2 Planes de Mejoramiento._x000a_Actualmente el PM 570 cuenta con un avance del 100%, cerrándose los dos hallazgos 2 y 17) pendientes de revisión relacionados con la actualización de la matriz legal del sistema de gestión ambiental." u="1"/>
        <s v="En primer seguimiento a este plan se evidencia que tiene_x000a_ocho (8) actividades" u="1"/>
        <s v="Se realiza primer seguimiento con corte a julio del 2021. _x000a_Se realiza segundo seguimiento con corte a octubre del 2021." u="1"/>
        <s v="En seguimiento a este plan se evidencia siete (7) donde 4_x000a_tareas presentan avance esperando a ser completadas en el II PA 2023 y 3 se_x000a_han completado." u="1"/>
        <s v=" En seguimiento a este plan se evidencia que el anterior_x000a_seguimiento tuvo un alcance del 85%, (25 ACTIVIDADES) se realizó mesa de_x000a_trabajo con Planeación Institucional, Equidad y diversidad donde se presentaron_x000a_evidencias, están pendiente por culminar tareas de actualizaciones de_x000a_procedimientos" u="1"/>
        <s v="Se realiza segundo seguimiento por parte del control interno al plan de mejoramiento para la implementación del proyecto CITGO DIGITAL (Centro de Innovación Tecnología y Gestión Organizacional) de la universidad de Cundinamarca, liderado por la facultad de ciencias administrativas, económicas y contables." u="1"/>
        <s v="El presente plan de mejoramiento a la fecha se encuentra con dos actividades vencidas, que el cuarto seguimiento no se le dio cumplimiento._x000a_" u="1"/>
        <s v="Se realiza el primer seguimiento con corte abril de la vigencia 2021, con un total de 5 acciones establecidas dentro del plan._x000a_Se realiza segundo seguimiento con corte a octubre del 2021." u="1"/>
        <s v="Se realiza el segundo seguimiento con corte julio de la vigencia 2021, con un total de 2 acciones establecidas dentro del plan._x000a_Se realiza tercer seguimiento con corte a octubre del 2021." u="1"/>
        <s v="Se realiza el segundo seguimiento con corte julio de la vigencia 2021, con un total de 3 acciones establecidas dentro del plan._x000a_Se realiza tercer seguimiento con corte a octubre del 2021." u="1"/>
        <s v="Se realiza el Segundo seguimiento con corte julio de la vigencia 2021, con un total de 7 acciones establecidas dentro del plan._x000a_Se realiza tercer seguimiento con corte a octubre del 2021." u="1"/>
        <s v="Se realiza el segundo seguimiento con corte julio de la vigencia 2021, con un total de 9 acciones establecidas dentro del plan._x000a_Se realiza tercer seguimiento con corte a octubre del 2021." u="1"/>
        <s v="Se realiza el tercer seguimiento con corte julio de la vigencia 2021, con un total de 12 acciones establecidas dentro del plan._x000a_Se realiza tercer seguimiento con corte a octubre del 2021." u="1"/>
        <s v="Seguimiento corte 30 de Junio de 2023. _x000a_" u="1"/>
        <s v="Se realiza seguimiento con corte a 16 de marzo del año 2022" u="1"/>
        <s v="El ultimo seguimiento se realizó con corte a 30 de Junio del año 2022" u="1"/>
        <s v="El ultimo seguimiento se realizó con corte a 31 de marzo del año 2022" u="1"/>
        <s v="El plan cuenta 12 hallazgos y  22 actividades las cuales a corte a 30 de abril  del año 2023 se encuentran cerradas" u="1"/>
        <s v="Se realiza primer seguimiento con corte a julio del 2021. _x000a_Se realiza segundo seguimiento con corte a octubre del 2021._x000a_Se realiza tercer seguimiento con corte a marzo del año 2022._x000a_Se realiza cuarto seguimiento con corte a Junio del año 2022." u="1"/>
        <s v="En seguimiento a las actividades se evidencia que siguen_x000a_pendiente una (1) actividad, de la cual no se puede realizar modificaciones_x000a_estructurales ya que es patrimonio del Municipio, además de estructura bastante_x000a_antigua de la cual sufre si se realiza cambio en estructura" u="1"/>
        <s v="44 Lineas Proyectadas_x000a_27 Lineas iniciadas/implementadas_x000a_17 Lineas pendientes de iniciar" u="1"/>
        <s v="El presente plan de mejoramiento es derivado del reporte ITA de la vigencia 2019, este plan se ejecutó durante la vigencia 2020; actualmente, nos encontramos a la espera de la propuesta del plan de mejoramiento derivado del reporte ITA de la vigencia 2020. _x000a_Las actividades del PM del 2019 que no cerraron al 100%, serán incluidas en el plan de mejoramiento del 2020. " u="1"/>
        <s v="Se realiza eptimo seguimiento corte 30 de noviembre del 2022.  Se modifica el plan de mejora, se incluyen nuevas actividades de acuerdo a la articulacion de los resultados del FURAG." u="1"/>
        <s v="El último seguimiento se realizó con corte a 16 de Julio de 2021." u="1"/>
        <s v="En seguimiento a este plan se evidencia veintisiete_x000a_(27) actividades las cuales cuatro (4) tenían corte el primer trimestre el_x000a_resto se encuentran en términos." u="1"/>
        <s v="Se realiza el segundo seguimiento con corte a Julio de la vigencia 2021, con un total de 39 acciones establecidas dentro del plan." u="1"/>
        <s v="Primer seguimiento con Corte a Marzo Vig 2021_x000a_Segundo seguimiento con corte a 13 de julio 2021._x000a_Tercer Seguimiento con corte a 14 de octubre del 2021." u="1"/>
        <s v="En seguimiento con corte a 31 de marzo 2024 a este plan se evidencia diez (10) actividades, de las cuales ocho (8) están terminadas, dos (2) con calificación de 1.5 y 1 respectivamente, pendiente evidencia para dar finalización." u="1"/>
        <s v="Actividades pendientes 15_x000a_Actividades que presentaron avance 12" u="1"/>
        <s v="En seguimiento a este plan se evidencia veintisiete_x000a_(27) actividades " u="1"/>
        <s v=": En seguimiento a esta actividad se empieza con_x000a_un primer seguimiento, gracias a el proceso se presenta un buen_x000a_avance" u="1"/>
        <s v="Seguimiento corte 30 de Junio de 2023._x000a_Se modifica el plan de mejora, se incluyen nuevas actividades de acuerdo a la articulacion de los resultados del FURAG." u="1"/>
        <s v="Seguimiento corte 31 de marzo de 2023. Se modifica el plan de mejora, se incluyen nuevas actividades de acuerdo a la articulacion de los resultados del FURAG." u="1"/>
        <s v="En seguimiento a este plan de mejoramiento que tiene 7_x000a_hallazgos con veinte (20) actividades de las cuales se encuentran dos (2)_x000a_cerradas, cuatro (4) en avance y catorce (14) en términos." u="1"/>
        <s v="El plan de mejoramiento cuenta con 61 actividades de las cuales para este primer seguimiento se encontraban 27 vencidas y 37 en términos, de las 27 vencidas se lograron cerrar 17, 3 abiertas y 4 sin avance" u="1"/>
        <s v="En seguimiento a este plan se evidencia que el anterior_x000a_seguimiento tuvo un alcance del 75%, (25 ACTIVIDADES) se realizó mesa de_x000a_trabajo con planeación y equidad y diversidad donde se presentaron_x000a_evidencias." u="1"/>
        <s v=" Actualmente el PM cuenta con un avance de 37%, donde se presenta un avance general de cada una de las 19 actividades , se presenta un avance significativo en las 12 actividades , las demás actividades se encuentran en ejecución por lo que se espera que en el tercer seguimiento se pueda dar cierre al plan." u="1"/>
        <s v="Se evidencia porcentaje de avance primer seguimiento con corte a octubre del 2021." u="1"/>
        <s v="En seguimiento a este plan se evidencia seis (6)_x000a_actividades, de las cuales solo se encuentra la actividad del reglamento por_x000a_cumplir" u="1"/>
        <s v="Se realiza quinto seguimiento corte 30 de noviembre de 2022._x000a_No se modifica el plan de mejora de acuerdo a la articulacion de los resultados del FURAG." u="1"/>
        <s v="Se realiza sexto seguimiento corte 30 de noviembre del 2022. No se modifica el plan de mejora de acuerdo a la articulacion de los resultados del FURAG." u="1"/>
        <s v="Dada  a la circular N° 002  emitida por la vicerrectoria académica se realizo seguimiento a corte 22 de septiembre._x000a_Las actividades del presente plan de mejoramiento se encuentran contempladas hasta el marzo del 2024, así las cosas, se encuentra dentro de los términos de ejecución. " u="1"/>
        <s v="Se remitie segundo Seguimiento al ente de control con corte a 30 de septiembre del 2021" u="1"/>
        <s v="En seguimiento a este plan de mejoramiento que tiene 7 hallazgos con veinte (20) actividades de las cuales se encuentran dos (2) cerradas, cuatro (4) en avance y catorce (14) en términos " u="1"/>
        <s v="En su primer seguimiento las actividades del Sistema de Gestión de Calidad fueron propuestas  (45) actividades articuladas con diferentes áreas, procesos, comités y dependencias de la Universidad para ser cumplidas en la vigencia 2024, por lo tanto, el plan se encuentra en términos." u="1"/>
        <s v="En su primer seguimiento, es un sistema de Gestión que se está implementando en la Universidad, tuvo su primera revisión con la Alta Dirección en el mes de Diciembre del 2023, donde se establecieron Oportunidades de Mejora a ser cumplidas e implementadas en la vigencia 2024, por lo tanto, el plan de se encuentra en términos." u="1"/>
        <s v="En seguimiento a este plan de mejoramiento que tiene 7_x000a_hallazgos con diecinueve (19) actividades de las cuales se encuentran dos (2)_x000a_cerradas, cuatro (4) en avance y doce (14) en términos " u="1"/>
        <s v="Se realiza el segundo seguimiento con corte abril de la vigencia 2021, con un total de 12 acciones establecidas dentro del plan." u="1"/>
        <s v="Se realiza el segundo seguimiento con corte abril de la vigencia 2021, con un total de 52 acciones establecidas dentro del plan." u="1"/>
        <s v="Seguimiento con corte a noviembre del 2022. puntos por resaltar la realización de la campaña del día de la protección de datos en la universidad de Cundinamarca" u="1"/>
        <s v="En su primer seguimiento las actividades del Sistema de Gestión Ambiental fueron propuestas para ser cumplidas en la vigencia 2024, por lo tanto, el plan de se encuentra en términos." u="1"/>
        <s v=" El cuarto seguimiento se llevó a cabo con corte al 31 de mayo del 2023  del cual se obtiene un porcentaje de 72% de avance, disminuyendo 6 puntos con relación al anterior seguimiento, de acuerdo a la revisión de la parte técnica._x000a_" u="1"/>
        <s v="A la fecha se encuentran pendientes 7 actividades " u="1"/>
        <s v="Se realiza quinto  seguimiento corte 30 de noviembre del 2022. Se modifica el plan de mejora, se incluyen nuevas actividades de acuerdo a la articulacion de los resultados del FURAG._x000a_" u="1"/>
        <s v="Actividades vencidas Cerradas: 64_x000a_Actividades vencidas Abiertas : 21_x000a_Actividades vencidas sin Avance: 5_x000a_Actividades en términos Cerradas: 0_x000a_Actividades en términos Abiertas: 1_x000a_Actividades en términos Sin avance: 0" u="1"/>
        <s v="Se mantienen abiertos 8 hallazgos que contemplan 29 actividades de las cuales cerraron 11 actividades" u="1"/>
        <s v="En seguimiento a este plan se evidencia veintisiete (27)_x000a_de las cuales 25 tareas fueron cumplidas mostrando un avance significativo al_x000a_anterior corte." u="1"/>
        <s v="Seguimiento corte 31 de marzo de 2023. Se modifica el plan de mejora, se incluyen nuevas actividades de acuerdo a la articulacion de los resultados del FURAG._x000a_" u="1"/>
        <s v="Actualmente el PM cuenta con un avance de 91%, conserva el mismo porcentaje de avance del último seguimiento por la naturaleza de las actividades y su necesario monitoreo por factor. El avance en la calificación se realizó en compañía de la Dirección de Autoevaluación y Acreditación el día viernes 01 de abril del 2022.En el presente seguimiento no se cierran actividades" u="1"/>
        <s v="Se realiza el primer seguimiento con corte abril de la vigencia 2021, con un total de 39 acciones establecidas dentro del plan." u="1"/>
        <s v="Se realiza el segundo seguimiento con corte julio de la vigencia 2021, con un total de 2 acciones establecidas dentro del plan." u="1"/>
        <s v="Se realiza el segundo seguimiento con corte julio de la vigencia 2021, con un total de 3 acciones establecidas dentro del plan." u="1"/>
        <s v="Se realiza el Segundo seguimiento con corte julio de la vigencia 2021, con un total de 7 acciones establecidas dentro del plan." u="1"/>
        <s v="Se realiza el segundo seguimiento con corte julio de la vigencia 2021, con un total de 9 acciones establecidas dentro del plan." u="1"/>
        <s v="Se realiza el tercer seguimiento con corte julio de la vigencia 2021, con un total de 12 acciones establecidas dentro del plan." u="1"/>
        <s v="Se realiza el tercer seguimiento con corte julio de la vigencia 2021, con un total de 52 acciones establecidas dentro del plan." u="1"/>
        <s v="En segundo seguimiento a este plan se evidencia que_x000a_presentan seis (6) actividades, de las cuales dos actividades están terminadas,_x000a_tres con calificación de 1.5 pendientes de evidencias para terminar y la última en_x000a_proceso de transición en el II PA 2023. " u="1"/>
        <s v="Seguimiento corte a 31 marzo 2024: Actividad 29 que se encontraba sin avance y está pendiente por parte de la Oficina de Desarrollo Académico, en articulación con la Vicerrectoría Académica, se encuentra en el levantamiento del nuevo modelo de evaluación profesoral. Se da continuidad en tareas de Revisión por la Dirección vigencia 2023 por duplicidad de actividad" u="1"/>
        <s v="Actividades pendientes 21_x000a_Actividades que presentaron avance 15" u="1"/>
        <s v="Seguimiento corte 31 de marzo de 2023. No se modifica el plan de mejora de acuerdo a la articulacion de los resultados del FURAG." u="1"/>
        <s v="Las acciones pendientes por cumplir se articularan las los planes de trabajo de la implementación de las políticas del Modelo Integrado de Planeación y Gestión (MIPG)." u="1"/>
        <s v="El primer seguimiento a este plan se evidencia que tiene_x000a_seis (6) actividades, de las cuales tiene 3 vencidas en el mes de Junio, y las_x000a_otras 3 en términos para cumplir en el II PA 2023." u="1"/>
        <s v="Con corte a 16 de marzo del año 2022. El plan cuenta con 22 actividades de las cuales 7 abiertas en términos de tiempo por la modalidad de seguimiento (diario, semanal, mensual y/o trimestral). 6 se encuentran vencidas y 9 Cerradas." u="1"/>
        <s v="En seguimiento a este plan se evidencia seis (6) actividades las cuales dos (2) tenían corte el primer trimestre el resto se encuentran en términos." u="1"/>
        <s v="as actividades del presente plan de mejoramiento se encuentran contempladas hasta el febrero del 2024, así las cosas, se encuentra dentro de los términos de ejecución. " u="1"/>
        <s v="En revision de a las seis (5) actividades pendientes se realiza el seguimiento con corte al 11 de mayo de 2023 el cual se logra cerrar con la oportuna respuesta de los procesos de 2 actividades pendientes por cerrar 3 actividades en calificación 1.5." u="1"/>
        <s v="En revisión de a las tres (3) actividades pendientes se_x000a_realiza el seguimiento con corte al 30 de junio de 2023 el cual se logra cerrar_x000a_con la oportuna respuesta de los procesos de 1 actividad, pendientes por_x000a_cerrar 2 actividades en calificación 1.5." u="1"/>
        <s v="En revisión de la única actividad pendiente se realiza el_x000a_seguimiento con corte al 31 de Octubre de 2023 el cual se logra cerrar con la_x000a_oportuna respuesta de los procesos de 2 actividades, pendiente por cerrar 1_x000a_actividad, Act 29 en calificación 1.5." u="1"/>
        <s v="En seguimiento a este plan se evidencia seis (6)_x000a_actividades, de las cuales 3  están proximas a cerrarr. " u="1"/>
        <s v="En verificación de esta vigencia se verifica que_x000a_tenía siete (7) el cual era el 91%, las actividades pendientes las cuales se solicitaron por_x000a_medio de oficio y correo electrónico a 14 procesos, los cuales allegaron_x000a_evidencias respectivas a cada actividad, las cuales se encuentran en el drive" u="1"/>
        <s v="Seguimiento corte 31 de Octubre de 2023. _x000a_ " u="1"/>
        <s v="El proceso presenta un avance significativo de 7 actividades a cumplir, de las_x000a_cuales 4 presentan terminación y aun 3 que están en proceso encontrándose en_x000a_términos hasta finalizar la vigencia en curso 2023." u="1"/>
        <s v="Las actividades del presente plan de mejoramiento se encuentran contempladas hasta el 15 de diciembre del 2022 y el tercer seguimiento se llevó a cabo con corte al 30 de noviembre del 2022. Se presentaron actividades que aún continuan abiertas, unas por continuar en proceso y otras actividades que requieren articulación con Autoevaluación y Acreditación para validación de conformidad." u="1"/>
        <s v="En seguimiento a esta actividad se empieza con un_x000a_primer seguimiento, gracias a el proceso se presenta un buen avance." u="1"/>
        <s v="En seguimiento a este plan se evidencia que tiene ocho_x000a_(8) actividades, de las cuales se da cierre a todas las actividades con la_x000a_actualización de la política del Sistema de Seguridad de la Información con la_x000a_Resolución 091 y 092 de 2023." u="1"/>
        <s v=": En seguimiento a las actividades se evidencia que siguen pendiente una (1) actividad" u="1"/>
        <s v="En seguimiento a las actividades con corte a 30 de noviembre del año 2022  se evidencia que_x000a_siguen pendiente una (1) actividad." u="1"/>
        <s v="Se realiza quinto seguimiento corte 30 de noviembre del 2022. Se modifica el plan de mejora, se incluyen nuevas actividades de acuerdo a la articulacion de los resultados del FURAG." u="1"/>
        <s v="En su primer seguimiento las actividades del Sistema de Gestión de Seguridad  y salud en el trabajo  fueron propuestas para ser cumplidas en la vigencia 2024, por lo tanto, el plan de se encuentra en términos." u="1"/>
        <s v="En seguimiento a este plan se evidencia que el_x000a_anterior seguimiento tuvo un alcance del 35%, no se presenta un_x000a_avance considerable a pesar de haber realizado mesa de trabajo con_x000a_planeación y equidad y diversidad, se solicitaron informes y no fueron_x000a_allegados" u="1"/>
        <s v="En seguimiento se evidencia total del plan de mejoramiento " u="1"/>
        <s v="En revisión de las dos (2) actividades pendientes_x000a_se realiza el seguimiento y se da por cerrada una (1) actividad al_x000a_evidenciar su cumplimiento total." u="1"/>
        <s v="Dada  a la circular N° 002  emitida por la vicerrectoria académica se realizo seguimiento a corte 22 de septiembre._x000a_Las actividades del presente plan de mejoramiento se encuentran contempladas hasta el diciembre del 2024, así las cosas, se encuentra dentro de los términos de ejecución. " u="1"/>
        <s v="En seguimiento a este plan de evidencia que_x000a_tiene ocho (8) actividades, de las cuales tiene 6 cumplidas y 2 en curso." u="1"/>
        <s v="En seguimiento esta actividad se evidencia que en_x000a_el seguimiento anterior quedo a un 96% quedando pendiente una_x000a_actividad la cual se logró gracias al proceso dar cierre y llegar al_x000a_cumplimiento total" u="1"/>
        <s v=" En seguimiento se evidencia  mesa de_x000a_trabajo con Planeación Institucional, Equidad y diversidad donde se presentaron_x000a_evidencias, s, se da_x000a_cierre en este seguimiento a la Actividad 23" u="1"/>
        <s v="En seguimiento a este plan se evidencia diez (10)_x000a_actividades, de las cuales 4 están terminadas y 6 abiertas." u="1"/>
        <s v="Se realiza sexto seguimiento corte 30 de noviembre del 2022. Se modifica el plan de mejora, se incluyen nuevas actividades de acuerdo a la articulacion de los resultados del FURAG." u="1"/>
        <s v="Seguimiento con corte a Junio  del 2022. Las actividades del presente plan de mejoramiento se encuentran contempladas hasta el 15 de diciembre del 2022, así las cosas, se encuentra dentro de los términos de ejecución." u="1"/>
        <s v="En seguimiento a este plan se evidencia veintisiete (27)_x000a_de las cuales 25 tareas fueron cumplidas mostrando un avance significativo al_x000a_anterior corte, aun pendiente 2 de las tareas Act 20 – Act 27 con calificación 1_x000a_y 1,5 respectivamente" u="1"/>
        <s v="Se realiza seguimiento al Plan de mejoramiento de Seguridad y Salud en el Trabajo el cual cuenta con un total de 22 hallazgos desagregados en 4 Planes de Mejoramiento Internos, el resultado antes presentado es concerniente al Primer seguimiento. " u="1"/>
        <s v="Dada  a la circular N° 002  emitida por la vicerrectoria académica se realizo seguimiento a corte 22 de septiembre._x000a_Las actividades del presente plan de mejoramiento se encuentran contempladas hasta el mes de diciembre de la vigencia 2023, por tanto, las mismas se encuentran dentro de los términos de ejecución. . " u="1"/>
        <s v="Segundo seguimiento con corte a mayo 20201." u="1"/>
        <s v="Las actividades del presente plan de mejoramiento se encuentran contempladas hasta el mes de diciembre de la vigencia 2023, por tanto, las mismas se encuentran dentro de los términos de ejecución. " u="1"/>
        <s v="En seguimiento a este plan se evidencia veintisiete (27)  donde  7 se encuentran en avance del 1% , 19 cerradas y 1 que no inicia" u="1"/>
        <s v="Dada  a la circular N° 002  emitida por la vicerrectoria académica se realizo seguimiento a corte 22 de septiembre._x000a_Las actividades del presente plan de mejoramiento se encuentran contempladas hasta el mes de febrero de la vigencia 2024, por tanto, las mismas se encuentran dentro de los términos de ejecución." u="1"/>
        <s v="Con corte a 31 de marzo del año 2022 el PM cuenta con un avance de 12,6%, donde se presenta un avance general de cada una de las 18 actividades encontrándose que la actividad número (9) se encuentra con 0% de avance y que las demás se encuentran en ejecución por lo que se espera que en el segundo seguimiento se pueda aplicar el porcentaje esperado para el plan" u="1"/>
        <s v=" Actualmente el PM cuenta con un avance de 37%, donde se presenta un avance general de cada una de las 19 actividades , se presenta un avance significativo en las 12 actividades relacionadas con análisis de impacto dado que se les da cumplimiento a través de los protocolos de investigación y están dirigidos a los programas en proceso de acreditación, las demás actividades se encuentran en ejecución por lo que se espera que en el tercer seguimiento se pueda dar cierre al plan." u="1"/>
        <s v="En seguimiento a este plan se evidencia que el_x000a_anterior seguimiento tuvo un alcance del 68%, se realizó mesa de_x000a_trabajo con planeación y equidad y diversidad donde se presentaron_x000a_evidencias." u="1"/>
        <s v="Seguimiento corte 31 de Octubre de 2023. _x000a_Presenta un avance en la actividad relacionada con el cambio de la resolución 050 de 2018 y 058 de 2019 evidenciando la RESOLUCIÓN No.  091 y 092 DEL 8 de agosto de 2023  , SE EVIDENICA AVANCE EN LA Modificación DE ACUERDO DE CONFIDENCIALIDAD PARA MIEMBROS DEL TALENTO HUMANO, PASANTES Y MONITORES  y avance en la  MODIFICIACION DEL SII015 INSTRUCTIVO GESTIÓN DE ACCESO A LOS SISTEMAS DE INFORMACIÓN, RECURSOS Y SERVICIOS TECNOLÓGICOS _x000a_ " u="1"/>
        <s v="En seguimiento a este plan se evidencia que tiene ocho (8) actividades " u="1"/>
        <s v="Segundo seguimiento con corte a mayo 20201._x000a_Tercer Seguimiento con corte a 16 de julio 2021._x000a_Cuarto Seguimiento con corte a 19 de Octubre del 2021." u="1"/>
        <s v="N° ACTIVIDADES ABIERTAS:  21, equivalente al 26,25% del Plan de Mejoramiento. _x000a__x000a_N° TOTAL DE ACTIVIDADES CERRADAS:  59, equivalente al 73,75% del Plan de Mejoramiento. " u="1"/>
        <s v="En seguimiento a este plan de mejoramiento que tiene 7_x000a_hallazgos con veinte (20) actividades de las cuales se encuentran dos (2)_x000a_cerradas, cuatro (4) en avance y catorce (14) en términos, no presento avance en_x000a_este seguimiento a Octubre 2023." u="1"/>
        <s v="En seguimiento a este plan de mejoramiento se_x000a_realizo mesa de trabajo con la oficina de planeación y equidad y_x000a_diversidad para dar orientación sobre metodología para crear el plan hasta el momento no se ha obtenido como tal el plan de mejoramiento_x000a_para este plan." u="1"/>
        <s v="El último seguimiento se realizó con corte a 21 de octubre de 2020." u="1"/>
        <s v="Octavo  seguimiento con corte a Marzo 2022, aumenta en un 0,7% desde el último seguimiento." u="1"/>
        <s v="Porcentaje de 67%, el faltante correponde a la terminación de actividades, simulacros y talleres de refuerzo competencias genericas y especificas" u="1"/>
        <s v="Porcentaje de 71%, el faltante correponde a la terminación de actividades, simulacros y talleres de refuerzo competencias genericas y especificas" u="1"/>
        <s v="Porcentaje de 75%, el faltante correponde a la terminación de actividades, simulacros y talleres de refuerzo competencias genericas y especificas" u="1"/>
        <s v="Porcentaje de 77%, el faltante correponde a la terminación de actividades, simulacros y talleres de refuerzo competencias genericas y especificas" u="1"/>
        <s v="Porcentaje de 80%, el faltante correponde a la terminación de actividades, simulacros y talleres de refuerzo competencias genericas y especificas" u="1"/>
        <s v="Porcentaje de 88%, el faltante correponde a la terminación de actividades, simulacros y talleres de refuerzo competencias genericas y especificas" u="1"/>
        <s v="El plan de mejoramiento cuenta con 61 actividades de las cuales para este primer seguimiento se encontraban 27 vencidas y 37 en términos, de las 27 vencidas se lograron cerrar 17, 3 abiertas y 4 sin avance. " u="1"/>
        <s v="El último seguimiento se realizó con corte a 27 de noviembre de 2020." u="1"/>
        <s v="En seguimiento a esta actividad se empieza con un primer seguimiento, gracias a el proceso se presenta un buen avance" u="1"/>
        <s v=" Actualmente el PM cuenta con un avance de 89%, donde se presenta un avance general de cada una de las 19 actividades , se encuentran dos actividades pendientes ." u="1"/>
        <s v="as actividades del presente plan de mejoramiento se encuentran contempladas hasta el mes de agosto de la vigencia 2024, por tanto, las mismas se encuentran dentro de los términos de ejecución. _x000a_" u="1"/>
        <s v="En revisión de a las diez (10) actividades_x000a_pendientes se realiza el seguimiento con corte al 28 de marzo de 2022_x000a_el cual se logra cerrar con la oportuna respuesta de los procesos de_x000a_cuatro (4) actividades." u="1"/>
        <s v="El último seguimiento se realizó con corte a 20 de octubre del 2021._x000a_Cabe destacar que derivada de la auditoria interna a los SIG se da cierre a un total de 15 hallazgos dejando pendientes por cierre 2 Planes de Mejoramiento." u="1"/>
        <s v="En seguimiento a este plan de mejoramiento a este_x000a_plan de mejoramiento se evidencia un informe anterior en un 68% el_x000a_cual se pudo lograr un avance gracias a los procesos involucrados y_x000a_responsables descritas en este plan de mejoramiento. " u="1"/>
        <s v="Seguimiento corte 30 de Junio de 2023. _x000a_Se modifica el plan de mejora, se incluyen nuevas actividades de acuerdo a la articulacion de los resultados del FURAG." u="1"/>
        <s v="Seguimiento corte 31 de marzo de 2023. _x000a_Se modifica el plan de mejora, se incluyen nuevas actividades de acuerdo a la articulacion de los resultados del FURAG." u="1"/>
        <s v="Seguimiento corte 31 de marzo de 2023.  Se modifica el plan de mejora, se incluyen nuevas actividades de acuerdo a la articulacion de los resultados del FURAG." u="1"/>
        <s v="Primer seguimiento con Corte a Marzo Vig 2021_x000a_Segundo seguimiento con corte a 13 de julio 2021._x000a_Tercer Seguimiento con corte a 14 de octubre del 2021._x000a_Cuarto seguimiento con corte a 31 de marzo 2022" u="1"/>
        <s v="Seguimiento con corte a octubre del 2021." u="1"/>
        <s v="Las actividades del presente plan de mejoramiento se encuentran contempladas hasta el mes de agosto de la vigencia 2024, por tanto, las mismas se encuentran dentro de los términos de ejecución. _x000a_" u="1"/>
        <s v="Seguimiento corte a 31 marzo 2024:  Presento un avance de 69% a 75%, en revisión con el Sistema de Gestión de Calidad, se espera en el siguiente corte el proceso pueda aportar las evidencias suficientes que está en recopilación dando cierre oportuno de las actividades Oportunidades de Mejora en rezago de la vigencia 2022." u="1"/>
        <s v="Seguimiento corte 31 de Octubre de 2023. _x000a_Presenta un avance en la actividad relacionada con el cambio de la resolución 050 de 2018 y 058 de 2019 evidenciando la RESOLUCIÓN No.  091 y 092 DEL 8 de agosto de 2023._x000a_ " u="1"/>
        <s v="Se remite primer seguimiento al ente de control_x000a__x000a_% DE AVANCE ESPERADO DE ACUERDO A FECHAS DE VENCIMIENTO 77%_x000a_9 Actividades en 0% que tenian fecha establecida de ejecución vencida" u="1"/>
        <s v="Se remite primer seguimiento al ente de control_x000a__x000a_% DE AVANCE ESPERADO DE ACUERDO A FECHAS DE VENCIMIENTO 77%_x000a_9 Actividades en 0% que tienen fecha establecida de ejecución vencida" u="1"/>
      </sharedItems>
    </cacheField>
    <cacheField name="FECHA DE VENCIMIENTO " numFmtId="0">
      <sharedItems containsDate="1" containsBlank="1" containsMixedTypes="1" minDate="1905-07-11T00:00:00" maxDate="2025-01-01T00:00:00" count="76" longText="1">
        <s v="Vigencia 2020"/>
        <s v="Vigencia 2021"/>
        <s v="Vigencia 2023"/>
        <s v="Vigencia 2024"/>
        <s v="El plan de mejoramiento tiene un término de ejecución, desde el 2022 hasta el 2024. "/>
        <d v="2024-12-31T00:00:00"/>
        <d v="2024-03-01T00:00:00"/>
        <s v="Fecha de vecimiento 28/02/2024."/>
        <s v="La fecha de vencimiento del presente plan es el dia 15-12-2022"/>
        <s v="El plan de mejoramiento tiene un termino de ejecución hasta el mes de diciembre  del 2022."/>
        <s v="La fecha de vencimiento del presente plan es el dia 30 de agosto del 2024"/>
        <d v="2023-12-01T00:00:00"/>
        <d v="1905-07-11T00:00:00"/>
        <s v="El Plan de Mejoramiento tiene un termino de ejecución hasta agosto del 2022_x000a_"/>
        <s v="El plan de mejoramiento tiene un término de ejecución, desde el 2022 hasta el 2023. "/>
        <s v="Vigencias 2020 - 2021 - 2022 - 2023"/>
        <m/>
        <s v="El Plan de Mejoramiento esta ejecución en la vigencia 2021" u="1"/>
        <s v="El plan de mejoramiento tiene un termino de ejecución desde el año el 2020 hasta el 2022" u="1"/>
        <s v="Las actividades propuestos dentro del plan de mejoramiento, tienen como fecha límite de cumplimiento, el 31 diciembre de 2022" u="1"/>
        <s v="31/12/2021. (Aún se cuenta con actividades que requieren monitoreo)." u="1"/>
        <s v="31/12/2021. (Aún se cuenta con actividades que requieres monitoreo)." u="1"/>
        <s v="El plan de actividades cuenta con 22 acciones a implementar durante la vigencia 2019, para lo cual quedan pendientes 4 acciones y garantizar el cumplimiento al 100%." u="1"/>
        <s v="El plan de actividades cuenta con 22 acciones a implementar durante la vigencia 2019, para lo cual quedan pendientes 5 acciones y garantizar el cumplimiento al 100%." u="1"/>
        <s v="VIGENCIA 2028" u="1"/>
        <s v="El Plan de Mejoramiento esta ejecución en la vigencia 2026" u="1"/>
        <s v="Las actividades propuestos dentro del plan de mejoramiento, tienen como fecha límite de cumplimiento, el 31 diciembre de 2023" u="1"/>
        <s v="El plan de mejoramiento tiene un término de ejecución, desde el 2020 hasta el 2022. " u="1"/>
        <s v="28 actividades en total (27 con fecha de vencimiento en la vigencia 2019), (1 actividad con fecha de vencimiento en la vigencia 2021)" u="1"/>
        <s v="IV trimestre 2021" u="1"/>
        <d v="2021-07-01T00:00:00" u="1"/>
        <s v="El plan de mejoramiento tiene un termino de ejecución hasta el mes de septiembre del 2021." u="1"/>
        <s v="Las actividades propuestos dentro del plan de mejoramiento, tienen como fecha límite de cumplimiento, el 31 diciembre de 2024" u="1"/>
        <s v="El Plan de Mejoramiento esta ejecución en la vigencia 2024" u="1"/>
        <s v="El plan de actividades cuenta con 28 acciones a implementar durante las vigencias 2019 y 2020, para lo cual se encuentra  5 acciones con avance, 16 cumplidas y 7  acciones sin avance alguno." u="1"/>
        <s v="N/A" u="1"/>
        <s v="VIGENCIA 2026" u="1"/>
        <s v="Las actividades propuestos dentro del plan de mejoramiento, tienen como fecha límite de cumplimiento, el 31 diciembre de 2025" u="1"/>
        <s v="El plan de actividades cuenta con 7 acciones a implementar durante las vigencias 2019 y 2020, para lo cual se encuentra  3 acciones con avance, 3 cumplidas y 1 acción sin avance alguno." u="1"/>
        <s v="Cuenta con 13 acciones cumplidas , 4 con avance al 33% y 8 sin avance" u="1"/>
        <s v="El plan de mejoramiento tiene un termino de ejecución desde el año el 2020 hasta el 2021" u="1"/>
        <s v="El Plan de Mejoramiento esta ejecución en la vigencia 2022" u="1"/>
        <s v="El plan de mejoramiento tiene un término de ejecución,  " u="1"/>
        <s v="VIGENCIA 2029" u="1"/>
        <s v="El plan de mejoramiento ha tenido continuidad durante las vigencias siguientes a la fecha maxima de cumplimiento, debido a que se ha realizado monitoreo al fortalecimiento de las actividades a fin de elevar las condiciones de calidad de los factores. Lo anterior, en aras de fortalecer los programas académicos acreditables para la visita del Ministerio de Educación Nacional. " u="1"/>
        <s v="Los hallazgos No. 13,14,16,17,18,21 y 22 no presentan avance en sus acciones correctivas, debido a que se encuentran en terminos para ejecución" u="1"/>
        <s v="Seguimiento con corte a marzo del 2022" u="1"/>
        <s v="El Plan de Mejoramiento esta ejecución en la vigencia 2020" u="1"/>
        <s v="Cuenta con 3 acciones cumplidas y 4 con un porcentaje de avace del 33%" u="1"/>
        <s v="El plan de mejoramiento fue diseñado para ejecutarlo en la vigencia 2020." u="1"/>
        <s v="El plan de mejoramiento tiene un termino de ejecución hasta el mes de septiembre del 2021._x000a_" u="1"/>
        <s v="El plan de mejoramiento ha tenido continuidad durante las vigencias siguientes a la fecha maxima de cumplimiento, debido a que se ha realizado monitoreo al fortalecimiento de las actividades a fin de elevar las condiciones de calidad de los factores. " u="1"/>
        <s v="Seguimiento realizado con corte a 30-09-2021." u="1"/>
        <s v="El Plan de Mejoramiento esta ejecución en la vigencia 2025" u="1"/>
        <s v="PAA VIGENCIA 2022" u="1"/>
        <s v="VIGENCIA 2027" u="1"/>
        <s v="los Planes presentan avance asi: _x000a_PM 636 - SST: 69%_x000a_PM637 - VICE ADMIN: 100%_x000a_PM638 - ATH: 75%_x000a_PM639 - EPI: 33%_x000a_PM640 - ABS: 80%_x000a_ " u="1"/>
        <s v="_x000a_El plan de actividades cuenta con 8 acciones a implementar durante la vigencia 2020, para lo cual se encuentra  2 acciones con avance, 4 cumplidas y 2  acciones sin avance alguno._x000a_" u="1"/>
        <s v="Cuenta con una accion por ejecutar otra con avance del 36% y 6 acciones cumplidas" u="1"/>
        <s v="Cuenta con 17 acciones cumplidas, 3 con porcentaje de avance del 67%, 4 con avance del 33% y 4 acciones sin avance." u="1"/>
        <s v="El Plan de Mejoramiento se ejecuto en la vigencia 2020" u="1"/>
        <s v="Las actividades propuestos dentro del plan de mejoramiento, tienen como fecha límite de cumplimiento, el 31 diciembre de 2020" u="1"/>
        <s v="los Planes presentan avance asi: _x000a_PM 636 - SST: 47%_x000a_PM637 - VICE ADMIN: 100%_x000a_PM638 - ATH: 75%_x000a_PM639 - EPI: 0%_x000a_PM640 - ABS: 40%_x000a_ " u="1"/>
        <s v="Los planes de actividades propuestos dentro del plan de mejoramiento, tienen como fecha límite de cumplimiento, el 31 diciembre de 2020." u="1"/>
        <s v="VIGENCIA 2022" u="1"/>
        <s v="Seguimiento con corte a octubre del 2021" u="1"/>
        <s v="El plan de actividades cuenta con 8 acciones a implementar durante las vigencias 2019 y 2020, para lo cual queda pendientes una acción por cumplir y así llegar al 100%." u="1"/>
        <s v="El Plan de Mejoramiento esta ejecución en la vigencia 2023" u="1"/>
        <s v="Vigencia 2019" u="1"/>
        <s v="Presenta 7 acciones cumplidas al 100% y una por cumplir con un porcentaje de avance del 67%." u="1"/>
        <s v="Las actividades propuestos dentro del plan de mejoramiento, tienen como fecha límite de cumplimiento, el 31 diciembre de 2021" u="1"/>
        <s v="El plan de mejoramiento tiene un término de ejecución hasta el 30 nov 2022. " u="1"/>
        <s v="VIGENCIA 2025" u="1"/>
        <s v="Cuenta con 25 acciones a cumplir " u="1"/>
        <s v="El plan de mejoramiento tiene un término de ejecución hasta el año  2022. " u="1"/>
        <s v="El plan de actividades cuenta con 14 acciones a implementar durante las vigencias 2020 y 2021, para lo cual se encuentra una acción cumplida, 3 con avance y 10 acciones sin avance alguno." u="1"/>
      </sharedItems>
    </cacheField>
  </cacheFields>
  <extLst>
    <ext xmlns:x14="http://schemas.microsoft.com/office/spreadsheetml/2009/9/main" uri="{725AE2AE-9491-48be-B2B4-4EB974FC3084}">
      <x14:pivotCacheDefinition pivotCacheId="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3000000}" name="Tabla dinámica7" cacheId="0" applyNumberFormats="0" applyBorderFormats="0" applyFontFormats="0" applyPatternFormats="0" applyAlignmentFormats="0" applyWidthHeightFormats="1" dataCaption="Valores" updatedVersion="8" minRefreshableVersion="3" useAutoFormatting="1" itemPrintTitles="1" createdVersion="5" indent="0" outline="1" outlineData="1" multipleFieldFilters="0" chartFormat="3">
  <location ref="D3:E5" firstHeaderRow="1" firstDataRow="1" firstDataCol="1"/>
  <pivotFields count="20">
    <pivotField axis="axisRow" showAll="0">
      <items count="150">
        <item h="1" m="1" x="75"/>
        <item h="1" m="1" x="74"/>
        <item h="1" m="1" x="57"/>
        <item h="1" m="1" x="111"/>
        <item h="1" m="1" x="107"/>
        <item h="1" m="1" x="112"/>
        <item h="1" m="1" x="123"/>
        <item h="1" m="1" x="138"/>
        <item h="1" m="1" x="76"/>
        <item h="1" m="1" x="61"/>
        <item h="1" m="1" x="83"/>
        <item h="1" m="1" x="142"/>
        <item h="1" m="1" x="99"/>
        <item h="1" m="1" x="122"/>
        <item h="1" m="1" x="87"/>
        <item h="1" m="1" x="78"/>
        <item h="1" m="1" x="98"/>
        <item h="1" m="1" x="109"/>
        <item h="1" m="1" x="121"/>
        <item h="1" m="1" x="116"/>
        <item h="1" m="1" x="56"/>
        <item h="1" m="1" x="50"/>
        <item h="1" m="1" x="134"/>
        <item h="1" m="1" x="140"/>
        <item h="1" m="1" x="135"/>
        <item h="1" m="1" x="114"/>
        <item h="1" m="1" x="71"/>
        <item h="1" m="1" x="89"/>
        <item h="1" x="28"/>
        <item h="1" m="1" x="144"/>
        <item h="1" x="33"/>
        <item h="1" x="44"/>
        <item h="1" m="1" x="125"/>
        <item h="1" m="1" x="69"/>
        <item h="1" m="1" x="147"/>
        <item h="1" m="1" x="108"/>
        <item h="1" x="34"/>
        <item h="1" x="35"/>
        <item h="1" x="36"/>
        <item h="1" m="1" x="139"/>
        <item h="1" x="38"/>
        <item h="1" x="39"/>
        <item h="1" x="40"/>
        <item h="1" x="37"/>
        <item h="1" m="1" x="86"/>
        <item h="1" x="29"/>
        <item h="1" x="30"/>
        <item h="1" x="31"/>
        <item h="1" x="32"/>
        <item h="1" m="1" x="133"/>
        <item h="1" m="1" x="94"/>
        <item h="1" m="1" x="52"/>
        <item h="1" m="1" x="73"/>
        <item h="1" m="1" x="148"/>
        <item h="1" m="1" x="110"/>
        <item h="1" m="1" x="113"/>
        <item h="1" m="1" x="95"/>
        <item h="1" m="1" x="137"/>
        <item h="1" m="1" x="46"/>
        <item h="1" x="0"/>
        <item h="1" m="1" x="51"/>
        <item h="1" m="1" x="58"/>
        <item h="1" x="11"/>
        <item h="1" m="1" x="97"/>
        <item h="1" m="1" x="60"/>
        <item h="1" m="1" x="64"/>
        <item h="1" m="1" x="131"/>
        <item h="1" m="1" x="124"/>
        <item h="1" m="1" x="126"/>
        <item h="1" m="1" x="100"/>
        <item h="1" m="1" x="66"/>
        <item h="1" m="1" x="115"/>
        <item h="1" m="1" x="88"/>
        <item h="1" m="1" x="84"/>
        <item h="1" m="1" x="63"/>
        <item h="1" m="1" x="146"/>
        <item h="1" m="1" x="136"/>
        <item h="1" m="1" x="80"/>
        <item h="1" m="1" x="90"/>
        <item h="1" m="1" x="132"/>
        <item h="1" m="1" x="105"/>
        <item h="1" x="1"/>
        <item h="1" m="1" x="120"/>
        <item h="1" m="1" x="67"/>
        <item h="1" m="1" x="47"/>
        <item h="1" m="1" x="102"/>
        <item h="1" m="1" x="119"/>
        <item h="1" m="1" x="93"/>
        <item h="1" m="1" x="53"/>
        <item h="1" m="1" x="128"/>
        <item h="1" m="1" x="96"/>
        <item h="1" x="41"/>
        <item h="1" m="1" x="72"/>
        <item h="1" m="1" x="79"/>
        <item h="1" m="1" x="145"/>
        <item h="1" m="1" x="82"/>
        <item h="1" m="1" x="68"/>
        <item h="1" m="1" x="130"/>
        <item h="1" m="1" x="59"/>
        <item h="1" m="1" x="81"/>
        <item h="1" m="1" x="103"/>
        <item h="1" m="1" x="91"/>
        <item h="1" m="1" x="141"/>
        <item h="1" m="1" x="85"/>
        <item h="1" m="1" x="118"/>
        <item h="1" m="1" x="54"/>
        <item h="1" m="1" x="117"/>
        <item h="1" m="1" x="55"/>
        <item h="1" m="1" x="45"/>
        <item h="1" m="1" x="65"/>
        <item h="1" m="1" x="127"/>
        <item h="1" m="1" x="92"/>
        <item h="1" m="1" x="48"/>
        <item h="1" m="1" x="106"/>
        <item h="1" x="23"/>
        <item h="1" m="1" x="129"/>
        <item h="1" m="1" x="104"/>
        <item h="1" m="1" x="101"/>
        <item h="1" x="17"/>
        <item h="1" m="1" x="70"/>
        <item h="1" x="12"/>
        <item h="1" x="13"/>
        <item h="1" x="14"/>
        <item h="1" x="15"/>
        <item h="1" x="18"/>
        <item h="1" x="16"/>
        <item h="1" m="1" x="62"/>
        <item h="1" m="1" x="49"/>
        <item h="1" m="1" x="143"/>
        <item h="1" x="2"/>
        <item h="1" x="3"/>
        <item h="1" x="4"/>
        <item h="1" x="5"/>
        <item h="1" x="24"/>
        <item h="1" x="25"/>
        <item h="1" x="26"/>
        <item x="27"/>
        <item h="1" x="6"/>
        <item h="1" x="7"/>
        <item h="1" x="8"/>
        <item h="1" x="9"/>
        <item h="1" m="1" x="77"/>
        <item h="1" x="10"/>
        <item h="1" x="19"/>
        <item h="1" x="20"/>
        <item h="1" x="21"/>
        <item h="1" x="22"/>
        <item h="1" x="42"/>
        <item h="1" x="43"/>
        <item t="default"/>
      </items>
    </pivotField>
    <pivotField showAll="0" defaultSubtotal="0"/>
    <pivotField dataField="1" numFmtId="1" showAll="0"/>
    <pivotField numFmtId="9" showAll="0"/>
    <pivotField numFmtId="9"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pivotField showAll="0" defaultSubtotal="0"/>
    <pivotField showAll="0" defaultSubtotal="0"/>
    <pivotField showAll="0" defaultSubtotal="0"/>
  </pivotFields>
  <rowFields count="1">
    <field x="0"/>
  </rowFields>
  <rowItems count="2">
    <i>
      <x v="136"/>
    </i>
    <i t="grand">
      <x/>
    </i>
  </rowItems>
  <colItems count="1">
    <i/>
  </colItems>
  <dataFields count="1">
    <dataField name="Suma de No. SEGUIMIENTOS REALIZADOS" fld="2" baseField="0" baseItem="0"/>
  </dataFields>
  <chartFormats count="44">
    <chartFormat chart="2" format="30" series="1">
      <pivotArea type="data" outline="0" fieldPosition="0">
        <references count="1">
          <reference field="4294967294" count="1" selected="0">
            <x v="0"/>
          </reference>
        </references>
      </pivotArea>
    </chartFormat>
    <chartFormat chart="2" format="31">
      <pivotArea type="data" outline="0" fieldPosition="0">
        <references count="2">
          <reference field="4294967294" count="1" selected="0">
            <x v="0"/>
          </reference>
          <reference field="0" count="1" selected="0">
            <x v="3"/>
          </reference>
        </references>
      </pivotArea>
    </chartFormat>
    <chartFormat chart="2" format="32">
      <pivotArea type="data" outline="0" fieldPosition="0">
        <references count="2">
          <reference field="4294967294" count="1" selected="0">
            <x v="0"/>
          </reference>
          <reference field="0" count="1" selected="0">
            <x v="29"/>
          </reference>
        </references>
      </pivotArea>
    </chartFormat>
    <chartFormat chart="2" format="33">
      <pivotArea type="data" outline="0" fieldPosition="0">
        <references count="2">
          <reference field="4294967294" count="1" selected="0">
            <x v="0"/>
          </reference>
          <reference field="0" count="1" selected="0">
            <x v="32"/>
          </reference>
        </references>
      </pivotArea>
    </chartFormat>
    <chartFormat chart="2" format="34">
      <pivotArea type="data" outline="0" fieldPosition="0">
        <references count="2">
          <reference field="4294967294" count="1" selected="0">
            <x v="0"/>
          </reference>
          <reference field="0" count="1" selected="0">
            <x v="15"/>
          </reference>
        </references>
      </pivotArea>
    </chartFormat>
    <chartFormat chart="2" format="35">
      <pivotArea type="data" outline="0" fieldPosition="0">
        <references count="2">
          <reference field="4294967294" count="1" selected="0">
            <x v="0"/>
          </reference>
          <reference field="0" count="1" selected="0">
            <x v="28"/>
          </reference>
        </references>
      </pivotArea>
    </chartFormat>
    <chartFormat chart="2" format="36">
      <pivotArea type="data" outline="0" fieldPosition="0">
        <references count="2">
          <reference field="4294967294" count="1" selected="0">
            <x v="0"/>
          </reference>
          <reference field="0" count="1" selected="0">
            <x v="56"/>
          </reference>
        </references>
      </pivotArea>
    </chartFormat>
    <chartFormat chart="2" format="37">
      <pivotArea type="data" outline="0" fieldPosition="0">
        <references count="2">
          <reference field="4294967294" count="1" selected="0">
            <x v="0"/>
          </reference>
          <reference field="0" count="1" selected="0">
            <x v="34"/>
          </reference>
        </references>
      </pivotArea>
    </chartFormat>
    <chartFormat chart="2" format="38">
      <pivotArea type="data" outline="0" fieldPosition="0">
        <references count="2">
          <reference field="4294967294" count="1" selected="0">
            <x v="0"/>
          </reference>
          <reference field="0" count="1" selected="0">
            <x v="41"/>
          </reference>
        </references>
      </pivotArea>
    </chartFormat>
    <chartFormat chart="2" format="39">
      <pivotArea type="data" outline="0" fieldPosition="0">
        <references count="2">
          <reference field="4294967294" count="1" selected="0">
            <x v="0"/>
          </reference>
          <reference field="0" count="1" selected="0">
            <x v="2"/>
          </reference>
        </references>
      </pivotArea>
    </chartFormat>
    <chartFormat chart="2" format="40">
      <pivotArea type="data" outline="0" fieldPosition="0">
        <references count="2">
          <reference field="4294967294" count="1" selected="0">
            <x v="0"/>
          </reference>
          <reference field="0" count="1" selected="0">
            <x v="42"/>
          </reference>
        </references>
      </pivotArea>
    </chartFormat>
    <chartFormat chart="2" format="41">
      <pivotArea type="data" outline="0" fieldPosition="0">
        <references count="2">
          <reference field="4294967294" count="1" selected="0">
            <x v="0"/>
          </reference>
          <reference field="0" count="1" selected="0">
            <x v="31"/>
          </reference>
        </references>
      </pivotArea>
    </chartFormat>
    <chartFormat chart="2" format="42">
      <pivotArea type="data" outline="0" fieldPosition="0">
        <references count="2">
          <reference field="4294967294" count="1" selected="0">
            <x v="0"/>
          </reference>
          <reference field="0" count="1" selected="0">
            <x v="38"/>
          </reference>
        </references>
      </pivotArea>
    </chartFormat>
    <chartFormat chart="2" format="43">
      <pivotArea type="data" outline="0" fieldPosition="0">
        <references count="2">
          <reference field="4294967294" count="1" selected="0">
            <x v="0"/>
          </reference>
          <reference field="0" count="1" selected="0">
            <x v="63"/>
          </reference>
        </references>
      </pivotArea>
    </chartFormat>
    <chartFormat chart="2" format="44">
      <pivotArea type="data" outline="0" fieldPosition="0">
        <references count="2">
          <reference field="4294967294" count="1" selected="0">
            <x v="0"/>
          </reference>
          <reference field="0" count="1" selected="0">
            <x v="58"/>
          </reference>
        </references>
      </pivotArea>
    </chartFormat>
    <chartFormat chart="2" format="45">
      <pivotArea type="data" outline="0" fieldPosition="0">
        <references count="2">
          <reference field="4294967294" count="1" selected="0">
            <x v="0"/>
          </reference>
          <reference field="0" count="1" selected="0">
            <x v="64"/>
          </reference>
        </references>
      </pivotArea>
    </chartFormat>
    <chartFormat chart="2" format="46">
      <pivotArea type="data" outline="0" fieldPosition="0">
        <references count="2">
          <reference field="4294967294" count="1" selected="0">
            <x v="0"/>
          </reference>
          <reference field="0" count="1" selected="0">
            <x v="47"/>
          </reference>
        </references>
      </pivotArea>
    </chartFormat>
    <chartFormat chart="2" format="47">
      <pivotArea type="data" outline="0" fieldPosition="0">
        <references count="2">
          <reference field="4294967294" count="1" selected="0">
            <x v="0"/>
          </reference>
          <reference field="0" count="1" selected="0">
            <x v="36"/>
          </reference>
        </references>
      </pivotArea>
    </chartFormat>
    <chartFormat chart="2" format="48">
      <pivotArea type="data" outline="0" fieldPosition="0">
        <references count="2">
          <reference field="4294967294" count="1" selected="0">
            <x v="0"/>
          </reference>
          <reference field="0" count="1" selected="0">
            <x v="9"/>
          </reference>
        </references>
      </pivotArea>
    </chartFormat>
    <chartFormat chart="2" format="49">
      <pivotArea type="data" outline="0" fieldPosition="0">
        <references count="2">
          <reference field="4294967294" count="1" selected="0">
            <x v="0"/>
          </reference>
          <reference field="0" count="1" selected="0">
            <x v="59"/>
          </reference>
        </references>
      </pivotArea>
    </chartFormat>
    <chartFormat chart="2" format="50">
      <pivotArea type="data" outline="0" fieldPosition="0">
        <references count="2">
          <reference field="4294967294" count="1" selected="0">
            <x v="0"/>
          </reference>
          <reference field="0" count="1" selected="0">
            <x v="5"/>
          </reference>
        </references>
      </pivotArea>
    </chartFormat>
    <chartFormat chart="2" format="51">
      <pivotArea type="data" outline="0" fieldPosition="0">
        <references count="2">
          <reference field="4294967294" count="1" selected="0">
            <x v="0"/>
          </reference>
          <reference field="0" count="1" selected="0">
            <x v="86"/>
          </reference>
        </references>
      </pivotArea>
    </chartFormat>
    <chartFormat chart="2" format="52">
      <pivotArea type="data" outline="0" fieldPosition="0">
        <references count="2">
          <reference field="4294967294" count="1" selected="0">
            <x v="0"/>
          </reference>
          <reference field="0" count="1" selected="0">
            <x v="81"/>
          </reference>
        </references>
      </pivotArea>
    </chartFormat>
    <chartFormat chart="2" format="53">
      <pivotArea type="data" outline="0" fieldPosition="0">
        <references count="2">
          <reference field="4294967294" count="1" selected="0">
            <x v="0"/>
          </reference>
          <reference field="0" count="1" selected="0">
            <x v="82"/>
          </reference>
        </references>
      </pivotArea>
    </chartFormat>
    <chartFormat chart="2" format="54">
      <pivotArea type="data" outline="0" fieldPosition="0">
        <references count="2">
          <reference field="4294967294" count="1" selected="0">
            <x v="0"/>
          </reference>
          <reference field="0" count="1" selected="0">
            <x v="83"/>
          </reference>
        </references>
      </pivotArea>
    </chartFormat>
    <chartFormat chart="2" format="55">
      <pivotArea type="data" outline="0" fieldPosition="0">
        <references count="2">
          <reference field="4294967294" count="1" selected="0">
            <x v="0"/>
          </reference>
          <reference field="0" count="1" selected="0">
            <x v="44"/>
          </reference>
        </references>
      </pivotArea>
    </chartFormat>
    <chartFormat chart="2" format="56">
      <pivotArea type="data" outline="0" fieldPosition="0">
        <references count="2">
          <reference field="4294967294" count="1" selected="0">
            <x v="0"/>
          </reference>
          <reference field="0" count="1" selected="0">
            <x v="45"/>
          </reference>
        </references>
      </pivotArea>
    </chartFormat>
    <chartFormat chart="2" format="57">
      <pivotArea type="data" outline="0" fieldPosition="0">
        <references count="2">
          <reference field="4294967294" count="1" selected="0">
            <x v="0"/>
          </reference>
          <reference field="0" count="1" selected="0">
            <x v="60"/>
          </reference>
        </references>
      </pivotArea>
    </chartFormat>
    <chartFormat chart="2" format="58">
      <pivotArea type="data" outline="0" fieldPosition="0">
        <references count="2">
          <reference field="4294967294" count="1" selected="0">
            <x v="0"/>
          </reference>
          <reference field="0" count="1" selected="0">
            <x v="55"/>
          </reference>
        </references>
      </pivotArea>
    </chartFormat>
    <chartFormat chart="2" format="59">
      <pivotArea type="data" outline="0" fieldPosition="0">
        <references count="2">
          <reference field="4294967294" count="1" selected="0">
            <x v="0"/>
          </reference>
          <reference field="0" count="1" selected="0">
            <x v="88"/>
          </reference>
        </references>
      </pivotArea>
    </chartFormat>
    <chartFormat chart="2" format="60">
      <pivotArea type="data" outline="0" fieldPosition="0">
        <references count="2">
          <reference field="4294967294" count="1" selected="0">
            <x v="0"/>
          </reference>
          <reference field="0" count="1" selected="0">
            <x v="91"/>
          </reference>
        </references>
      </pivotArea>
    </chartFormat>
    <chartFormat chart="2" format="61">
      <pivotArea type="data" outline="0" fieldPosition="0">
        <references count="2">
          <reference field="4294967294" count="1" selected="0">
            <x v="0"/>
          </reference>
          <reference field="0" count="1" selected="0">
            <x v="65"/>
          </reference>
        </references>
      </pivotArea>
    </chartFormat>
    <chartFormat chart="2" format="62">
      <pivotArea type="data" outline="0" fieldPosition="0">
        <references count="2">
          <reference field="4294967294" count="1" selected="0">
            <x v="0"/>
          </reference>
          <reference field="0" count="1" selected="0">
            <x v="111"/>
          </reference>
        </references>
      </pivotArea>
    </chartFormat>
    <chartFormat chart="2" format="63">
      <pivotArea type="data" outline="0" fieldPosition="0">
        <references count="2">
          <reference field="4294967294" count="1" selected="0">
            <x v="0"/>
          </reference>
          <reference field="0" count="1" selected="0">
            <x v="40"/>
          </reference>
        </references>
      </pivotArea>
    </chartFormat>
    <chartFormat chart="2" format="64">
      <pivotArea type="data" outline="0" fieldPosition="0">
        <references count="2">
          <reference field="4294967294" count="1" selected="0">
            <x v="0"/>
          </reference>
          <reference field="0" count="1" selected="0">
            <x v="119"/>
          </reference>
        </references>
      </pivotArea>
    </chartFormat>
    <chartFormat chart="2" format="65">
      <pivotArea type="data" outline="0" fieldPosition="0">
        <references count="2">
          <reference field="4294967294" count="1" selected="0">
            <x v="0"/>
          </reference>
          <reference field="0" count="1" selected="0">
            <x v="129"/>
          </reference>
        </references>
      </pivotArea>
    </chartFormat>
    <chartFormat chart="2" format="66">
      <pivotArea type="data" outline="0" fieldPosition="0">
        <references count="2">
          <reference field="4294967294" count="1" selected="0">
            <x v="0"/>
          </reference>
          <reference field="0" count="1" selected="0">
            <x v="135"/>
          </reference>
        </references>
      </pivotArea>
    </chartFormat>
    <chartFormat chart="2" format="67">
      <pivotArea type="data" outline="0" fieldPosition="0">
        <references count="2">
          <reference field="4294967294" count="1" selected="0">
            <x v="0"/>
          </reference>
          <reference field="0" count="1" selected="0">
            <x v="118"/>
          </reference>
        </references>
      </pivotArea>
    </chartFormat>
    <chartFormat chart="2" format="68">
      <pivotArea type="data" outline="0" fieldPosition="0">
        <references count="2">
          <reference field="4294967294" count="1" selected="0">
            <x v="0"/>
          </reference>
          <reference field="0" count="1" selected="0">
            <x v="133"/>
          </reference>
        </references>
      </pivotArea>
    </chartFormat>
    <chartFormat chart="2" format="69">
      <pivotArea type="data" outline="0" fieldPosition="0">
        <references count="2">
          <reference field="4294967294" count="1" selected="0">
            <x v="0"/>
          </reference>
          <reference field="0" count="1" selected="0">
            <x v="120"/>
          </reference>
        </references>
      </pivotArea>
    </chartFormat>
    <chartFormat chart="2" format="70">
      <pivotArea type="data" outline="0" fieldPosition="0">
        <references count="2">
          <reference field="4294967294" count="1" selected="0">
            <x v="0"/>
          </reference>
          <reference field="0" count="1" selected="0">
            <x v="134"/>
          </reference>
        </references>
      </pivotArea>
    </chartFormat>
    <chartFormat chart="2" format="71">
      <pivotArea type="data" outline="0" fieldPosition="0">
        <references count="2">
          <reference field="4294967294" count="1" selected="0">
            <x v="0"/>
          </reference>
          <reference field="0" count="1" selected="0">
            <x v="136"/>
          </reference>
        </references>
      </pivotArea>
    </chartFormat>
    <chartFormat chart="2" format="72">
      <pivotArea type="data" outline="0" fieldPosition="0">
        <references count="2">
          <reference field="4294967294" count="1" selected="0">
            <x v="0"/>
          </reference>
          <reference field="0" count="1" selected="0">
            <x v="17"/>
          </reference>
        </references>
      </pivotArea>
    </chartFormat>
    <chartFormat chart="2" format="73">
      <pivotArea type="data" outline="0" fieldPosition="0">
        <references count="2">
          <reference field="4294967294" count="1" selected="0">
            <x v="0"/>
          </reference>
          <reference field="0" count="1" selected="0">
            <x v="14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000-000002000000}" name="Tabla dinámica6" cacheId="0" applyNumberFormats="0" applyBorderFormats="0" applyFontFormats="0" applyPatternFormats="0" applyAlignmentFormats="0" applyWidthHeightFormats="1" dataCaption="Valores" updatedVersion="8" minRefreshableVersion="3" useAutoFormatting="1" itemPrintTitles="1" createdVersion="5" indent="0" outline="1" outlineData="1" multipleFieldFilters="0" chartFormat="14">
  <location ref="E17:F20" firstHeaderRow="1" firstDataRow="1" firstDataCol="1"/>
  <pivotFields count="20">
    <pivotField axis="axisRow" showAll="0">
      <items count="150">
        <item h="1" m="1" x="75"/>
        <item h="1" m="1" x="74"/>
        <item h="1" m="1" x="57"/>
        <item h="1" m="1" x="111"/>
        <item h="1" m="1" x="107"/>
        <item h="1" m="1" x="112"/>
        <item h="1" m="1" x="123"/>
        <item h="1" m="1" x="138"/>
        <item h="1" m="1" x="76"/>
        <item h="1" m="1" x="61"/>
        <item h="1" m="1" x="83"/>
        <item h="1" m="1" x="142"/>
        <item h="1" m="1" x="99"/>
        <item h="1" m="1" x="122"/>
        <item h="1" m="1" x="87"/>
        <item h="1" m="1" x="78"/>
        <item h="1" m="1" x="98"/>
        <item h="1" m="1" x="109"/>
        <item h="1" m="1" x="121"/>
        <item h="1" m="1" x="116"/>
        <item h="1" m="1" x="56"/>
        <item h="1" m="1" x="50"/>
        <item h="1" m="1" x="134"/>
        <item h="1" m="1" x="140"/>
        <item h="1" m="1" x="135"/>
        <item h="1" m="1" x="114"/>
        <item h="1" m="1" x="71"/>
        <item h="1" m="1" x="89"/>
        <item h="1" x="28"/>
        <item h="1" m="1" x="144"/>
        <item h="1" x="33"/>
        <item h="1" x="44"/>
        <item h="1" m="1" x="125"/>
        <item h="1" m="1" x="69"/>
        <item h="1" m="1" x="147"/>
        <item h="1" m="1" x="108"/>
        <item h="1" x="34"/>
        <item h="1" x="35"/>
        <item h="1" x="36"/>
        <item h="1" m="1" x="139"/>
        <item h="1" x="38"/>
        <item h="1" x="39"/>
        <item h="1" x="40"/>
        <item h="1" x="37"/>
        <item h="1" m="1" x="86"/>
        <item h="1" x="29"/>
        <item h="1" x="30"/>
        <item h="1" x="31"/>
        <item h="1" x="32"/>
        <item h="1" m="1" x="133"/>
        <item h="1" m="1" x="94"/>
        <item h="1" m="1" x="52"/>
        <item h="1" m="1" x="73"/>
        <item h="1" m="1" x="148"/>
        <item h="1" m="1" x="110"/>
        <item h="1" m="1" x="113"/>
        <item h="1" m="1" x="95"/>
        <item h="1" m="1" x="137"/>
        <item h="1" m="1" x="46"/>
        <item h="1" x="0"/>
        <item h="1" m="1" x="51"/>
        <item h="1" m="1" x="58"/>
        <item h="1" x="11"/>
        <item h="1" m="1" x="97"/>
        <item h="1" m="1" x="60"/>
        <item h="1" m="1" x="64"/>
        <item h="1" m="1" x="131"/>
        <item h="1" m="1" x="124"/>
        <item h="1" m="1" x="126"/>
        <item h="1" m="1" x="100"/>
        <item h="1" m="1" x="66"/>
        <item h="1" m="1" x="115"/>
        <item h="1" m="1" x="88"/>
        <item h="1" m="1" x="84"/>
        <item h="1" m="1" x="63"/>
        <item h="1" m="1" x="146"/>
        <item h="1" m="1" x="136"/>
        <item h="1" m="1" x="80"/>
        <item h="1" m="1" x="90"/>
        <item h="1" m="1" x="132"/>
        <item h="1" m="1" x="105"/>
        <item h="1" x="1"/>
        <item h="1" m="1" x="120"/>
        <item h="1" m="1" x="67"/>
        <item h="1" m="1" x="47"/>
        <item h="1" m="1" x="102"/>
        <item h="1" m="1" x="119"/>
        <item h="1" m="1" x="93"/>
        <item h="1" m="1" x="53"/>
        <item h="1" m="1" x="128"/>
        <item h="1" m="1" x="96"/>
        <item h="1" x="41"/>
        <item h="1" m="1" x="72"/>
        <item h="1" m="1" x="79"/>
        <item h="1" m="1" x="145"/>
        <item h="1" m="1" x="82"/>
        <item h="1" m="1" x="68"/>
        <item h="1" m="1" x="130"/>
        <item h="1" m="1" x="59"/>
        <item h="1" m="1" x="81"/>
        <item h="1" m="1" x="103"/>
        <item h="1" m="1" x="91"/>
        <item h="1" m="1" x="141"/>
        <item h="1" m="1" x="85"/>
        <item h="1" m="1" x="118"/>
        <item h="1" m="1" x="54"/>
        <item h="1" m="1" x="117"/>
        <item h="1" m="1" x="55"/>
        <item h="1" m="1" x="45"/>
        <item h="1" m="1" x="65"/>
        <item h="1" m="1" x="127"/>
        <item h="1" m="1" x="92"/>
        <item h="1" m="1" x="48"/>
        <item h="1" m="1" x="106"/>
        <item h="1" x="23"/>
        <item h="1" m="1" x="129"/>
        <item h="1" m="1" x="104"/>
        <item h="1" m="1" x="101"/>
        <item h="1" x="17"/>
        <item h="1" m="1" x="70"/>
        <item h="1" x="12"/>
        <item h="1" x="13"/>
        <item h="1" x="14"/>
        <item h="1" x="15"/>
        <item h="1" x="18"/>
        <item h="1" x="16"/>
        <item h="1" m="1" x="62"/>
        <item h="1" m="1" x="49"/>
        <item h="1" m="1" x="143"/>
        <item h="1" x="2"/>
        <item h="1" x="3"/>
        <item h="1" x="4"/>
        <item h="1" x="5"/>
        <item h="1" x="24"/>
        <item h="1" x="25"/>
        <item h="1" x="26"/>
        <item x="27"/>
        <item h="1" x="6"/>
        <item h="1" x="7"/>
        <item h="1" x="8"/>
        <item h="1" x="9"/>
        <item h="1" m="1" x="77"/>
        <item h="1" x="10"/>
        <item h="1" x="19"/>
        <item h="1" x="20"/>
        <item h="1" x="21"/>
        <item h="1" x="22"/>
        <item h="1" x="42"/>
        <item h="1" x="43"/>
        <item t="default"/>
      </items>
    </pivotField>
    <pivotField showAll="0" defaultSubtotal="0"/>
    <pivotField numFmtId="1" showAll="0"/>
    <pivotField numFmtId="9" showAll="0"/>
    <pivotField numFmtId="9" showAll="0"/>
    <pivotField dataField="1" showAll="0"/>
    <pivotField showAll="0"/>
    <pivotField showAll="0"/>
    <pivotField showAll="0"/>
    <pivotField showAll="0"/>
    <pivotField showAll="0"/>
    <pivotField showAll="0"/>
    <pivotField showAll="0"/>
    <pivotField showAll="0"/>
    <pivotField showAll="0" defaultSubtotal="0"/>
    <pivotField showAll="0" defaultSubtotal="0"/>
    <pivotField showAll="0"/>
    <pivotField showAll="0" defaultSubtotal="0"/>
    <pivotField showAll="0" defaultSubtotal="0"/>
    <pivotField axis="axisRow" showAll="0" defaultSubtotal="0">
      <items count="76">
        <item m="1" x="28"/>
        <item m="1" x="27"/>
        <item m="1" x="63"/>
        <item x="16"/>
        <item m="1" x="31"/>
        <item m="1" x="49"/>
        <item m="1" x="47"/>
        <item m="1" x="17"/>
        <item m="1" x="41"/>
        <item m="1" x="67"/>
        <item m="1" x="33"/>
        <item m="1" x="53"/>
        <item m="1" x="25"/>
        <item m="1" x="60"/>
        <item m="1" x="44"/>
        <item m="1" x="75"/>
        <item m="1" x="34"/>
        <item m="1" x="38"/>
        <item m="1" x="57"/>
        <item m="1" x="66"/>
        <item m="1" x="35"/>
        <item m="1" x="61"/>
        <item m="1" x="70"/>
        <item m="1" x="19"/>
        <item m="1" x="26"/>
        <item m="1" x="32"/>
        <item m="1" x="37"/>
        <item m="1" x="22"/>
        <item m="1" x="51"/>
        <item x="1"/>
        <item m="1" x="50"/>
        <item m="1" x="45"/>
        <item m="1" x="39"/>
        <item m="1" x="59"/>
        <item m="1" x="48"/>
        <item m="1" x="58"/>
        <item m="1" x="69"/>
        <item m="1" x="73"/>
        <item m="1" x="62"/>
        <item m="1" x="52"/>
        <item x="13"/>
        <item m="1" x="65"/>
        <item m="1" x="56"/>
        <item m="1" x="18"/>
        <item m="1" x="54"/>
        <item m="1" x="21"/>
        <item m="1" x="46"/>
        <item m="1" x="23"/>
        <item m="1" x="30"/>
        <item m="1" x="29"/>
        <item x="8"/>
        <item m="1" x="68"/>
        <item x="0"/>
        <item m="1" x="64"/>
        <item m="1" x="40"/>
        <item m="1" x="71"/>
        <item x="2"/>
        <item m="1" x="74"/>
        <item m="1" x="20"/>
        <item x="4"/>
        <item x="15"/>
        <item x="3"/>
        <item m="1" x="72"/>
        <item m="1" x="36"/>
        <item m="1" x="55"/>
        <item m="1" x="24"/>
        <item m="1" x="43"/>
        <item x="14"/>
        <item m="1" x="42"/>
        <item x="7"/>
        <item x="5"/>
        <item x="6"/>
        <item x="11"/>
        <item x="12"/>
        <item x="9"/>
        <item x="10"/>
      </items>
    </pivotField>
  </pivotFields>
  <rowFields count="2">
    <field x="0"/>
    <field x="19"/>
  </rowFields>
  <rowItems count="3">
    <i>
      <x v="136"/>
    </i>
    <i r="1">
      <x v="61"/>
    </i>
    <i t="grand">
      <x/>
    </i>
  </rowItems>
  <colItems count="1">
    <i/>
  </colItems>
  <dataFields count="1">
    <dataField name="Cuenta de PRIMER SEGUIMIENTO" fld="5" subtotal="count" baseField="0" baseItem="0"/>
  </dataFields>
  <formats count="1">
    <format dxfId="0">
      <pivotArea dataOnly="0" labelOnly="1" fieldPosition="0">
        <references count="2">
          <reference field="0" count="0" selected="0"/>
          <reference field="19" count="1">
            <x v="14"/>
          </reference>
        </references>
      </pivotArea>
    </format>
  </formats>
  <chartFormats count="76">
    <chartFormat chart="8" format="1" series="1">
      <pivotArea type="data" outline="0" fieldPosition="0">
        <references count="1">
          <reference field="4294967294" count="1" selected="0">
            <x v="0"/>
          </reference>
        </references>
      </pivotArea>
    </chartFormat>
    <chartFormat chart="8" format="2">
      <pivotArea type="data" outline="0" fieldPosition="0">
        <references count="3">
          <reference field="4294967294" count="1" selected="0">
            <x v="0"/>
          </reference>
          <reference field="0" count="1" selected="0">
            <x v="18"/>
          </reference>
          <reference field="19" count="1" selected="0">
            <x v="1"/>
          </reference>
        </references>
      </pivotArea>
    </chartFormat>
    <chartFormat chart="11" format="8" series="1">
      <pivotArea type="data" outline="0" fieldPosition="0">
        <references count="1">
          <reference field="4294967294" count="1" selected="0">
            <x v="0"/>
          </reference>
        </references>
      </pivotArea>
    </chartFormat>
    <chartFormat chart="11" format="9">
      <pivotArea type="data" outline="0" fieldPosition="0">
        <references count="3">
          <reference field="4294967294" count="1" selected="0">
            <x v="0"/>
          </reference>
          <reference field="0" count="1" selected="0">
            <x v="2"/>
          </reference>
          <reference field="19" count="1" selected="0">
            <x v="0"/>
          </reference>
        </references>
      </pivotArea>
    </chartFormat>
    <chartFormat chart="11" format="10">
      <pivotArea type="data" outline="0" fieldPosition="0">
        <references count="3">
          <reference field="4294967294" count="1" selected="0">
            <x v="0"/>
          </reference>
          <reference field="0" count="1" selected="0">
            <x v="6"/>
          </reference>
          <reference field="19" count="1" selected="0">
            <x v="18"/>
          </reference>
        </references>
      </pivotArea>
    </chartFormat>
    <chartFormat chart="11" format="11">
      <pivotArea type="data" outline="0" fieldPosition="0">
        <references count="3">
          <reference field="4294967294" count="1" selected="0">
            <x v="0"/>
          </reference>
          <reference field="0" count="1" selected="0">
            <x v="5"/>
          </reference>
          <reference field="19" count="1" selected="0">
            <x v="19"/>
          </reference>
        </references>
      </pivotArea>
    </chartFormat>
    <chartFormat chart="11" format="12">
      <pivotArea type="data" outline="0" fieldPosition="0">
        <references count="3">
          <reference field="4294967294" count="1" selected="0">
            <x v="0"/>
          </reference>
          <reference field="0" count="1" selected="0">
            <x v="3"/>
          </reference>
          <reference field="19" count="1" selected="0">
            <x v="27"/>
          </reference>
        </references>
      </pivotArea>
    </chartFormat>
    <chartFormat chart="11" format="13">
      <pivotArea type="data" outline="0" fieldPosition="0">
        <references count="3">
          <reference field="4294967294" count="1" selected="0">
            <x v="0"/>
          </reference>
          <reference field="0" count="1" selected="0">
            <x v="22"/>
          </reference>
          <reference field="19" count="1" selected="0">
            <x v="13"/>
          </reference>
        </references>
      </pivotArea>
    </chartFormat>
    <chartFormat chart="11" format="14">
      <pivotArea type="data" outline="0" fieldPosition="0">
        <references count="3">
          <reference field="4294967294" count="1" selected="0">
            <x v="0"/>
          </reference>
          <reference field="0" count="1" selected="0">
            <x v="10"/>
          </reference>
          <reference field="19" count="1" selected="0">
            <x v="15"/>
          </reference>
        </references>
      </pivotArea>
    </chartFormat>
    <chartFormat chart="11" format="15">
      <pivotArea type="data" outline="0" fieldPosition="0">
        <references count="3">
          <reference field="4294967294" count="1" selected="0">
            <x v="0"/>
          </reference>
          <reference field="0" count="1" selected="0">
            <x v="18"/>
          </reference>
          <reference field="19" count="1" selected="0">
            <x v="1"/>
          </reference>
        </references>
      </pivotArea>
    </chartFormat>
    <chartFormat chart="11" format="16">
      <pivotArea type="data" outline="0" fieldPosition="0">
        <references count="3">
          <reference field="4294967294" count="1" selected="0">
            <x v="0"/>
          </reference>
          <reference field="0" count="1" selected="0">
            <x v="26"/>
          </reference>
          <reference field="19" count="1" selected="0">
            <x v="2"/>
          </reference>
        </references>
      </pivotArea>
    </chartFormat>
    <chartFormat chart="11" format="17">
      <pivotArea type="data" outline="0" fieldPosition="0">
        <references count="3">
          <reference field="4294967294" count="1" selected="0">
            <x v="0"/>
          </reference>
          <reference field="0" count="1" selected="0">
            <x v="34"/>
          </reference>
          <reference field="19" count="1" selected="0">
            <x v="3"/>
          </reference>
        </references>
      </pivotArea>
    </chartFormat>
    <chartFormat chart="11" format="18">
      <pivotArea type="data" outline="0" fieldPosition="0">
        <references count="3">
          <reference field="4294967294" count="1" selected="0">
            <x v="0"/>
          </reference>
          <reference field="0" count="1" selected="0">
            <x v="35"/>
          </reference>
          <reference field="19" count="1" selected="0">
            <x v="3"/>
          </reference>
        </references>
      </pivotArea>
    </chartFormat>
    <chartFormat chart="11" format="19">
      <pivotArea type="data" outline="0" fieldPosition="0">
        <references count="3">
          <reference field="4294967294" count="1" selected="0">
            <x v="0"/>
          </reference>
          <reference field="0" count="1" selected="0">
            <x v="32"/>
          </reference>
          <reference field="19" count="1" selected="0">
            <x v="4"/>
          </reference>
        </references>
      </pivotArea>
    </chartFormat>
    <chartFormat chart="11" format="20">
      <pivotArea type="data" outline="0" fieldPosition="0">
        <references count="3">
          <reference field="4294967294" count="1" selected="0">
            <x v="0"/>
          </reference>
          <reference field="0" count="1" selected="0">
            <x v="34"/>
          </reference>
          <reference field="19" count="1" selected="0">
            <x v="29"/>
          </reference>
        </references>
      </pivotArea>
    </chartFormat>
    <chartFormat chart="11" format="21">
      <pivotArea type="data" outline="0" fieldPosition="0">
        <references count="3">
          <reference field="4294967294" count="1" selected="0">
            <x v="0"/>
          </reference>
          <reference field="0" count="1" selected="0">
            <x v="32"/>
          </reference>
          <reference field="19" count="1" selected="0">
            <x v="30"/>
          </reference>
        </references>
      </pivotArea>
    </chartFormat>
    <chartFormat chart="11" format="22">
      <pivotArea type="data" outline="0" fieldPosition="0">
        <references count="3">
          <reference field="4294967294" count="1" selected="0">
            <x v="0"/>
          </reference>
          <reference field="0" count="1" selected="0">
            <x v="12"/>
          </reference>
          <reference field="19" count="1" selected="0">
            <x v="25"/>
          </reference>
        </references>
      </pivotArea>
    </chartFormat>
    <chartFormat chart="11" format="23">
      <pivotArea type="data" outline="0" fieldPosition="0">
        <references count="3">
          <reference field="4294967294" count="1" selected="0">
            <x v="0"/>
          </reference>
          <reference field="0" count="1" selected="0">
            <x v="41"/>
          </reference>
          <reference field="19" count="1" selected="0">
            <x v="3"/>
          </reference>
        </references>
      </pivotArea>
    </chartFormat>
    <chartFormat chart="11" format="24">
      <pivotArea type="data" outline="0" fieldPosition="0">
        <references count="3">
          <reference field="4294967294" count="1" selected="0">
            <x v="0"/>
          </reference>
          <reference field="0" count="1" selected="0">
            <x v="37"/>
          </reference>
          <reference field="19" count="1" selected="0">
            <x v="3"/>
          </reference>
        </references>
      </pivotArea>
    </chartFormat>
    <chartFormat chart="11" format="25">
      <pivotArea type="data" outline="0" fieldPosition="0">
        <references count="3">
          <reference field="4294967294" count="1" selected="0">
            <x v="0"/>
          </reference>
          <reference field="0" count="1" selected="0">
            <x v="13"/>
          </reference>
          <reference field="19" count="1" selected="0">
            <x v="26"/>
          </reference>
        </references>
      </pivotArea>
    </chartFormat>
    <chartFormat chart="11" format="26">
      <pivotArea type="data" outline="0" fieldPosition="0">
        <references count="3">
          <reference field="4294967294" count="1" selected="0">
            <x v="0"/>
          </reference>
          <reference field="0" count="1" selected="0">
            <x v="29"/>
          </reference>
          <reference field="19" count="1" selected="0">
            <x v="38"/>
          </reference>
        </references>
      </pivotArea>
    </chartFormat>
    <chartFormat chart="11" format="27">
      <pivotArea type="data" outline="0" fieldPosition="0">
        <references count="3">
          <reference field="4294967294" count="1" selected="0">
            <x v="0"/>
          </reference>
          <reference field="0" count="1" selected="0">
            <x v="15"/>
          </reference>
          <reference field="19" count="1" selected="0">
            <x v="23"/>
          </reference>
        </references>
      </pivotArea>
    </chartFormat>
    <chartFormat chart="11" format="28">
      <pivotArea type="data" outline="0" fieldPosition="0">
        <references count="3">
          <reference field="4294967294" count="1" selected="0">
            <x v="0"/>
          </reference>
          <reference field="0" count="1" selected="0">
            <x v="28"/>
          </reference>
          <reference field="19" count="1" selected="0">
            <x v="3"/>
          </reference>
        </references>
      </pivotArea>
    </chartFormat>
    <chartFormat chart="11" format="29">
      <pivotArea type="data" outline="0" fieldPosition="0">
        <references count="3">
          <reference field="4294967294" count="1" selected="0">
            <x v="0"/>
          </reference>
          <reference field="0" count="1" selected="0">
            <x v="56"/>
          </reference>
          <reference field="19" count="1" selected="0">
            <x v="3"/>
          </reference>
        </references>
      </pivotArea>
    </chartFormat>
    <chartFormat chart="11" format="30">
      <pivotArea type="data" outline="0" fieldPosition="0">
        <references count="3">
          <reference field="4294967294" count="1" selected="0">
            <x v="0"/>
          </reference>
          <reference field="0" count="1" selected="0">
            <x v="2"/>
          </reference>
          <reference field="19" count="1" selected="0">
            <x v="28"/>
          </reference>
        </references>
      </pivotArea>
    </chartFormat>
    <chartFormat chart="11" format="31">
      <pivotArea type="data" outline="0" fieldPosition="0">
        <references count="3">
          <reference field="4294967294" count="1" selected="0">
            <x v="0"/>
          </reference>
          <reference field="0" count="1" selected="0">
            <x v="42"/>
          </reference>
          <reference field="19" count="1" selected="0">
            <x v="3"/>
          </reference>
        </references>
      </pivotArea>
    </chartFormat>
    <chartFormat chart="11" format="32">
      <pivotArea type="data" outline="0" fieldPosition="0">
        <references count="3">
          <reference field="4294967294" count="1" selected="0">
            <x v="0"/>
          </reference>
          <reference field="0" count="1" selected="0">
            <x v="31"/>
          </reference>
          <reference field="19" count="1" selected="0">
            <x v="3"/>
          </reference>
        </references>
      </pivotArea>
    </chartFormat>
    <chartFormat chart="11" format="33">
      <pivotArea type="data" outline="0" fieldPosition="0">
        <references count="3">
          <reference field="4294967294" count="1" selected="0">
            <x v="0"/>
          </reference>
          <reference field="0" count="1" selected="0">
            <x v="38"/>
          </reference>
          <reference field="19" count="1" selected="0">
            <x v="3"/>
          </reference>
        </references>
      </pivotArea>
    </chartFormat>
    <chartFormat chart="11" format="34">
      <pivotArea type="data" outline="0" fieldPosition="0">
        <references count="3">
          <reference field="4294967294" count="1" selected="0">
            <x v="0"/>
          </reference>
          <reference field="0" count="1" selected="0">
            <x v="63"/>
          </reference>
          <reference field="19" count="1" selected="0">
            <x v="3"/>
          </reference>
        </references>
      </pivotArea>
    </chartFormat>
    <chartFormat chart="11" format="35">
      <pivotArea type="data" outline="0" fieldPosition="0">
        <references count="3">
          <reference field="4294967294" count="1" selected="0">
            <x v="0"/>
          </reference>
          <reference field="0" count="1" selected="0">
            <x v="58"/>
          </reference>
          <reference field="19" count="1" selected="0">
            <x v="43"/>
          </reference>
        </references>
      </pivotArea>
    </chartFormat>
    <chartFormat chart="11" format="36">
      <pivotArea type="data" outline="0" fieldPosition="0">
        <references count="3">
          <reference field="4294967294" count="1" selected="0">
            <x v="0"/>
          </reference>
          <reference field="0" count="1" selected="0">
            <x v="64"/>
          </reference>
          <reference field="19" count="1" selected="0">
            <x v="3"/>
          </reference>
        </references>
      </pivotArea>
    </chartFormat>
    <chartFormat chart="11" format="37">
      <pivotArea type="data" outline="0" fieldPosition="0">
        <references count="3">
          <reference field="4294967294" count="1" selected="0">
            <x v="0"/>
          </reference>
          <reference field="0" count="1" selected="0">
            <x v="47"/>
          </reference>
          <reference field="19" count="1" selected="0">
            <x v="3"/>
          </reference>
        </references>
      </pivotArea>
    </chartFormat>
    <chartFormat chart="11" format="38">
      <pivotArea type="data" outline="0" fieldPosition="0">
        <references count="3">
          <reference field="4294967294" count="1" selected="0">
            <x v="0"/>
          </reference>
          <reference field="0" count="1" selected="0">
            <x v="36"/>
          </reference>
          <reference field="19" count="1" selected="0">
            <x v="3"/>
          </reference>
        </references>
      </pivotArea>
    </chartFormat>
    <chartFormat chart="11" format="39">
      <pivotArea type="data" outline="0" fieldPosition="0">
        <references count="3">
          <reference field="4294967294" count="1" selected="0">
            <x v="0"/>
          </reference>
          <reference field="0" count="1" selected="0">
            <x v="9"/>
          </reference>
          <reference field="19" count="1" selected="0">
            <x v="46"/>
          </reference>
        </references>
      </pivotArea>
    </chartFormat>
    <chartFormat chart="11" format="40">
      <pivotArea type="data" outline="0" fieldPosition="0">
        <references count="3">
          <reference field="4294967294" count="1" selected="0">
            <x v="0"/>
          </reference>
          <reference field="0" count="1" selected="0">
            <x v="47"/>
          </reference>
          <reference field="19" count="1" selected="0">
            <x v="29"/>
          </reference>
        </references>
      </pivotArea>
    </chartFormat>
    <chartFormat chart="11" format="41">
      <pivotArea type="data" outline="0" fieldPosition="0">
        <references count="3">
          <reference field="4294967294" count="1" selected="0">
            <x v="0"/>
          </reference>
          <reference field="0" count="1" selected="0">
            <x v="59"/>
          </reference>
          <reference field="19" count="1" selected="0">
            <x v="3"/>
          </reference>
        </references>
      </pivotArea>
    </chartFormat>
    <chartFormat chart="11" format="42">
      <pivotArea type="data" outline="0" fieldPosition="0">
        <references count="3">
          <reference field="4294967294" count="1" selected="0">
            <x v="0"/>
          </reference>
          <reference field="0" count="1" selected="0">
            <x v="2"/>
          </reference>
          <reference field="19" count="1" selected="0">
            <x v="45"/>
          </reference>
        </references>
      </pivotArea>
    </chartFormat>
    <chartFormat chart="11" format="43">
      <pivotArea type="data" outline="0" fieldPosition="0">
        <references count="3">
          <reference field="4294967294" count="1" selected="0">
            <x v="0"/>
          </reference>
          <reference field="0" count="1" selected="0">
            <x v="3"/>
          </reference>
          <reference field="19" count="1" selected="0">
            <x v="47"/>
          </reference>
        </references>
      </pivotArea>
    </chartFormat>
    <chartFormat chart="11" format="44">
      <pivotArea type="data" outline="0" fieldPosition="0">
        <references count="3">
          <reference field="4294967294" count="1" selected="0">
            <x v="0"/>
          </reference>
          <reference field="0" count="1" selected="0">
            <x v="42"/>
          </reference>
          <reference field="19" count="1" selected="0">
            <x v="29"/>
          </reference>
        </references>
      </pivotArea>
    </chartFormat>
    <chartFormat chart="11" format="45">
      <pivotArea type="data" outline="0" fieldPosition="0">
        <references count="3">
          <reference field="4294967294" count="1" selected="0">
            <x v="0"/>
          </reference>
          <reference field="0" count="1" selected="0">
            <x v="59"/>
          </reference>
          <reference field="19" count="1" selected="0">
            <x v="52"/>
          </reference>
        </references>
      </pivotArea>
    </chartFormat>
    <chartFormat chart="11" format="46">
      <pivotArea type="data" outline="0" fieldPosition="0">
        <references count="3">
          <reference field="4294967294" count="1" selected="0">
            <x v="0"/>
          </reference>
          <reference field="0" count="1" selected="0">
            <x v="64"/>
          </reference>
          <reference field="19" count="1" selected="0">
            <x v="44"/>
          </reference>
        </references>
      </pivotArea>
    </chartFormat>
    <chartFormat chart="11" format="47">
      <pivotArea type="data" outline="0" fieldPosition="0">
        <references count="3">
          <reference field="4294967294" count="1" selected="0">
            <x v="0"/>
          </reference>
          <reference field="0" count="1" selected="0">
            <x v="5"/>
          </reference>
          <reference field="19" count="1" selected="0">
            <x v="46"/>
          </reference>
        </references>
      </pivotArea>
    </chartFormat>
    <chartFormat chart="11" format="48">
      <pivotArea type="data" outline="0" fieldPosition="0">
        <references count="3">
          <reference field="4294967294" count="1" selected="0">
            <x v="0"/>
          </reference>
          <reference field="0" count="1" selected="0">
            <x v="86"/>
          </reference>
          <reference field="19" count="1" selected="0">
            <x v="45"/>
          </reference>
        </references>
      </pivotArea>
    </chartFormat>
    <chartFormat chart="11" format="49">
      <pivotArea type="data" outline="0" fieldPosition="0">
        <references count="3">
          <reference field="4294967294" count="1" selected="0">
            <x v="0"/>
          </reference>
          <reference field="0" count="1" selected="0">
            <x v="81"/>
          </reference>
          <reference field="19" count="1" selected="0">
            <x v="29"/>
          </reference>
        </references>
      </pivotArea>
    </chartFormat>
    <chartFormat chart="11" format="50">
      <pivotArea type="data" outline="0" fieldPosition="0">
        <references count="3">
          <reference field="4294967294" count="1" selected="0">
            <x v="0"/>
          </reference>
          <reference field="0" count="1" selected="0">
            <x v="31"/>
          </reference>
          <reference field="19" count="1" selected="0">
            <x v="29"/>
          </reference>
        </references>
      </pivotArea>
    </chartFormat>
    <chartFormat chart="11" format="51">
      <pivotArea type="data" outline="0" fieldPosition="0">
        <references count="3">
          <reference field="4294967294" count="1" selected="0">
            <x v="0"/>
          </reference>
          <reference field="0" count="1" selected="0">
            <x v="82"/>
          </reference>
          <reference field="19" count="1" selected="0">
            <x v="29"/>
          </reference>
        </references>
      </pivotArea>
    </chartFormat>
    <chartFormat chart="11" format="52">
      <pivotArea type="data" outline="0" fieldPosition="0">
        <references count="3">
          <reference field="4294967294" count="1" selected="0">
            <x v="0"/>
          </reference>
          <reference field="0" count="1" selected="0">
            <x v="58"/>
          </reference>
          <reference field="19" count="1" selected="0">
            <x v="54"/>
          </reference>
        </references>
      </pivotArea>
    </chartFormat>
    <chartFormat chart="11" format="53">
      <pivotArea type="data" outline="0" fieldPosition="0">
        <references count="3">
          <reference field="4294967294" count="1" selected="0">
            <x v="0"/>
          </reference>
          <reference field="0" count="1" selected="0">
            <x v="28"/>
          </reference>
          <reference field="19" count="1" selected="0">
            <x v="29"/>
          </reference>
        </references>
      </pivotArea>
    </chartFormat>
    <chartFormat chart="11" format="54">
      <pivotArea type="data" outline="0" fieldPosition="0">
        <references count="3">
          <reference field="4294967294" count="1" selected="0">
            <x v="0"/>
          </reference>
          <reference field="0" count="1" selected="0">
            <x v="44"/>
          </reference>
          <reference field="19" count="1" selected="0">
            <x v="2"/>
          </reference>
        </references>
      </pivotArea>
    </chartFormat>
    <chartFormat chart="11" format="55">
      <pivotArea type="data" outline="0" fieldPosition="0">
        <references count="3">
          <reference field="4294967294" count="1" selected="0">
            <x v="0"/>
          </reference>
          <reference field="0" count="1" selected="0">
            <x v="86"/>
          </reference>
          <reference field="19" count="1" selected="0">
            <x v="58"/>
          </reference>
        </references>
      </pivotArea>
    </chartFormat>
    <chartFormat chart="11" format="56">
      <pivotArea type="data" outline="0" fieldPosition="0">
        <references count="3">
          <reference field="4294967294" count="1" selected="0">
            <x v="0"/>
          </reference>
          <reference field="0" count="1" selected="0">
            <x v="45"/>
          </reference>
          <reference field="19" count="1" selected="0">
            <x v="29"/>
          </reference>
        </references>
      </pivotArea>
    </chartFormat>
    <chartFormat chart="11" format="57">
      <pivotArea type="data" outline="0" fieldPosition="0">
        <references count="3">
          <reference field="4294967294" count="1" selected="0">
            <x v="0"/>
          </reference>
          <reference field="0" count="1" selected="0">
            <x v="63"/>
          </reference>
          <reference field="19" count="1" selected="0">
            <x v="55"/>
          </reference>
        </references>
      </pivotArea>
    </chartFormat>
    <chartFormat chart="11" format="58">
      <pivotArea type="data" outline="0" fieldPosition="0">
        <references count="3">
          <reference field="4294967294" count="1" selected="0">
            <x v="0"/>
          </reference>
          <reference field="0" count="1" selected="0">
            <x v="60"/>
          </reference>
          <reference field="19" count="1" selected="0">
            <x v="30"/>
          </reference>
        </references>
      </pivotArea>
    </chartFormat>
    <chartFormat chart="11" format="59">
      <pivotArea type="data" outline="0" fieldPosition="0">
        <references count="3">
          <reference field="4294967294" count="1" selected="0">
            <x v="0"/>
          </reference>
          <reference field="0" count="1" selected="0">
            <x v="55"/>
          </reference>
          <reference field="19" count="1" selected="0">
            <x v="40"/>
          </reference>
        </references>
      </pivotArea>
    </chartFormat>
    <chartFormat chart="11" format="60">
      <pivotArea type="data" outline="0" fieldPosition="0">
        <references count="3">
          <reference field="4294967294" count="1" selected="0">
            <x v="0"/>
          </reference>
          <reference field="0" count="1" selected="0">
            <x v="29"/>
          </reference>
          <reference field="19" count="1" selected="0">
            <x v="53"/>
          </reference>
        </references>
      </pivotArea>
    </chartFormat>
    <chartFormat chart="11" format="61">
      <pivotArea type="data" outline="0" fieldPosition="0">
        <references count="3">
          <reference field="4294967294" count="1" selected="0">
            <x v="0"/>
          </reference>
          <reference field="0" count="1" selected="0">
            <x v="41"/>
          </reference>
          <reference field="19" count="1" selected="0">
            <x v="60"/>
          </reference>
        </references>
      </pivotArea>
    </chartFormat>
    <chartFormat chart="11" format="62">
      <pivotArea type="data" outline="0" fieldPosition="0">
        <references count="3">
          <reference field="4294967294" count="1" selected="0">
            <x v="0"/>
          </reference>
          <reference field="0" count="1" selected="0">
            <x v="88"/>
          </reference>
          <reference field="19" count="1" selected="0">
            <x v="59"/>
          </reference>
        </references>
      </pivotArea>
    </chartFormat>
    <chartFormat chart="11" format="63">
      <pivotArea type="data" outline="0" fieldPosition="0">
        <references count="3">
          <reference field="4294967294" count="1" selected="0">
            <x v="0"/>
          </reference>
          <reference field="0" count="1" selected="0">
            <x v="91"/>
          </reference>
          <reference field="19" count="1" selected="0">
            <x v="60"/>
          </reference>
        </references>
      </pivotArea>
    </chartFormat>
    <chartFormat chart="11" format="64">
      <pivotArea type="data" outline="0" fieldPosition="0">
        <references count="3">
          <reference field="4294967294" count="1" selected="0">
            <x v="0"/>
          </reference>
          <reference field="0" count="1" selected="0">
            <x v="65"/>
          </reference>
          <reference field="19" count="1" selected="0">
            <x v="50"/>
          </reference>
        </references>
      </pivotArea>
    </chartFormat>
    <chartFormat chart="11" format="65">
      <pivotArea type="data" outline="0" fieldPosition="0">
        <references count="3">
          <reference field="4294967294" count="1" selected="0">
            <x v="0"/>
          </reference>
          <reference field="0" count="1" selected="0">
            <x v="42"/>
          </reference>
          <reference field="19" count="1" selected="0">
            <x v="60"/>
          </reference>
        </references>
      </pivotArea>
    </chartFormat>
    <chartFormat chart="11" format="66">
      <pivotArea type="data" outline="0" fieldPosition="0">
        <references count="3">
          <reference field="4294967294" count="1" selected="0">
            <x v="0"/>
          </reference>
          <reference field="0" count="1" selected="0">
            <x v="111"/>
          </reference>
          <reference field="19" count="1" selected="0">
            <x v="71"/>
          </reference>
        </references>
      </pivotArea>
    </chartFormat>
    <chartFormat chart="12" format="67" series="1">
      <pivotArea type="data" outline="0" fieldPosition="0">
        <references count="1">
          <reference field="4294967294" count="1" selected="0">
            <x v="0"/>
          </reference>
        </references>
      </pivotArea>
    </chartFormat>
    <chartFormat chart="12" format="68">
      <pivotArea type="data" outline="0" fieldPosition="0">
        <references count="3">
          <reference field="4294967294" count="1" selected="0">
            <x v="0"/>
          </reference>
          <reference field="0" count="1" selected="0">
            <x v="58"/>
          </reference>
          <reference field="19" count="1" selected="0">
            <x v="54"/>
          </reference>
        </references>
      </pivotArea>
    </chartFormat>
    <chartFormat chart="11" format="67">
      <pivotArea type="data" outline="0" fieldPosition="0">
        <references count="3">
          <reference field="4294967294" count="1" selected="0">
            <x v="0"/>
          </reference>
          <reference field="0" count="1" selected="0">
            <x v="40"/>
          </reference>
          <reference field="19" count="1" selected="0">
            <x v="60"/>
          </reference>
        </references>
      </pivotArea>
    </chartFormat>
    <chartFormat chart="11" format="68">
      <pivotArea type="data" outline="0" fieldPosition="0">
        <references count="3">
          <reference field="4294967294" count="1" selected="0">
            <x v="0"/>
          </reference>
          <reference field="0" count="1" selected="0">
            <x v="31"/>
          </reference>
          <reference field="19" count="1" selected="0">
            <x v="60"/>
          </reference>
        </references>
      </pivotArea>
    </chartFormat>
    <chartFormat chart="11" format="69">
      <pivotArea type="data" outline="0" fieldPosition="0">
        <references count="3">
          <reference field="4294967294" count="1" selected="0">
            <x v="0"/>
          </reference>
          <reference field="0" count="1" selected="0">
            <x v="119"/>
          </reference>
          <reference field="19" count="1" selected="0">
            <x v="1"/>
          </reference>
        </references>
      </pivotArea>
    </chartFormat>
    <chartFormat chart="11" format="70">
      <pivotArea type="data" outline="0" fieldPosition="0">
        <references count="3">
          <reference field="4294967294" count="1" selected="0">
            <x v="0"/>
          </reference>
          <reference field="0" count="1" selected="0">
            <x v="129"/>
          </reference>
          <reference field="19" count="1" selected="0">
            <x v="56"/>
          </reference>
        </references>
      </pivotArea>
    </chartFormat>
    <chartFormat chart="11" format="71">
      <pivotArea type="data" outline="0" fieldPosition="0">
        <references count="3">
          <reference field="4294967294" count="1" selected="0">
            <x v="0"/>
          </reference>
          <reference field="0" count="1" selected="0">
            <x v="135"/>
          </reference>
          <reference field="19" count="1" selected="0">
            <x v="67"/>
          </reference>
        </references>
      </pivotArea>
    </chartFormat>
    <chartFormat chart="11" format="72">
      <pivotArea type="data" outline="0" fieldPosition="0">
        <references count="3">
          <reference field="4294967294" count="1" selected="0">
            <x v="0"/>
          </reference>
          <reference field="0" count="1" selected="0">
            <x v="118"/>
          </reference>
          <reference field="19" count="1" selected="0">
            <x v="50"/>
          </reference>
        </references>
      </pivotArea>
    </chartFormat>
    <chartFormat chart="11" format="73">
      <pivotArea type="data" outline="0" fieldPosition="0">
        <references count="3">
          <reference field="4294967294" count="1" selected="0">
            <x v="0"/>
          </reference>
          <reference field="0" count="1" selected="0">
            <x v="133"/>
          </reference>
          <reference field="19" count="1" selected="0">
            <x v="73"/>
          </reference>
        </references>
      </pivotArea>
    </chartFormat>
    <chartFormat chart="11" format="74">
      <pivotArea type="data" outline="0" fieldPosition="0">
        <references count="3">
          <reference field="4294967294" count="1" selected="0">
            <x v="0"/>
          </reference>
          <reference field="0" count="1" selected="0">
            <x v="120"/>
          </reference>
          <reference field="19" count="1" selected="0">
            <x v="68"/>
          </reference>
        </references>
      </pivotArea>
    </chartFormat>
    <chartFormat chart="11" format="75">
      <pivotArea type="data" outline="0" fieldPosition="0">
        <references count="3">
          <reference field="4294967294" count="1" selected="0">
            <x v="0"/>
          </reference>
          <reference field="0" count="1" selected="0">
            <x v="134"/>
          </reference>
          <reference field="19" count="1" selected="0">
            <x v="40"/>
          </reference>
        </references>
      </pivotArea>
    </chartFormat>
    <chartFormat chart="11" format="76">
      <pivotArea type="data" outline="0" fieldPosition="0">
        <references count="3">
          <reference field="4294967294" count="1" selected="0">
            <x v="0"/>
          </reference>
          <reference field="0" count="1" selected="0">
            <x v="136"/>
          </reference>
          <reference field="19" count="1" selected="0">
            <x v="61"/>
          </reference>
        </references>
      </pivotArea>
    </chartFormat>
    <chartFormat chart="11" format="77">
      <pivotArea type="data" outline="0" fieldPosition="0">
        <references count="3">
          <reference field="4294967294" count="1" selected="0">
            <x v="0"/>
          </reference>
          <reference field="0" count="1" selected="0">
            <x v="17"/>
          </reference>
          <reference field="19" count="1" selected="0">
            <x v="21"/>
          </reference>
        </references>
      </pivotArea>
    </chartFormat>
    <chartFormat chart="11" format="78">
      <pivotArea type="data" outline="0" fieldPosition="0">
        <references count="3">
          <reference field="4294967294" count="1" selected="0">
            <x v="0"/>
          </reference>
          <reference field="0" count="1" selected="0">
            <x v="144"/>
          </reference>
          <reference field="19" count="1" selected="0">
            <x v="3"/>
          </reference>
        </references>
      </pivotArea>
    </chartFormat>
    <chartFormat chart="11" format="79">
      <pivotArea type="data" outline="0" fieldPosition="0">
        <references count="3">
          <reference field="4294967294" count="1" selected="0">
            <x v="0"/>
          </reference>
          <reference field="0" count="1" selected="0">
            <x v="144"/>
          </reference>
          <reference field="19" count="1" selected="0">
            <x v="7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000-000001000000}" name="Tabla dinámica1" cacheId="0" applyNumberFormats="0" applyBorderFormats="0" applyFontFormats="0" applyPatternFormats="0" applyAlignmentFormats="0" applyWidthHeightFormats="1" dataCaption="Valores" updatedVersion="8" minRefreshableVersion="3" useAutoFormatting="1" itemPrintTitles="1" createdVersion="5" indent="0" outline="1" outlineData="1" multipleFieldFilters="0" chartFormat="9">
  <location ref="G3:R5" firstHeaderRow="0" firstDataRow="1" firstDataCol="1"/>
  <pivotFields count="20">
    <pivotField axis="axisRow" showAll="0">
      <items count="150">
        <item h="1" m="1" x="75"/>
        <item h="1" m="1" x="74"/>
        <item h="1" m="1" x="57"/>
        <item h="1" m="1" x="111"/>
        <item h="1" m="1" x="107"/>
        <item h="1" m="1" x="112"/>
        <item h="1" m="1" x="123"/>
        <item h="1" m="1" x="138"/>
        <item h="1" m="1" x="76"/>
        <item h="1" m="1" x="61"/>
        <item h="1" m="1" x="83"/>
        <item h="1" m="1" x="142"/>
        <item h="1" m="1" x="99"/>
        <item h="1" m="1" x="122"/>
        <item h="1" m="1" x="87"/>
        <item h="1" m="1" x="78"/>
        <item h="1" m="1" x="98"/>
        <item h="1" m="1" x="109"/>
        <item h="1" m="1" x="121"/>
        <item h="1" m="1" x="116"/>
        <item h="1" m="1" x="56"/>
        <item h="1" m="1" x="50"/>
        <item h="1" m="1" x="134"/>
        <item h="1" m="1" x="140"/>
        <item h="1" m="1" x="135"/>
        <item h="1" m="1" x="114"/>
        <item h="1" m="1" x="71"/>
        <item h="1" m="1" x="89"/>
        <item h="1" x="28"/>
        <item h="1" m="1" x="144"/>
        <item h="1" x="33"/>
        <item h="1" x="44"/>
        <item h="1" m="1" x="125"/>
        <item h="1" m="1" x="69"/>
        <item h="1" m="1" x="147"/>
        <item h="1" m="1" x="108"/>
        <item h="1" x="34"/>
        <item h="1" x="35"/>
        <item h="1" x="36"/>
        <item h="1" m="1" x="139"/>
        <item h="1" x="38"/>
        <item h="1" x="39"/>
        <item h="1" x="40"/>
        <item h="1" x="37"/>
        <item h="1" m="1" x="86"/>
        <item h="1" x="29"/>
        <item h="1" x="30"/>
        <item h="1" x="31"/>
        <item h="1" x="32"/>
        <item h="1" m="1" x="133"/>
        <item h="1" m="1" x="94"/>
        <item h="1" m="1" x="52"/>
        <item h="1" m="1" x="73"/>
        <item h="1" m="1" x="148"/>
        <item h="1" m="1" x="110"/>
        <item h="1" m="1" x="113"/>
        <item h="1" m="1" x="95"/>
        <item h="1" m="1" x="137"/>
        <item h="1" m="1" x="46"/>
        <item h="1" x="0"/>
        <item h="1" m="1" x="51"/>
        <item h="1" m="1" x="58"/>
        <item h="1" x="11"/>
        <item h="1" m="1" x="97"/>
        <item h="1" m="1" x="60"/>
        <item h="1" m="1" x="64"/>
        <item h="1" m="1" x="131"/>
        <item h="1" m="1" x="124"/>
        <item h="1" m="1" x="126"/>
        <item h="1" m="1" x="100"/>
        <item h="1" m="1" x="66"/>
        <item h="1" m="1" x="115"/>
        <item h="1" m="1" x="88"/>
        <item h="1" m="1" x="84"/>
        <item h="1" m="1" x="63"/>
        <item h="1" m="1" x="146"/>
        <item h="1" m="1" x="136"/>
        <item h="1" m="1" x="80"/>
        <item h="1" m="1" x="90"/>
        <item h="1" m="1" x="132"/>
        <item h="1" m="1" x="105"/>
        <item h="1" x="1"/>
        <item h="1" m="1" x="120"/>
        <item h="1" m="1" x="67"/>
        <item h="1" m="1" x="47"/>
        <item h="1" m="1" x="102"/>
        <item h="1" m="1" x="119"/>
        <item h="1" m="1" x="93"/>
        <item h="1" m="1" x="53"/>
        <item h="1" m="1" x="128"/>
        <item h="1" m="1" x="96"/>
        <item h="1" x="41"/>
        <item h="1" m="1" x="72"/>
        <item h="1" m="1" x="79"/>
        <item h="1" m="1" x="145"/>
        <item h="1" m="1" x="82"/>
        <item h="1" m="1" x="68"/>
        <item h="1" m="1" x="130"/>
        <item h="1" m="1" x="59"/>
        <item h="1" m="1" x="81"/>
        <item h="1" m="1" x="103"/>
        <item h="1" m="1" x="91"/>
        <item h="1" m="1" x="141"/>
        <item h="1" m="1" x="85"/>
        <item h="1" m="1" x="118"/>
        <item h="1" m="1" x="54"/>
        <item h="1" m="1" x="117"/>
        <item h="1" m="1" x="55"/>
        <item h="1" m="1" x="45"/>
        <item h="1" m="1" x="65"/>
        <item h="1" m="1" x="127"/>
        <item h="1" m="1" x="92"/>
        <item h="1" m="1" x="48"/>
        <item h="1" m="1" x="106"/>
        <item h="1" x="23"/>
        <item h="1" m="1" x="129"/>
        <item h="1" m="1" x="104"/>
        <item h="1" m="1" x="101"/>
        <item h="1" x="17"/>
        <item h="1" m="1" x="70"/>
        <item h="1" x="12"/>
        <item h="1" x="13"/>
        <item h="1" x="14"/>
        <item h="1" x="15"/>
        <item h="1" x="18"/>
        <item h="1" x="16"/>
        <item h="1" m="1" x="62"/>
        <item h="1" m="1" x="49"/>
        <item h="1" m="1" x="143"/>
        <item h="1" x="2"/>
        <item h="1" x="3"/>
        <item h="1" x="4"/>
        <item h="1" x="5"/>
        <item h="1" x="24"/>
        <item h="1" x="25"/>
        <item h="1" x="26"/>
        <item x="27"/>
        <item h="1" x="6"/>
        <item h="1" x="7"/>
        <item h="1" x="8"/>
        <item h="1" x="9"/>
        <item h="1" m="1" x="77"/>
        <item h="1" x="10"/>
        <item h="1" x="19"/>
        <item h="1" x="20"/>
        <item h="1" x="21"/>
        <item h="1" x="22"/>
        <item h="1" x="42"/>
        <item h="1" x="43"/>
        <item t="default"/>
      </items>
    </pivotField>
    <pivotField showAll="0" defaultSubtotal="0"/>
    <pivotField numFmtId="1" showAll="0"/>
    <pivotField numFmtId="9" showAll="0"/>
    <pivotField numFmtId="9"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defaultSubtotal="0"/>
    <pivotField dataField="1" showAll="0" defaultSubtotal="0"/>
    <pivotField showAll="0"/>
    <pivotField showAll="0" defaultSubtotal="0"/>
    <pivotField showAll="0" defaultSubtotal="0"/>
    <pivotField showAll="0" defaultSubtotal="0"/>
  </pivotFields>
  <rowFields count="1">
    <field x="0"/>
  </rowFields>
  <rowItems count="2">
    <i>
      <x v="136"/>
    </i>
    <i t="grand">
      <x/>
    </i>
  </rowItems>
  <colFields count="1">
    <field x="-2"/>
  </colFields>
  <colItems count="11">
    <i>
      <x/>
    </i>
    <i i="1">
      <x v="1"/>
    </i>
    <i i="2">
      <x v="2"/>
    </i>
    <i i="3">
      <x v="3"/>
    </i>
    <i i="4">
      <x v="4"/>
    </i>
    <i i="5">
      <x v="5"/>
    </i>
    <i i="6">
      <x v="6"/>
    </i>
    <i i="7">
      <x v="7"/>
    </i>
    <i i="8">
      <x v="8"/>
    </i>
    <i i="9">
      <x v="9"/>
    </i>
    <i i="10">
      <x v="10"/>
    </i>
  </colItems>
  <dataFields count="11">
    <dataField name="1 SEGUIMIENTO" fld="5" subtotal="min" baseField="0" baseItem="26" numFmtId="9"/>
    <dataField name="2 SEGUIMIENTO " fld="6" subtotal="min" baseField="0" baseItem="26" numFmtId="9"/>
    <dataField name="3 SEGUIMIENTO " fld="7" subtotal="min" baseField="0" baseItem="3" numFmtId="9"/>
    <dataField name="4 SEGUIMIENTO " fld="8" subtotal="min" baseField="0" baseItem="26"/>
    <dataField name="5 SEGUIMIENTO " fld="9" subtotal="min" baseField="0" baseItem="26"/>
    <dataField name="6 SEGUIMIENTO" fld="10" baseField="0" baseItem="0"/>
    <dataField name="7 SEGUIMIENTO" fld="11" baseField="0" baseItem="0"/>
    <dataField name="8 SEGUIMIENTO" fld="12" baseField="0" baseItem="3"/>
    <dataField name="9 SEGUIMIENTO" fld="13" baseField="0" baseItem="3"/>
    <dataField name="10 SEGUIMIENTO" fld="14" subtotal="product" baseField="0" baseItem="31"/>
    <dataField name="11 SEGUIMIENTO" fld="15" subtotal="product" baseField="0" baseItem="91"/>
  </dataFields>
  <formats count="5">
    <format dxfId="5">
      <pivotArea collapsedLevelsAreSubtotals="1" fieldPosition="0">
        <references count="2">
          <reference field="4294967294" count="1" selected="0">
            <x v="3"/>
          </reference>
          <reference field="0" count="0"/>
        </references>
      </pivotArea>
    </format>
    <format dxfId="4">
      <pivotArea collapsedLevelsAreSubtotals="1" fieldPosition="0">
        <references count="2">
          <reference field="4294967294" count="1" selected="0">
            <x v="4"/>
          </reference>
          <reference field="0" count="0"/>
        </references>
      </pivotArea>
    </format>
    <format dxfId="3">
      <pivotArea collapsedLevelsAreSubtotals="1" fieldPosition="0">
        <references count="2">
          <reference field="4294967294" count="1" selected="0">
            <x v="5"/>
          </reference>
          <reference field="0" count="0"/>
        </references>
      </pivotArea>
    </format>
    <format dxfId="2">
      <pivotArea collapsedLevelsAreSubtotals="1" fieldPosition="0">
        <references count="2">
          <reference field="4294967294" count="1" selected="0">
            <x v="6"/>
          </reference>
          <reference field="0" count="0"/>
        </references>
      </pivotArea>
    </format>
    <format dxfId="1">
      <pivotArea dataOnly="0" labelOnly="1" outline="0" fieldPosition="0">
        <references count="1">
          <reference field="4294967294" count="1">
            <x v="9"/>
          </reference>
        </references>
      </pivotArea>
    </format>
  </formats>
  <chartFormats count="11">
    <chartFormat chart="3" format="151" series="1">
      <pivotArea type="data" outline="0" fieldPosition="0">
        <references count="1">
          <reference field="4294967294" count="1" selected="0">
            <x v="0"/>
          </reference>
        </references>
      </pivotArea>
    </chartFormat>
    <chartFormat chart="3" format="152" series="1">
      <pivotArea type="data" outline="0" fieldPosition="0">
        <references count="1">
          <reference field="4294967294" count="1" selected="0">
            <x v="1"/>
          </reference>
        </references>
      </pivotArea>
    </chartFormat>
    <chartFormat chart="3" format="153" series="1">
      <pivotArea type="data" outline="0" fieldPosition="0">
        <references count="1">
          <reference field="4294967294" count="1" selected="0">
            <x v="2"/>
          </reference>
        </references>
      </pivotArea>
    </chartFormat>
    <chartFormat chart="3" format="154" series="1">
      <pivotArea type="data" outline="0" fieldPosition="0">
        <references count="1">
          <reference field="4294967294" count="1" selected="0">
            <x v="3"/>
          </reference>
        </references>
      </pivotArea>
    </chartFormat>
    <chartFormat chart="3" format="155" series="1">
      <pivotArea type="data" outline="0" fieldPosition="0">
        <references count="1">
          <reference field="4294967294" count="1" selected="0">
            <x v="4"/>
          </reference>
        </references>
      </pivotArea>
    </chartFormat>
    <chartFormat chart="3" format="156" series="1">
      <pivotArea type="data" outline="0" fieldPosition="0">
        <references count="1">
          <reference field="4294967294" count="1" selected="0">
            <x v="5"/>
          </reference>
        </references>
      </pivotArea>
    </chartFormat>
    <chartFormat chart="3" format="157" series="1">
      <pivotArea type="data" outline="0" fieldPosition="0">
        <references count="1">
          <reference field="4294967294" count="1" selected="0">
            <x v="6"/>
          </reference>
        </references>
      </pivotArea>
    </chartFormat>
    <chartFormat chart="3" format="158" series="1">
      <pivotArea type="data" outline="0" fieldPosition="0">
        <references count="1">
          <reference field="4294967294" count="1" selected="0">
            <x v="7"/>
          </reference>
        </references>
      </pivotArea>
    </chartFormat>
    <chartFormat chart="3" format="159" series="1">
      <pivotArea type="data" outline="0" fieldPosition="0">
        <references count="1">
          <reference field="4294967294" count="1" selected="0">
            <x v="8"/>
          </reference>
        </references>
      </pivotArea>
    </chartFormat>
    <chartFormat chart="3" format="160" series="1">
      <pivotArea type="data" outline="0" fieldPosition="0">
        <references count="1">
          <reference field="4294967294" count="1" selected="0">
            <x v="9"/>
          </reference>
        </references>
      </pivotArea>
    </chartFormat>
    <chartFormat chart="3" format="161" series="1">
      <pivotArea type="data" outline="0" fieldPosition="0">
        <references count="1">
          <reference field="4294967294" count="1" selected="0">
            <x v="1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 dinámica2" cacheId="0" applyNumberFormats="0" applyBorderFormats="0" applyFontFormats="0" applyPatternFormats="0" applyAlignmentFormats="0" applyWidthHeightFormats="1" dataCaption="Valores" updatedVersion="8" minRefreshableVersion="3" useAutoFormatting="1" itemPrintTitles="1" createdVersion="5" indent="0" outline="1" outlineData="1" multipleFieldFilters="0" chartFormat="20">
  <location ref="H17:I19" firstHeaderRow="1" firstDataRow="1" firstDataCol="1"/>
  <pivotFields count="20">
    <pivotField showAll="0">
      <items count="150">
        <item h="1" m="1" x="143"/>
        <item h="1" m="1" x="62"/>
        <item h="1" m="1" x="49"/>
        <item h="1" x="24"/>
        <item h="1" x="25"/>
        <item h="1" x="26"/>
        <item x="27"/>
        <item h="1" x="17"/>
        <item h="1" x="15"/>
        <item h="1" x="18"/>
        <item h="1" x="16"/>
        <item h="1" m="1" x="70"/>
        <item h="1" x="12"/>
        <item h="1" x="14"/>
        <item h="1" x="13"/>
        <item h="1" x="20"/>
        <item h="1" x="19"/>
        <item h="1" x="22"/>
        <item h="1" x="21"/>
        <item h="1" m="1" x="75"/>
        <item h="1" m="1" x="60"/>
        <item h="1" m="1" x="72"/>
        <item h="1" m="1" x="79"/>
        <item h="1" m="1" x="82"/>
        <item h="1" m="1" x="64"/>
        <item h="1" m="1" x="65"/>
        <item h="1" m="1" x="59"/>
        <item h="1" m="1" x="68"/>
        <item h="1" m="1" x="103"/>
        <item h="1" m="1" x="91"/>
        <item h="1" m="1" x="85"/>
        <item h="1" m="1" x="117"/>
        <item h="1" m="1" x="118"/>
        <item h="1" m="1" x="55"/>
        <item h="1" m="1" x="81"/>
        <item h="1" m="1" x="97"/>
        <item h="1" x="11"/>
        <item h="1" m="1" x="74"/>
        <item h="1" m="1" x="95"/>
        <item h="1" m="1" x="57"/>
        <item h="1" m="1" x="119"/>
        <item h="1" m="1" x="111"/>
        <item h="1" m="1" x="145"/>
        <item h="1" m="1" x="107"/>
        <item h="1" m="1" x="125"/>
        <item h="1" m="1" x="113"/>
        <item h="1" m="1" x="104"/>
        <item h="1" m="1" x="92"/>
        <item h="1" m="1" x="48"/>
        <item h="1" m="1" x="106"/>
        <item h="1" m="1" x="51"/>
        <item h="1" m="1" x="112"/>
        <item h="1" m="1" x="123"/>
        <item h="1" m="1" x="138"/>
        <item h="1" m="1" x="76"/>
        <item h="1" m="1" x="61"/>
        <item h="1" m="1" x="83"/>
        <item h="1" m="1" x="89"/>
        <item h="1" m="1" x="137"/>
        <item h="1" m="1" x="129"/>
        <item h="1" x="0"/>
        <item h="1" m="1" x="130"/>
        <item h="1" x="23"/>
        <item h="1" m="1" x="142"/>
        <item h="1" x="28"/>
        <item h="1" m="1" x="46"/>
        <item h="1" m="1" x="86"/>
        <item h="1" m="1" x="99"/>
        <item h="1" m="1" x="122"/>
        <item h="1" m="1" x="87"/>
        <item h="1" m="1" x="78"/>
        <item h="1" m="1" x="98"/>
        <item h="1" m="1" x="109"/>
        <item h="1" m="1" x="102"/>
        <item h="1" m="1" x="121"/>
        <item h="1" m="1" x="93"/>
        <item h="1" m="1" x="53"/>
        <item h="1" m="1" x="101"/>
        <item h="1" m="1" x="127"/>
        <item h="1" m="1" x="128"/>
        <item h="1" m="1" x="58"/>
        <item h="1" m="1" x="131"/>
        <item h="1" m="1" x="124"/>
        <item h="1" m="1" x="146"/>
        <item h="1" m="1" x="126"/>
        <item h="1" m="1" x="100"/>
        <item h="1" m="1" x="66"/>
        <item h="1" m="1" x="136"/>
        <item h="1" m="1" x="115"/>
        <item h="1" m="1" x="88"/>
        <item h="1" m="1" x="77"/>
        <item h="1" m="1" x="90"/>
        <item h="1" m="1" x="80"/>
        <item h="1" m="1" x="132"/>
        <item h="1" m="1" x="105"/>
        <item h="1" m="1" x="120"/>
        <item h="1" x="1"/>
        <item h="1" m="1" x="67"/>
        <item h="1" m="1" x="47"/>
        <item h="1" x="2"/>
        <item h="1" x="5"/>
        <item h="1" x="3"/>
        <item h="1" x="4"/>
        <item h="1" x="9"/>
        <item h="1" x="7"/>
        <item h="1" x="10"/>
        <item h="1" x="6"/>
        <item h="1" x="8"/>
        <item h="1" m="1" x="116"/>
        <item h="1" m="1" x="56"/>
        <item h="1" m="1" x="63"/>
        <item h="1" m="1" x="148"/>
        <item h="1" m="1" x="73"/>
        <item h="1" m="1" x="50"/>
        <item h="1" m="1" x="134"/>
        <item h="1" m="1" x="94"/>
        <item h="1" m="1" x="52"/>
        <item h="1" m="1" x="140"/>
        <item h="1" m="1" x="135"/>
        <item h="1" m="1" x="110"/>
        <item h="1" m="1" x="84"/>
        <item h="1" m="1" x="114"/>
        <item h="1" m="1" x="133"/>
        <item h="1" m="1" x="141"/>
        <item h="1" m="1" x="54"/>
        <item h="1" m="1" x="144"/>
        <item h="1" m="1" x="71"/>
        <item h="1" m="1" x="69"/>
        <item h="1" m="1" x="147"/>
        <item h="1" x="42"/>
        <item h="1" x="33"/>
        <item h="1" x="32"/>
        <item h="1" x="34"/>
        <item h="1" x="30"/>
        <item h="1" x="35"/>
        <item h="1" x="37"/>
        <item h="1" m="1" x="139"/>
        <item h="1" x="31"/>
        <item h="1" x="38"/>
        <item h="1" x="36"/>
        <item h="1" x="29"/>
        <item h="1" x="43"/>
        <item h="1" x="39"/>
        <item h="1" x="44"/>
        <item h="1" x="40"/>
        <item h="1" m="1" x="96"/>
        <item h="1" x="41"/>
        <item h="1" m="1" x="108"/>
        <item h="1" m="1" x="45"/>
        <item t="default"/>
      </items>
    </pivotField>
    <pivotField showAll="0" defaultSubtotal="0"/>
    <pivotField numFmtId="1" showAll="0"/>
    <pivotField numFmtId="9" showAll="0"/>
    <pivotField numFmtId="9" showAll="0"/>
    <pivotField dataField="1" showAll="0"/>
    <pivotField showAll="0"/>
    <pivotField showAll="0"/>
    <pivotField showAll="0"/>
    <pivotField showAll="0"/>
    <pivotField showAll="0"/>
    <pivotField showAll="0"/>
    <pivotField showAll="0"/>
    <pivotField showAll="0"/>
    <pivotField showAll="0" defaultSubtotal="0"/>
    <pivotField showAll="0" defaultSubtotal="0"/>
    <pivotField showAll="0"/>
    <pivotField axis="axisRow" showAll="0" defaultSubtotal="0">
      <items count="17">
        <item m="1" x="11"/>
        <item x="1"/>
        <item m="1" x="14"/>
        <item x="0"/>
        <item x="7"/>
        <item m="1" x="12"/>
        <item m="1" x="10"/>
        <item m="1" x="13"/>
        <item x="3"/>
        <item x="2"/>
        <item m="1" x="16"/>
        <item x="8"/>
        <item m="1" x="15"/>
        <item x="5"/>
        <item x="4"/>
        <item x="9"/>
        <item x="6"/>
      </items>
    </pivotField>
    <pivotField showAll="0" defaultSubtotal="0"/>
    <pivotField showAll="0" defaultSubtotal="0"/>
  </pivotFields>
  <rowFields count="1">
    <field x="17"/>
  </rowFields>
  <rowItems count="2">
    <i>
      <x v="13"/>
    </i>
    <i t="grand">
      <x/>
    </i>
  </rowItems>
  <colItems count="1">
    <i/>
  </colItems>
  <dataFields count="1">
    <dataField name="Cuenta de PRIMER SEGUIMIENTO" fld="5" subtotal="count" baseField="0" baseItem="0"/>
  </dataFields>
  <chartFormats count="12">
    <chartFormat chart="8" format="1" series="1">
      <pivotArea type="data" outline="0" fieldPosition="0">
        <references count="1">
          <reference field="4294967294" count="1" selected="0">
            <x v="0"/>
          </reference>
        </references>
      </pivotArea>
    </chartFormat>
    <chartFormat chart="11" format="8" series="1">
      <pivotArea type="data" outline="0" fieldPosition="0">
        <references count="1">
          <reference field="4294967294" count="1" selected="0">
            <x v="0"/>
          </reference>
        </references>
      </pivotArea>
    </chartFormat>
    <chartFormat chart="18" format="5" series="1">
      <pivotArea type="data" outline="0" fieldPosition="0">
        <references count="1">
          <reference field="4294967294" count="1" selected="0">
            <x v="0"/>
          </reference>
        </references>
      </pivotArea>
    </chartFormat>
    <chartFormat chart="18" format="6">
      <pivotArea type="data" outline="0" fieldPosition="0">
        <references count="2">
          <reference field="4294967294" count="1" selected="0">
            <x v="0"/>
          </reference>
          <reference field="17" count="1" selected="0">
            <x v="1"/>
          </reference>
        </references>
      </pivotArea>
    </chartFormat>
    <chartFormat chart="19" format="22" series="1">
      <pivotArea type="data" outline="0" fieldPosition="0">
        <references count="1">
          <reference field="4294967294" count="1" selected="0">
            <x v="0"/>
          </reference>
        </references>
      </pivotArea>
    </chartFormat>
    <chartFormat chart="19" format="23">
      <pivotArea type="data" outline="0" fieldPosition="0">
        <references count="2">
          <reference field="4294967294" count="1" selected="0">
            <x v="0"/>
          </reference>
          <reference field="17" count="1" selected="0">
            <x v="8"/>
          </reference>
        </references>
      </pivotArea>
    </chartFormat>
    <chartFormat chart="19" format="24">
      <pivotArea type="data" outline="0" fieldPosition="0">
        <references count="2">
          <reference field="4294967294" count="1" selected="0">
            <x v="0"/>
          </reference>
          <reference field="17" count="1" selected="0">
            <x v="13"/>
          </reference>
        </references>
      </pivotArea>
    </chartFormat>
    <chartFormat chart="19" format="25">
      <pivotArea type="data" outline="0" fieldPosition="0">
        <references count="2">
          <reference field="4294967294" count="1" selected="0">
            <x v="0"/>
          </reference>
          <reference field="17" count="1" selected="0">
            <x v="3"/>
          </reference>
        </references>
      </pivotArea>
    </chartFormat>
    <chartFormat chart="19" format="26">
      <pivotArea type="data" outline="0" fieldPosition="0">
        <references count="2">
          <reference field="4294967294" count="1" selected="0">
            <x v="0"/>
          </reference>
          <reference field="17" count="1" selected="0">
            <x v="0"/>
          </reference>
        </references>
      </pivotArea>
    </chartFormat>
    <chartFormat chart="19" format="27">
      <pivotArea type="data" outline="0" fieldPosition="0">
        <references count="2">
          <reference field="4294967294" count="1" selected="0">
            <x v="0"/>
          </reference>
          <reference field="17" count="1" selected="0">
            <x v="16"/>
          </reference>
        </references>
      </pivotArea>
    </chartFormat>
    <chartFormat chart="19" format="28">
      <pivotArea type="data" outline="0" fieldPosition="0">
        <references count="2">
          <reference field="4294967294" count="1" selected="0">
            <x v="0"/>
          </reference>
          <reference field="17" count="1" selected="0">
            <x v="15"/>
          </reference>
        </references>
      </pivotArea>
    </chartFormat>
    <chartFormat chart="19" format="30">
      <pivotArea type="data" outline="0" fieldPosition="0">
        <references count="2">
          <reference field="4294967294" count="1" selected="0">
            <x v="0"/>
          </reference>
          <reference field="17"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000-000005000000}" name="Tabla dinámica5" cacheId="0" dataOnRows="1" applyNumberFormats="0" applyBorderFormats="0" applyFontFormats="0" applyPatternFormats="0" applyAlignmentFormats="0" applyWidthHeightFormats="1" dataCaption="Valores" updatedVersion="8" minRefreshableVersion="3" preserveFormatting="0" itemPrintTitles="1" createdVersion="5" indent="0" outline="1" outlineData="1" multipleFieldFilters="0" chartFormat="65">
  <location ref="A3:C6" firstHeaderRow="1" firstDataRow="2" firstDataCol="1"/>
  <pivotFields count="20">
    <pivotField name="reporte" axis="axisCol" showAll="0">
      <items count="150">
        <item h="1" sd="0" m="1" x="75"/>
        <item h="1" sd="0" m="1" x="74"/>
        <item h="1" sd="0" m="1" x="57"/>
        <item h="1" sd="0" m="1" x="111"/>
        <item h="1" sd="0" m="1" x="107"/>
        <item h="1" sd="0" m="1" x="112"/>
        <item h="1" sd="0" m="1" x="123"/>
        <item h="1" sd="0" m="1" x="138"/>
        <item h="1" sd="0" m="1" x="76"/>
        <item h="1" sd="0" m="1" x="61"/>
        <item h="1" sd="0" m="1" x="83"/>
        <item h="1" sd="0" m="1" x="142"/>
        <item h="1" sd="0" m="1" x="99"/>
        <item h="1" sd="0" m="1" x="122"/>
        <item h="1" sd="0" m="1" x="87"/>
        <item h="1" sd="0" m="1" x="78"/>
        <item h="1" sd="0" m="1" x="98"/>
        <item h="1" sd="0" m="1" x="109"/>
        <item h="1" sd="0" m="1" x="121"/>
        <item h="1" sd="0" m="1" x="116"/>
        <item h="1" sd="0" m="1" x="56"/>
        <item h="1" sd="0" m="1" x="50"/>
        <item h="1" sd="0" m="1" x="134"/>
        <item h="1" sd="0" m="1" x="140"/>
        <item h="1" sd="0" m="1" x="135"/>
        <item h="1" sd="0" m="1" x="114"/>
        <item h="1" sd="0" m="1" x="71"/>
        <item h="1" sd="0" m="1" x="89"/>
        <item h="1" sd="0" x="28"/>
        <item h="1" sd="0" m="1" x="144"/>
        <item h="1" sd="0" x="33"/>
        <item h="1" sd="0" x="44"/>
        <item h="1" sd="0" m="1" x="125"/>
        <item h="1" sd="0" m="1" x="69"/>
        <item h="1" sd="0" m="1" x="147"/>
        <item h="1" sd="0" m="1" x="108"/>
        <item h="1" sd="0" x="34"/>
        <item h="1" sd="0" x="35"/>
        <item h="1" sd="0" x="36"/>
        <item h="1" sd="0" m="1" x="139"/>
        <item h="1" sd="0" x="38"/>
        <item h="1" sd="0" x="39"/>
        <item h="1" sd="0" x="40"/>
        <item h="1" sd="0" x="37"/>
        <item h="1" sd="0" m="1" x="86"/>
        <item h="1" sd="0" x="29"/>
        <item h="1" sd="0" x="30"/>
        <item h="1" sd="0" x="31"/>
        <item h="1" sd="0" x="32"/>
        <item h="1" m="1" x="133"/>
        <item h="1" m="1" x="94"/>
        <item h="1" m="1" x="52"/>
        <item h="1" m="1" x="73"/>
        <item h="1" m="1" x="148"/>
        <item h="1" m="1" x="110"/>
        <item h="1" m="1" x="113"/>
        <item h="1" m="1" x="95"/>
        <item h="1" m="1" x="137"/>
        <item h="1" m="1" x="46"/>
        <item h="1" x="0"/>
        <item h="1" m="1" x="51"/>
        <item h="1" m="1" x="58"/>
        <item h="1" x="11"/>
        <item h="1" m="1" x="97"/>
        <item h="1" m="1" x="60"/>
        <item h="1" m="1" x="64"/>
        <item h="1" m="1" x="131"/>
        <item h="1" m="1" x="124"/>
        <item h="1" m="1" x="126"/>
        <item h="1" m="1" x="100"/>
        <item h="1" m="1" x="66"/>
        <item h="1" m="1" x="115"/>
        <item h="1" m="1" x="88"/>
        <item h="1" m="1" x="84"/>
        <item h="1" m="1" x="63"/>
        <item h="1" m="1" x="146"/>
        <item h="1" m="1" x="136"/>
        <item h="1" m="1" x="80"/>
        <item h="1" m="1" x="90"/>
        <item h="1" m="1" x="132"/>
        <item h="1" m="1" x="105"/>
        <item h="1" x="1"/>
        <item h="1" m="1" x="120"/>
        <item h="1" m="1" x="67"/>
        <item h="1" m="1" x="47"/>
        <item h="1" m="1" x="102"/>
        <item h="1" m="1" x="119"/>
        <item h="1" m="1" x="93"/>
        <item h="1" m="1" x="53"/>
        <item h="1" m="1" x="128"/>
        <item h="1" m="1" x="96"/>
        <item h="1" x="41"/>
        <item h="1" m="1" x="72"/>
        <item h="1" m="1" x="79"/>
        <item h="1" m="1" x="145"/>
        <item h="1" m="1" x="82"/>
        <item h="1" m="1" x="68"/>
        <item h="1" m="1" x="130"/>
        <item h="1" m="1" x="59"/>
        <item h="1" m="1" x="81"/>
        <item h="1" m="1" x="103"/>
        <item h="1" m="1" x="91"/>
        <item h="1" m="1" x="141"/>
        <item h="1" m="1" x="85"/>
        <item h="1" m="1" x="118"/>
        <item h="1" m="1" x="54"/>
        <item h="1" m="1" x="117"/>
        <item h="1" m="1" x="55"/>
        <item h="1" m="1" x="45"/>
        <item h="1" m="1" x="65"/>
        <item h="1" m="1" x="127"/>
        <item h="1" m="1" x="92"/>
        <item h="1" m="1" x="48"/>
        <item h="1" m="1" x="106"/>
        <item h="1" x="23"/>
        <item h="1" m="1" x="129"/>
        <item h="1" m="1" x="104"/>
        <item h="1" m="1" x="101"/>
        <item h="1" x="17"/>
        <item h="1" m="1" x="70"/>
        <item h="1" x="12"/>
        <item h="1" x="13"/>
        <item h="1" x="14"/>
        <item h="1" x="15"/>
        <item h="1" x="18"/>
        <item h="1" x="16"/>
        <item h="1" m="1" x="62"/>
        <item h="1" m="1" x="49"/>
        <item h="1" m="1" x="143"/>
        <item h="1" x="2"/>
        <item h="1" x="3"/>
        <item h="1" x="4"/>
        <item h="1" x="5"/>
        <item h="1" x="24"/>
        <item h="1" x="25"/>
        <item h="1" x="26"/>
        <item x="27"/>
        <item h="1" x="6"/>
        <item h="1" x="7"/>
        <item h="1" x="8"/>
        <item h="1" x="9"/>
        <item h="1" m="1" x="77"/>
        <item h="1" x="10"/>
        <item h="1" x="19"/>
        <item h="1" x="20"/>
        <item h="1" x="21"/>
        <item h="1" x="22"/>
        <item h="1" x="42"/>
        <item h="1" x="43"/>
        <item t="default" sd="0"/>
      </items>
    </pivotField>
    <pivotField showAll="0" defaultSubtotal="0"/>
    <pivotField numFmtId="1" showAll="0"/>
    <pivotField dataField="1" numFmtId="9" showAll="0"/>
    <pivotField dataField="1" numFmtId="9"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pivotField showAll="0" defaultSubtotal="0"/>
    <pivotField showAll="0" defaultSubtotal="0"/>
    <pivotField showAll="0" defaultSubtotal="0"/>
  </pivotFields>
  <rowFields count="1">
    <field x="-2"/>
  </rowFields>
  <rowItems count="2">
    <i>
      <x/>
    </i>
    <i i="1">
      <x v="1"/>
    </i>
  </rowItems>
  <colFields count="1">
    <field x="0"/>
  </colFields>
  <colItems count="2">
    <i>
      <x v="136"/>
    </i>
    <i t="grand">
      <x/>
    </i>
  </colItems>
  <dataFields count="2">
    <dataField name="Avance" fld="3" baseField="0" baseItem="29"/>
    <dataField name="En proceso" fld="4" baseField="0" baseItem="0"/>
  </dataFields>
  <chartFormats count="51">
    <chartFormat chart="63" format="46" series="1">
      <pivotArea type="data" outline="0" fieldPosition="0">
        <references count="2">
          <reference field="4294967294" count="1" selected="0">
            <x v="0"/>
          </reference>
          <reference field="0" count="1" selected="0">
            <x v="37"/>
          </reference>
        </references>
      </pivotArea>
    </chartFormat>
    <chartFormat chart="63" format="47">
      <pivotArea type="data" outline="0" fieldPosition="0">
        <references count="2">
          <reference field="4294967294" count="1" selected="0">
            <x v="0"/>
          </reference>
          <reference field="0" count="1" selected="0">
            <x v="37"/>
          </reference>
        </references>
      </pivotArea>
    </chartFormat>
    <chartFormat chart="63" format="48">
      <pivotArea type="data" outline="0" fieldPosition="0">
        <references count="2">
          <reference field="4294967294" count="1" selected="0">
            <x v="1"/>
          </reference>
          <reference field="0" count="1" selected="0">
            <x v="37"/>
          </reference>
        </references>
      </pivotArea>
    </chartFormat>
    <chartFormat chart="63" format="49" series="1">
      <pivotArea type="data" outline="0" fieldPosition="0">
        <references count="2">
          <reference field="4294967294" count="1" selected="0">
            <x v="0"/>
          </reference>
          <reference field="0" count="1" selected="0">
            <x v="47"/>
          </reference>
        </references>
      </pivotArea>
    </chartFormat>
    <chartFormat chart="63" format="50" series="1">
      <pivotArea type="data" outline="0" fieldPosition="0">
        <references count="2">
          <reference field="4294967294" count="1" selected="0">
            <x v="0"/>
          </reference>
          <reference field="0" count="1" selected="0">
            <x v="38"/>
          </reference>
        </references>
      </pivotArea>
    </chartFormat>
    <chartFormat chart="63" format="51" series="1">
      <pivotArea type="data" outline="0" fieldPosition="0">
        <references count="2">
          <reference field="4294967294" count="1" selected="0">
            <x v="0"/>
          </reference>
          <reference field="0" count="1" selected="0">
            <x v="46"/>
          </reference>
        </references>
      </pivotArea>
    </chartFormat>
    <chartFormat chart="63" format="52" series="1">
      <pivotArea type="data" outline="0" fieldPosition="0">
        <references count="2">
          <reference field="4294967294" count="1" selected="0">
            <x v="0"/>
          </reference>
          <reference field="0" count="1" selected="0">
            <x v="2"/>
          </reference>
        </references>
      </pivotArea>
    </chartFormat>
    <chartFormat chart="63" format="53" series="1">
      <pivotArea type="data" outline="0" fieldPosition="0">
        <references count="2">
          <reference field="4294967294" count="1" selected="0">
            <x v="0"/>
          </reference>
          <reference field="0" count="1" selected="0">
            <x v="3"/>
          </reference>
        </references>
      </pivotArea>
    </chartFormat>
    <chartFormat chart="63" format="54" series="1">
      <pivotArea type="data" outline="0" fieldPosition="0">
        <references count="2">
          <reference field="4294967294" count="1" selected="0">
            <x v="0"/>
          </reference>
          <reference field="0" count="1" selected="0">
            <x v="49"/>
          </reference>
        </references>
      </pivotArea>
    </chartFormat>
    <chartFormat chart="63" format="55" series="1">
      <pivotArea type="data" outline="0" fieldPosition="0">
        <references count="2">
          <reference field="4294967294" count="1" selected="0">
            <x v="0"/>
          </reference>
          <reference field="0" count="1" selected="0">
            <x v="25"/>
          </reference>
        </references>
      </pivotArea>
    </chartFormat>
    <chartFormat chart="63" format="56" series="1">
      <pivotArea type="data" outline="0" fieldPosition="0">
        <references count="2">
          <reference field="4294967294" count="1" selected="0">
            <x v="0"/>
          </reference>
          <reference field="0" count="1" selected="0">
            <x v="54"/>
          </reference>
        </references>
      </pivotArea>
    </chartFormat>
    <chartFormat chart="63" format="57" series="1">
      <pivotArea type="data" outline="0" fieldPosition="0">
        <references count="2">
          <reference field="4294967294" count="1" selected="0">
            <x v="0"/>
          </reference>
          <reference field="0" count="1" selected="0">
            <x v="51"/>
          </reference>
        </references>
      </pivotArea>
    </chartFormat>
    <chartFormat chart="63" format="58" series="1">
      <pivotArea type="data" outline="0" fieldPosition="0">
        <references count="2">
          <reference field="4294967294" count="1" selected="0">
            <x v="0"/>
          </reference>
          <reference field="0" count="1" selected="0">
            <x v="50"/>
          </reference>
        </references>
      </pivotArea>
    </chartFormat>
    <chartFormat chart="63" format="59" series="1">
      <pivotArea type="data" outline="0" fieldPosition="0">
        <references count="2">
          <reference field="4294967294" count="1" selected="0">
            <x v="0"/>
          </reference>
          <reference field="0" count="1" selected="0">
            <x v="18"/>
          </reference>
        </references>
      </pivotArea>
    </chartFormat>
    <chartFormat chart="63" format="60" series="1">
      <pivotArea type="data" outline="0" fieldPosition="0">
        <references count="2">
          <reference field="4294967294" count="1" selected="0">
            <x v="0"/>
          </reference>
          <reference field="0" count="1" selected="0">
            <x v="17"/>
          </reference>
        </references>
      </pivotArea>
    </chartFormat>
    <chartFormat chart="63" format="61" series="1">
      <pivotArea type="data" outline="0" fieldPosition="0">
        <references count="2">
          <reference field="4294967294" count="1" selected="0">
            <x v="0"/>
          </reference>
          <reference field="0" count="1" selected="0">
            <x v="44"/>
          </reference>
        </references>
      </pivotArea>
    </chartFormat>
    <chartFormat chart="63" format="62" series="1">
      <pivotArea type="data" outline="0" fieldPosition="0">
        <references count="2">
          <reference field="4294967294" count="1" selected="0">
            <x v="0"/>
          </reference>
          <reference field="0" count="1" selected="0">
            <x v="42"/>
          </reference>
        </references>
      </pivotArea>
    </chartFormat>
    <chartFormat chart="63" format="63" series="1">
      <pivotArea type="data" outline="0" fieldPosition="0">
        <references count="2">
          <reference field="4294967294" count="1" selected="0">
            <x v="0"/>
          </reference>
          <reference field="0" count="1" selected="0">
            <x v="32"/>
          </reference>
        </references>
      </pivotArea>
    </chartFormat>
    <chartFormat chart="63" format="64" series="1">
      <pivotArea type="data" outline="0" fieldPosition="0">
        <references count="2">
          <reference field="4294967294" count="1" selected="0">
            <x v="0"/>
          </reference>
          <reference field="0" count="1" selected="0">
            <x v="7"/>
          </reference>
        </references>
      </pivotArea>
    </chartFormat>
    <chartFormat chart="63" format="65" series="1">
      <pivotArea type="data" outline="0" fieldPosition="0">
        <references count="2">
          <reference field="4294967294" count="1" selected="0">
            <x v="0"/>
          </reference>
          <reference field="0" count="1" selected="0">
            <x v="55"/>
          </reference>
        </references>
      </pivotArea>
    </chartFormat>
    <chartFormat chart="63" format="66" series="1">
      <pivotArea type="data" outline="0" fieldPosition="0">
        <references count="2">
          <reference field="4294967294" count="1" selected="0">
            <x v="0"/>
          </reference>
          <reference field="0" count="1" selected="0">
            <x v="5"/>
          </reference>
        </references>
      </pivotArea>
    </chartFormat>
    <chartFormat chart="63" format="67" series="1">
      <pivotArea type="data" outline="0" fieldPosition="0">
        <references count="2">
          <reference field="4294967294" count="1" selected="0">
            <x v="0"/>
          </reference>
          <reference field="0" count="1" selected="0">
            <x v="6"/>
          </reference>
        </references>
      </pivotArea>
    </chartFormat>
    <chartFormat chart="63" format="68" series="1">
      <pivotArea type="data" outline="0" fieldPosition="0">
        <references count="2">
          <reference field="4294967294" count="1" selected="0">
            <x v="0"/>
          </reference>
          <reference field="0" count="1" selected="0">
            <x v="8"/>
          </reference>
        </references>
      </pivotArea>
    </chartFormat>
    <chartFormat chart="63" format="69" series="1">
      <pivotArea type="data" outline="0" fieldPosition="0">
        <references count="2">
          <reference field="4294967294" count="1" selected="0">
            <x v="0"/>
          </reference>
          <reference field="0" count="1" selected="0">
            <x v="9"/>
          </reference>
        </references>
      </pivotArea>
    </chartFormat>
    <chartFormat chart="63" format="70" series="1">
      <pivotArea type="data" outline="0" fieldPosition="0">
        <references count="2">
          <reference field="4294967294" count="1" selected="0">
            <x v="0"/>
          </reference>
          <reference field="0" count="1" selected="0">
            <x v="10"/>
          </reference>
        </references>
      </pivotArea>
    </chartFormat>
    <chartFormat chart="63" format="71" series="1">
      <pivotArea type="data" outline="0" fieldPosition="0">
        <references count="2">
          <reference field="4294967294" count="1" selected="0">
            <x v="0"/>
          </reference>
          <reference field="0" count="1" selected="0">
            <x v="28"/>
          </reference>
        </references>
      </pivotArea>
    </chartFormat>
    <chartFormat chart="63" format="72" series="1">
      <pivotArea type="data" outline="0" fieldPosition="0">
        <references count="2">
          <reference field="4294967294" count="1" selected="0">
            <x v="0"/>
          </reference>
          <reference field="0" count="1" selected="0">
            <x v="12"/>
          </reference>
        </references>
      </pivotArea>
    </chartFormat>
    <chartFormat chart="63" format="73" series="1">
      <pivotArea type="data" outline="0" fieldPosition="0">
        <references count="2">
          <reference field="4294967294" count="1" selected="0">
            <x v="0"/>
          </reference>
          <reference field="0" count="1" selected="0">
            <x v="13"/>
          </reference>
        </references>
      </pivotArea>
    </chartFormat>
    <chartFormat chart="63" format="74" series="1">
      <pivotArea type="data" outline="0" fieldPosition="0">
        <references count="2">
          <reference field="4294967294" count="1" selected="0">
            <x v="0"/>
          </reference>
          <reference field="0" count="1" selected="0">
            <x v="14"/>
          </reference>
        </references>
      </pivotArea>
    </chartFormat>
    <chartFormat chart="63" format="75" series="1">
      <pivotArea type="data" outline="0" fieldPosition="0">
        <references count="2">
          <reference field="4294967294" count="1" selected="0">
            <x v="0"/>
          </reference>
          <reference field="0" count="1" selected="0">
            <x v="15"/>
          </reference>
        </references>
      </pivotArea>
    </chartFormat>
    <chartFormat chart="63" format="76" series="1">
      <pivotArea type="data" outline="0" fieldPosition="0">
        <references count="2">
          <reference field="4294967294" count="1" selected="0">
            <x v="0"/>
          </reference>
          <reference field="0" count="1" selected="0">
            <x v="16"/>
          </reference>
        </references>
      </pivotArea>
    </chartFormat>
    <chartFormat chart="63" format="77" series="1">
      <pivotArea type="data" outline="0" fieldPosition="0">
        <references count="2">
          <reference field="4294967294" count="1" selected="0">
            <x v="0"/>
          </reference>
          <reference field="0" count="1" selected="0">
            <x v="53"/>
          </reference>
        </references>
      </pivotArea>
    </chartFormat>
    <chartFormat chart="63" format="78" series="1">
      <pivotArea type="data" outline="0" fieldPosition="0">
        <references count="2">
          <reference field="4294967294" count="1" selected="0">
            <x v="0"/>
          </reference>
          <reference field="0" count="1" selected="0">
            <x v="52"/>
          </reference>
        </references>
      </pivotArea>
    </chartFormat>
    <chartFormat chart="63" format="79" series="1">
      <pivotArea type="data" outline="0" fieldPosition="0">
        <references count="2">
          <reference field="4294967294" count="1" selected="0">
            <x v="0"/>
          </reference>
          <reference field="0" count="1" selected="0">
            <x v="29"/>
          </reference>
        </references>
      </pivotArea>
    </chartFormat>
    <chartFormat chart="63" format="80" series="1">
      <pivotArea type="data" outline="0" fieldPosition="0">
        <references count="2">
          <reference field="4294967294" count="1" selected="0">
            <x v="0"/>
          </reference>
          <reference field="0" count="1" selected="0">
            <x v="34"/>
          </reference>
        </references>
      </pivotArea>
    </chartFormat>
    <chartFormat chart="63" format="81" series="1">
      <pivotArea type="data" outline="0" fieldPosition="0">
        <references count="2">
          <reference field="4294967294" count="1" selected="0">
            <x v="0"/>
          </reference>
          <reference field="0" count="1" selected="0">
            <x v="30"/>
          </reference>
        </references>
      </pivotArea>
    </chartFormat>
    <chartFormat chart="63" format="82" series="1">
      <pivotArea type="data" outline="0" fieldPosition="0">
        <references count="2">
          <reference field="4294967294" count="1" selected="0">
            <x v="0"/>
          </reference>
          <reference field="0" count="1" selected="0">
            <x v="48"/>
          </reference>
        </references>
      </pivotArea>
    </chartFormat>
    <chartFormat chart="63" format="83" series="1">
      <pivotArea type="data" outline="0" fieldPosition="0">
        <references count="2">
          <reference field="4294967294" count="1" selected="0">
            <x v="0"/>
          </reference>
          <reference field="0" count="1" selected="0">
            <x v="36"/>
          </reference>
        </references>
      </pivotArea>
    </chartFormat>
    <chartFormat chart="63" format="84" series="1">
      <pivotArea type="data" outline="0" fieldPosition="0">
        <references count="2">
          <reference field="4294967294" count="1" selected="0">
            <x v="0"/>
          </reference>
          <reference field="0" count="1" selected="0">
            <x v="43"/>
          </reference>
        </references>
      </pivotArea>
    </chartFormat>
    <chartFormat chart="63" format="85" series="1">
      <pivotArea type="data" outline="0" fieldPosition="0">
        <references count="2">
          <reference field="4294967294" count="1" selected="0">
            <x v="0"/>
          </reference>
          <reference field="0" count="1" selected="0">
            <x v="40"/>
          </reference>
        </references>
      </pivotArea>
    </chartFormat>
    <chartFormat chart="63" format="86" series="1">
      <pivotArea type="data" outline="0" fieldPosition="0">
        <references count="2">
          <reference field="4294967294" count="1" selected="0">
            <x v="0"/>
          </reference>
          <reference field="0" count="1" selected="0">
            <x v="45"/>
          </reference>
        </references>
      </pivotArea>
    </chartFormat>
    <chartFormat chart="63" format="87" series="1">
      <pivotArea type="data" outline="0" fieldPosition="0">
        <references count="2">
          <reference field="4294967294" count="1" selected="0">
            <x v="0"/>
          </reference>
          <reference field="0" count="1" selected="0">
            <x v="41"/>
          </reference>
        </references>
      </pivotArea>
    </chartFormat>
    <chartFormat chart="63" format="88" series="1">
      <pivotArea type="data" outline="0" fieldPosition="0">
        <references count="2">
          <reference field="4294967294" count="1" selected="0">
            <x v="0"/>
          </reference>
          <reference field="0" count="1" selected="0">
            <x v="31"/>
          </reference>
        </references>
      </pivotArea>
    </chartFormat>
    <chartFormat chart="63" format="89" series="1">
      <pivotArea type="data" outline="0" fieldPosition="0">
        <references count="1">
          <reference field="4294967294" count="1" selected="0">
            <x v="0"/>
          </reference>
        </references>
      </pivotArea>
    </chartFormat>
    <chartFormat chart="63" format="90">
      <pivotArea type="data" outline="0" fieldPosition="0">
        <references count="2">
          <reference field="4294967294" count="1" selected="0">
            <x v="0"/>
          </reference>
          <reference field="0" count="1" selected="0">
            <x v="40"/>
          </reference>
        </references>
      </pivotArea>
    </chartFormat>
    <chartFormat chart="63" format="91">
      <pivotArea type="data" outline="0" fieldPosition="0">
        <references count="2">
          <reference field="4294967294" count="1" selected="0">
            <x v="1"/>
          </reference>
          <reference field="0" count="1" selected="0">
            <x v="40"/>
          </reference>
        </references>
      </pivotArea>
    </chartFormat>
    <chartFormat chart="63" format="92">
      <pivotArea type="data" outline="0" fieldPosition="0">
        <references count="2">
          <reference field="4294967294" count="1" selected="0">
            <x v="0"/>
          </reference>
          <reference field="0" count="1" selected="0">
            <x v="54"/>
          </reference>
        </references>
      </pivotArea>
    </chartFormat>
    <chartFormat chart="63" format="93" series="1">
      <pivotArea type="data" outline="0" fieldPosition="0">
        <references count="2">
          <reference field="4294967294" count="1" selected="0">
            <x v="0"/>
          </reference>
          <reference field="0" count="1" selected="0">
            <x v="56"/>
          </reference>
        </references>
      </pivotArea>
    </chartFormat>
    <chartFormat chart="63" format="94" series="1">
      <pivotArea type="data" outline="0" fieldPosition="0">
        <references count="2">
          <reference field="4294967294" count="1" selected="0">
            <x v="0"/>
          </reference>
          <reference field="0" count="1" selected="0">
            <x v="63"/>
          </reference>
        </references>
      </pivotArea>
    </chartFormat>
    <chartFormat chart="63" format="95" series="1">
      <pivotArea type="data" outline="0" fieldPosition="0">
        <references count="2">
          <reference field="4294967294" count="1" selected="0">
            <x v="0"/>
          </reference>
          <reference field="0" count="1" selected="0">
            <x v="58"/>
          </reference>
        </references>
      </pivotArea>
    </chartFormat>
    <chartFormat chart="63" format="96" series="1">
      <pivotArea type="data" outline="0" fieldPosition="0">
        <references count="2">
          <reference field="4294967294" count="1" selected="0">
            <x v="0"/>
          </reference>
          <reference field="0" count="1" selected="0">
            <x v="6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000-000004000000}" name="Tabla dinámica3" cacheId="0" applyNumberFormats="0" applyBorderFormats="0" applyFontFormats="0" applyPatternFormats="0" applyAlignmentFormats="0" applyWidthHeightFormats="1" dataCaption="Valores" updatedVersion="8" minRefreshableVersion="3" useAutoFormatting="1" itemPrintTitles="1" createdVersion="5" indent="0" outline="1" outlineData="1" multipleFieldFilters="0" chartFormat="17" rowHeaderCaption="OBSERVACIONES">
  <location ref="E22:F24" firstHeaderRow="1" firstDataRow="1" firstDataCol="1"/>
  <pivotFields count="20">
    <pivotField showAll="0">
      <items count="150">
        <item h="1" m="1" x="143"/>
        <item h="1" m="1" x="62"/>
        <item h="1" m="1" x="49"/>
        <item h="1" x="24"/>
        <item h="1" x="25"/>
        <item h="1" x="26"/>
        <item x="27"/>
        <item h="1" x="17"/>
        <item h="1" x="15"/>
        <item h="1" x="18"/>
        <item h="1" x="16"/>
        <item h="1" m="1" x="70"/>
        <item h="1" x="12"/>
        <item h="1" x="14"/>
        <item h="1" x="13"/>
        <item h="1" x="20"/>
        <item h="1" x="19"/>
        <item h="1" x="22"/>
        <item h="1" x="21"/>
        <item h="1" m="1" x="75"/>
        <item h="1" m="1" x="60"/>
        <item h="1" m="1" x="72"/>
        <item h="1" m="1" x="79"/>
        <item h="1" m="1" x="82"/>
        <item h="1" m="1" x="64"/>
        <item h="1" m="1" x="65"/>
        <item h="1" m="1" x="59"/>
        <item h="1" m="1" x="68"/>
        <item h="1" m="1" x="103"/>
        <item h="1" m="1" x="91"/>
        <item h="1" m="1" x="85"/>
        <item h="1" m="1" x="117"/>
        <item h="1" m="1" x="118"/>
        <item h="1" m="1" x="55"/>
        <item h="1" m="1" x="81"/>
        <item h="1" m="1" x="97"/>
        <item h="1" x="11"/>
        <item h="1" m="1" x="74"/>
        <item h="1" m="1" x="95"/>
        <item h="1" m="1" x="57"/>
        <item h="1" m="1" x="119"/>
        <item h="1" m="1" x="111"/>
        <item h="1" m="1" x="145"/>
        <item h="1" m="1" x="107"/>
        <item h="1" m="1" x="125"/>
        <item h="1" m="1" x="113"/>
        <item h="1" m="1" x="104"/>
        <item h="1" m="1" x="92"/>
        <item h="1" m="1" x="48"/>
        <item h="1" m="1" x="106"/>
        <item h="1" m="1" x="51"/>
        <item h="1" m="1" x="112"/>
        <item h="1" m="1" x="123"/>
        <item h="1" m="1" x="138"/>
        <item h="1" m="1" x="76"/>
        <item h="1" m="1" x="61"/>
        <item h="1" m="1" x="83"/>
        <item h="1" m="1" x="89"/>
        <item h="1" m="1" x="137"/>
        <item h="1" m="1" x="129"/>
        <item h="1" x="0"/>
        <item h="1" m="1" x="130"/>
        <item h="1" x="23"/>
        <item h="1" m="1" x="142"/>
        <item h="1" x="28"/>
        <item h="1" m="1" x="46"/>
        <item h="1" m="1" x="86"/>
        <item h="1" m="1" x="99"/>
        <item h="1" m="1" x="122"/>
        <item h="1" m="1" x="87"/>
        <item h="1" m="1" x="78"/>
        <item h="1" m="1" x="98"/>
        <item h="1" m="1" x="109"/>
        <item h="1" m="1" x="102"/>
        <item h="1" m="1" x="121"/>
        <item h="1" m="1" x="93"/>
        <item h="1" m="1" x="53"/>
        <item h="1" m="1" x="101"/>
        <item h="1" m="1" x="127"/>
        <item h="1" m="1" x="128"/>
        <item h="1" m="1" x="58"/>
        <item h="1" m="1" x="131"/>
        <item h="1" m="1" x="124"/>
        <item h="1" m="1" x="146"/>
        <item h="1" m="1" x="126"/>
        <item h="1" m="1" x="100"/>
        <item h="1" m="1" x="66"/>
        <item h="1" m="1" x="136"/>
        <item h="1" m="1" x="115"/>
        <item h="1" m="1" x="88"/>
        <item h="1" m="1" x="77"/>
        <item h="1" m="1" x="90"/>
        <item h="1" m="1" x="80"/>
        <item h="1" m="1" x="132"/>
        <item h="1" m="1" x="105"/>
        <item h="1" m="1" x="120"/>
        <item h="1" x="1"/>
        <item h="1" m="1" x="67"/>
        <item h="1" m="1" x="47"/>
        <item h="1" x="2"/>
        <item h="1" x="5"/>
        <item h="1" x="3"/>
        <item h="1" x="4"/>
        <item h="1" x="9"/>
        <item h="1" x="7"/>
        <item h="1" x="10"/>
        <item h="1" x="6"/>
        <item h="1" x="8"/>
        <item h="1" m="1" x="116"/>
        <item h="1" m="1" x="56"/>
        <item h="1" m="1" x="63"/>
        <item h="1" m="1" x="148"/>
        <item h="1" m="1" x="73"/>
        <item h="1" m="1" x="50"/>
        <item h="1" m="1" x="134"/>
        <item h="1" m="1" x="94"/>
        <item h="1" m="1" x="52"/>
        <item h="1" m="1" x="140"/>
        <item h="1" m="1" x="135"/>
        <item h="1" m="1" x="110"/>
        <item h="1" m="1" x="84"/>
        <item h="1" m="1" x="114"/>
        <item h="1" m="1" x="133"/>
        <item h="1" m="1" x="141"/>
        <item h="1" m="1" x="54"/>
        <item h="1" m="1" x="144"/>
        <item h="1" m="1" x="71"/>
        <item h="1" m="1" x="69"/>
        <item h="1" m="1" x="147"/>
        <item h="1" x="42"/>
        <item h="1" x="33"/>
        <item h="1" x="32"/>
        <item h="1" x="34"/>
        <item h="1" x="30"/>
        <item h="1" x="35"/>
        <item h="1" x="37"/>
        <item h="1" m="1" x="139"/>
        <item h="1" x="31"/>
        <item h="1" x="38"/>
        <item h="1" x="36"/>
        <item h="1" x="29"/>
        <item h="1" x="43"/>
        <item h="1" x="39"/>
        <item h="1" x="44"/>
        <item h="1" x="40"/>
        <item h="1" m="1" x="96"/>
        <item h="1" x="41"/>
        <item h="1" m="1" x="108"/>
        <item h="1" m="1" x="45"/>
        <item t="default"/>
      </items>
    </pivotField>
    <pivotField showAll="0" defaultSubtotal="0"/>
    <pivotField numFmtId="1" showAll="0"/>
    <pivotField numFmtId="9" showAll="0"/>
    <pivotField numFmtId="9" showAll="0"/>
    <pivotField dataField="1" showAll="0"/>
    <pivotField showAll="0"/>
    <pivotField showAll="0"/>
    <pivotField showAll="0"/>
    <pivotField showAll="0"/>
    <pivotField showAll="0"/>
    <pivotField showAll="0"/>
    <pivotField showAll="0"/>
    <pivotField showAll="0"/>
    <pivotField showAll="0" defaultSubtotal="0"/>
    <pivotField showAll="0" defaultSubtotal="0"/>
    <pivotField showAll="0"/>
    <pivotField showAll="0" defaultSubtotal="0"/>
    <pivotField axis="axisRow" showAll="0" defaultSubtotal="0">
      <items count="281">
        <item m="1" x="255"/>
        <item m="1" x="264"/>
        <item m="1" x="54"/>
        <item m="1" x="109"/>
        <item m="1" x="34"/>
        <item m="1" x="68"/>
        <item m="1" x="161"/>
        <item m="1" x="210"/>
        <item m="1" x="38"/>
        <item m="1" x="103"/>
        <item m="1" x="132"/>
        <item m="1" x="111"/>
        <item m="1" x="279"/>
        <item m="1" x="280"/>
        <item m="1" x="242"/>
        <item m="1" x="240"/>
        <item m="1" x="120"/>
        <item m="1" x="188"/>
        <item m="1" x="45"/>
        <item m="1" x="199"/>
        <item m="1" x="44"/>
        <item m="1" x="46"/>
        <item m="1" x="43"/>
        <item m="1" x="42"/>
        <item m="1" x="187"/>
        <item m="1" x="163"/>
        <item m="1" x="122"/>
        <item m="1" x="63"/>
        <item m="1" x="136"/>
        <item m="1" x="135"/>
        <item m="1" x="62"/>
        <item m="1" x="205"/>
        <item m="1" x="202"/>
        <item m="1" x="165"/>
        <item m="1" x="203"/>
        <item m="1" x="201"/>
        <item m="1" x="200"/>
        <item m="1" x="204"/>
        <item m="1" x="76"/>
        <item m="1" x="51"/>
        <item m="1" x="58"/>
        <item m="1" x="30"/>
        <item m="1" x="269"/>
        <item m="1" x="182"/>
        <item m="1" x="166"/>
        <item m="1" x="177"/>
        <item m="1" x="36"/>
        <item m="1" x="275"/>
        <item m="1" x="251"/>
        <item m="1" x="262"/>
        <item m="1" x="260"/>
        <item m="1" x="258"/>
        <item m="1" x="257"/>
        <item m="1" x="261"/>
        <item m="1" x="259"/>
        <item m="1" x="142"/>
        <item m="1" x="150"/>
        <item m="1" x="65"/>
        <item m="1" x="147"/>
        <item m="1" x="151"/>
        <item m="1" x="149"/>
        <item m="1" x="148"/>
        <item m="1" x="152"/>
        <item m="1" x="160"/>
        <item m="1" x="198"/>
        <item m="1" x="256"/>
        <item m="1" x="138"/>
        <item m="1" x="140"/>
        <item m="1" x="145"/>
        <item m="1" x="106"/>
        <item m="1" x="229"/>
        <item m="1" x="85"/>
        <item m="1" x="268"/>
        <item m="1" x="231"/>
        <item m="1" x="234"/>
        <item m="1" x="170"/>
        <item m="1" x="47"/>
        <item m="1" x="254"/>
        <item m="1" x="274"/>
        <item m="1" x="107"/>
        <item m="1" x="93"/>
        <item m="1" x="270"/>
        <item m="1" x="246"/>
        <item m="1" x="49"/>
        <item m="1" x="154"/>
        <item m="1" x="156"/>
        <item m="1" x="119"/>
        <item m="1" x="129"/>
        <item m="1" x="131"/>
        <item m="1" x="164"/>
        <item m="1" x="213"/>
        <item m="1" x="91"/>
        <item m="1" x="248"/>
        <item m="1" x="126"/>
        <item m="1" x="212"/>
        <item m="1" x="238"/>
        <item m="1" x="90"/>
        <item m="1" x="155"/>
        <item m="1" x="101"/>
        <item m="1" x="247"/>
        <item m="1" x="176"/>
        <item m="1" x="33"/>
        <item m="1" x="158"/>
        <item m="1" x="102"/>
        <item m="1" x="222"/>
        <item m="1" x="92"/>
        <item m="1" x="175"/>
        <item m="1" x="219"/>
        <item m="1" x="230"/>
        <item m="1" x="169"/>
        <item m="1" x="223"/>
        <item m="1" x="141"/>
        <item m="1" x="94"/>
        <item m="1" x="186"/>
        <item m="1" x="48"/>
        <item m="1" x="89"/>
        <item m="1" x="81"/>
        <item m="1" x="40"/>
        <item m="1" x="266"/>
        <item m="1" x="80"/>
        <item m="1" x="226"/>
        <item m="1" x="189"/>
        <item m="1" x="53"/>
        <item m="1" x="179"/>
        <item m="1" x="37"/>
        <item m="1" x="105"/>
        <item m="1" x="180"/>
        <item m="1" x="193"/>
        <item m="1" x="237"/>
        <item m="1" x="67"/>
        <item m="1" x="227"/>
        <item m="1" x="31"/>
        <item m="1" x="162"/>
        <item m="1" x="71"/>
        <item m="1" x="56"/>
        <item m="1" x="267"/>
        <item m="1" x="214"/>
        <item m="1" x="74"/>
        <item m="1" x="39"/>
        <item m="1" x="243"/>
        <item m="1" x="88"/>
        <item m="1" x="99"/>
        <item m="1" x="118"/>
        <item m="1" x="128"/>
        <item m="1" x="115"/>
        <item m="1" x="69"/>
        <item m="1" x="272"/>
        <item m="1" x="273"/>
        <item m="1" x="172"/>
        <item m="1" x="64"/>
        <item m="1" x="79"/>
        <item m="1" x="157"/>
        <item m="1" x="192"/>
        <item m="1" x="60"/>
        <item m="1" x="215"/>
        <item m="1" x="244"/>
        <item m="1" x="265"/>
        <item m="1" x="250"/>
        <item m="1" x="183"/>
        <item m="1" x="225"/>
        <item m="1" x="86"/>
        <item m="1" x="276"/>
        <item m="1" x="209"/>
        <item m="1" x="197"/>
        <item m="1" x="61"/>
        <item m="1" x="195"/>
        <item m="1" x="191"/>
        <item m="1" x="146"/>
        <item m="1" x="252"/>
        <item m="1" x="55"/>
        <item m="1" x="216"/>
        <item m="1" x="104"/>
        <item m="1" x="32"/>
        <item m="1" x="233"/>
        <item m="1" x="218"/>
        <item m="1" x="84"/>
        <item m="1" x="211"/>
        <item m="1" x="123"/>
        <item m="1" x="108"/>
        <item m="1" x="66"/>
        <item m="1" x="125"/>
        <item m="1" x="98"/>
        <item m="1" x="114"/>
        <item m="1" x="117"/>
        <item m="1" x="271"/>
        <item m="1" x="50"/>
        <item m="1" x="116"/>
        <item m="1" x="113"/>
        <item m="1" x="171"/>
        <item m="1" x="153"/>
        <item m="1" x="127"/>
        <item m="1" x="137"/>
        <item m="1" x="57"/>
        <item m="1" x="144"/>
        <item m="1" x="217"/>
        <item m="1" x="239"/>
        <item m="1" x="133"/>
        <item m="1" x="100"/>
        <item m="1" x="178"/>
        <item m="1" x="97"/>
        <item m="1" x="206"/>
        <item m="1" x="110"/>
        <item m="1" x="143"/>
        <item m="1" x="253"/>
        <item m="1" x="159"/>
        <item m="1" x="83"/>
        <item m="1" x="75"/>
        <item m="1" x="196"/>
        <item m="1" x="224"/>
        <item m="1" x="221"/>
        <item m="1" x="82"/>
        <item m="1" x="236"/>
        <item m="1" x="173"/>
        <item m="1" x="73"/>
        <item x="24"/>
        <item m="1" x="70"/>
        <item m="1" x="194"/>
        <item m="1" x="220"/>
        <item m="1" x="249"/>
        <item m="1" x="72"/>
        <item m="1" x="278"/>
        <item m="1" x="41"/>
        <item m="1" x="232"/>
        <item m="1" x="181"/>
        <item m="1" x="245"/>
        <item m="1" x="241"/>
        <item m="1" x="124"/>
        <item m="1" x="59"/>
        <item x="23"/>
        <item x="26"/>
        <item m="1" x="174"/>
        <item m="1" x="95"/>
        <item m="1" x="78"/>
        <item m="1" x="263"/>
        <item m="1" x="208"/>
        <item m="1" x="168"/>
        <item m="1" x="235"/>
        <item x="14"/>
        <item x="15"/>
        <item m="1" x="35"/>
        <item m="1" x="134"/>
        <item m="1" x="87"/>
        <item m="1" x="207"/>
        <item m="1" x="77"/>
        <item m="1" x="139"/>
        <item m="1" x="121"/>
        <item m="1" x="96"/>
        <item m="1" x="52"/>
        <item m="1" x="167"/>
        <item m="1" x="277"/>
        <item m="1" x="184"/>
        <item m="1" x="190"/>
        <item m="1" x="130"/>
        <item m="1" x="228"/>
        <item m="1" x="185"/>
        <item m="1" x="112"/>
        <item x="19"/>
        <item x="20"/>
        <item x="21"/>
        <item x="22"/>
        <item x="0"/>
        <item x="1"/>
        <item x="2"/>
        <item x="3"/>
        <item x="4"/>
        <item x="5"/>
        <item x="6"/>
        <item x="7"/>
        <item x="8"/>
        <item x="9"/>
        <item x="10"/>
        <item x="11"/>
        <item x="12"/>
        <item x="13"/>
        <item x="16"/>
        <item x="17"/>
        <item x="18"/>
        <item x="25"/>
        <item x="27"/>
        <item x="28"/>
        <item x="29"/>
      </items>
    </pivotField>
    <pivotField showAll="0" defaultSubtotal="0"/>
  </pivotFields>
  <rowFields count="1">
    <field x="18"/>
  </rowFields>
  <rowItems count="2">
    <i>
      <x v="278"/>
    </i>
    <i t="grand">
      <x/>
    </i>
  </rowItems>
  <colItems count="1">
    <i/>
  </colItems>
  <dataFields count="1">
    <dataField name="Cuenta de PRIMER SEGUIMIENTO" fld="5" subtotal="count" baseField="0" baseItem="0"/>
  </dataFields>
  <chartFormats count="79">
    <chartFormat chart="8" format="1" series="1">
      <pivotArea type="data" outline="0" fieldPosition="0">
        <references count="1">
          <reference field="4294967294" count="1" selected="0">
            <x v="0"/>
          </reference>
        </references>
      </pivotArea>
    </chartFormat>
    <chartFormat chart="11" format="8" series="1">
      <pivotArea type="data" outline="0" fieldPosition="0">
        <references count="1">
          <reference field="4294967294" count="1" selected="0">
            <x v="0"/>
          </reference>
        </references>
      </pivotArea>
    </chartFormat>
    <chartFormat chart="16" format="3" series="1">
      <pivotArea type="data" outline="0" fieldPosition="0">
        <references count="1">
          <reference field="4294967294" count="1" selected="0">
            <x v="0"/>
          </reference>
        </references>
      </pivotArea>
    </chartFormat>
    <chartFormat chart="16" format="4">
      <pivotArea type="data" outline="0" fieldPosition="0">
        <references count="2">
          <reference field="4294967294" count="1" selected="0">
            <x v="0"/>
          </reference>
          <reference field="18" count="1" selected="0">
            <x v="4"/>
          </reference>
        </references>
      </pivotArea>
    </chartFormat>
    <chartFormat chart="16" format="5">
      <pivotArea type="data" outline="0" fieldPosition="0">
        <references count="2">
          <reference field="4294967294" count="1" selected="0">
            <x v="0"/>
          </reference>
          <reference field="18" count="1" selected="0">
            <x v="7"/>
          </reference>
        </references>
      </pivotArea>
    </chartFormat>
    <chartFormat chart="16" format="6">
      <pivotArea type="data" outline="0" fieldPosition="0">
        <references count="2">
          <reference field="4294967294" count="1" selected="0">
            <x v="0"/>
          </reference>
          <reference field="18" count="1" selected="0">
            <x v="9"/>
          </reference>
        </references>
      </pivotArea>
    </chartFormat>
    <chartFormat chart="16" format="7">
      <pivotArea type="data" outline="0" fieldPosition="0">
        <references count="2">
          <reference field="4294967294" count="1" selected="0">
            <x v="0"/>
          </reference>
          <reference field="18" count="1" selected="0">
            <x v="2"/>
          </reference>
        </references>
      </pivotArea>
    </chartFormat>
    <chartFormat chart="16" format="8">
      <pivotArea type="data" outline="0" fieldPosition="0">
        <references count="2">
          <reference field="4294967294" count="1" selected="0">
            <x v="0"/>
          </reference>
          <reference field="18" count="1" selected="0">
            <x v="1"/>
          </reference>
        </references>
      </pivotArea>
    </chartFormat>
    <chartFormat chart="16" format="9">
      <pivotArea type="data" outline="0" fieldPosition="0">
        <references count="2">
          <reference field="4294967294" count="1" selected="0">
            <x v="0"/>
          </reference>
          <reference field="18" count="1" selected="0">
            <x v="0"/>
          </reference>
        </references>
      </pivotArea>
    </chartFormat>
    <chartFormat chart="16" format="10">
      <pivotArea type="data" outline="0" fieldPosition="0">
        <references count="2">
          <reference field="4294967294" count="1" selected="0">
            <x v="0"/>
          </reference>
          <reference field="18" count="1" selected="0">
            <x v="10"/>
          </reference>
        </references>
      </pivotArea>
    </chartFormat>
    <chartFormat chart="16" format="11">
      <pivotArea type="data" outline="0" fieldPosition="0">
        <references count="2">
          <reference field="4294967294" count="1" selected="0">
            <x v="0"/>
          </reference>
          <reference field="18" count="1" selected="0">
            <x v="11"/>
          </reference>
        </references>
      </pivotArea>
    </chartFormat>
    <chartFormat chart="16" format="12">
      <pivotArea type="data" outline="0" fieldPosition="0">
        <references count="2">
          <reference field="4294967294" count="1" selected="0">
            <x v="0"/>
          </reference>
          <reference field="18" count="1" selected="0">
            <x v="13"/>
          </reference>
        </references>
      </pivotArea>
    </chartFormat>
    <chartFormat chart="16" format="13">
      <pivotArea type="data" outline="0" fieldPosition="0">
        <references count="2">
          <reference field="4294967294" count="1" selected="0">
            <x v="0"/>
          </reference>
          <reference field="18" count="1" selected="0">
            <x v="19"/>
          </reference>
        </references>
      </pivotArea>
    </chartFormat>
    <chartFormat chart="16" format="14">
      <pivotArea type="data" outline="0" fieldPosition="0">
        <references count="2">
          <reference field="4294967294" count="1" selected="0">
            <x v="0"/>
          </reference>
          <reference field="18" count="1" selected="0">
            <x v="26"/>
          </reference>
        </references>
      </pivotArea>
    </chartFormat>
    <chartFormat chart="16" format="15">
      <pivotArea type="data" outline="0" fieldPosition="0">
        <references count="2">
          <reference field="4294967294" count="1" selected="0">
            <x v="0"/>
          </reference>
          <reference field="18" count="1" selected="0">
            <x v="39"/>
          </reference>
        </references>
      </pivotArea>
    </chartFormat>
    <chartFormat chart="16" format="16">
      <pivotArea type="data" outline="0" fieldPosition="0">
        <references count="2">
          <reference field="4294967294" count="1" selected="0">
            <x v="0"/>
          </reference>
          <reference field="18" count="1" selected="0">
            <x v="40"/>
          </reference>
        </references>
      </pivotArea>
    </chartFormat>
    <chartFormat chart="16" format="17">
      <pivotArea type="data" outline="0" fieldPosition="0">
        <references count="2">
          <reference field="4294967294" count="1" selected="0">
            <x v="0"/>
          </reference>
          <reference field="18" count="1" selected="0">
            <x v="14"/>
          </reference>
        </references>
      </pivotArea>
    </chartFormat>
    <chartFormat chart="16" format="18">
      <pivotArea type="data" outline="0" fieldPosition="0">
        <references count="2">
          <reference field="4294967294" count="1" selected="0">
            <x v="0"/>
          </reference>
          <reference field="18" count="1" selected="0">
            <x v="47"/>
          </reference>
        </references>
      </pivotArea>
    </chartFormat>
    <chartFormat chart="16" format="19">
      <pivotArea type="data" outline="0" fieldPosition="0">
        <references count="2">
          <reference field="4294967294" count="1" selected="0">
            <x v="0"/>
          </reference>
          <reference field="18" count="1" selected="0">
            <x v="44"/>
          </reference>
        </references>
      </pivotArea>
    </chartFormat>
    <chartFormat chart="16" format="20">
      <pivotArea type="data" outline="0" fieldPosition="0">
        <references count="2">
          <reference field="4294967294" count="1" selected="0">
            <x v="0"/>
          </reference>
          <reference field="18" count="1" selected="0">
            <x v="60"/>
          </reference>
        </references>
      </pivotArea>
    </chartFormat>
    <chartFormat chart="16" format="21">
      <pivotArea type="data" outline="0" fieldPosition="0">
        <references count="2">
          <reference field="4294967294" count="1" selected="0">
            <x v="0"/>
          </reference>
          <reference field="18" count="1" selected="0">
            <x v="5"/>
          </reference>
        </references>
      </pivotArea>
    </chartFormat>
    <chartFormat chart="16" format="22">
      <pivotArea type="data" outline="0" fieldPosition="0">
        <references count="2">
          <reference field="4294967294" count="1" selected="0">
            <x v="0"/>
          </reference>
          <reference field="18" count="1" selected="0">
            <x v="61"/>
          </reference>
        </references>
      </pivotArea>
    </chartFormat>
    <chartFormat chart="16" format="23">
      <pivotArea type="data" outline="0" fieldPosition="0">
        <references count="2">
          <reference field="4294967294" count="1" selected="0">
            <x v="0"/>
          </reference>
          <reference field="18" count="1" selected="0">
            <x v="62"/>
          </reference>
        </references>
      </pivotArea>
    </chartFormat>
    <chartFormat chart="16" format="24">
      <pivotArea type="data" outline="0" fieldPosition="0">
        <references count="2">
          <reference field="4294967294" count="1" selected="0">
            <x v="0"/>
          </reference>
          <reference field="18" count="1" selected="0">
            <x v="58"/>
          </reference>
        </references>
      </pivotArea>
    </chartFormat>
    <chartFormat chart="16" format="25">
      <pivotArea type="data" outline="0" fieldPosition="0">
        <references count="2">
          <reference field="4294967294" count="1" selected="0">
            <x v="0"/>
          </reference>
          <reference field="18" count="1" selected="0">
            <x v="55"/>
          </reference>
        </references>
      </pivotArea>
    </chartFormat>
    <chartFormat chart="16" format="26">
      <pivotArea type="data" outline="0" fieldPosition="0">
        <references count="2">
          <reference field="4294967294" count="1" selected="0">
            <x v="0"/>
          </reference>
          <reference field="18" count="1" selected="0">
            <x v="56"/>
          </reference>
        </references>
      </pivotArea>
    </chartFormat>
    <chartFormat chart="16" format="27">
      <pivotArea type="data" outline="0" fieldPosition="0">
        <references count="2">
          <reference field="4294967294" count="1" selected="0">
            <x v="0"/>
          </reference>
          <reference field="18" count="1" selected="0">
            <x v="87"/>
          </reference>
        </references>
      </pivotArea>
    </chartFormat>
    <chartFormat chart="16" format="28">
      <pivotArea type="data" outline="0" fieldPosition="0">
        <references count="2">
          <reference field="4294967294" count="1" selected="0">
            <x v="0"/>
          </reference>
          <reference field="18" count="1" selected="0">
            <x v="70"/>
          </reference>
        </references>
      </pivotArea>
    </chartFormat>
    <chartFormat chart="16" format="29">
      <pivotArea type="data" outline="0" fieldPosition="0">
        <references count="2">
          <reference field="4294967294" count="1" selected="0">
            <x v="0"/>
          </reference>
          <reference field="18" count="1" selected="0">
            <x v="64"/>
          </reference>
        </references>
      </pivotArea>
    </chartFormat>
    <chartFormat chart="16" format="30">
      <pivotArea type="data" outline="0" fieldPosition="0">
        <references count="2">
          <reference field="4294967294" count="1" selected="0">
            <x v="0"/>
          </reference>
          <reference field="18" count="1" selected="0">
            <x v="65"/>
          </reference>
        </references>
      </pivotArea>
    </chartFormat>
    <chartFormat chart="16" format="31">
      <pivotArea type="data" outline="0" fieldPosition="0">
        <references count="2">
          <reference field="4294967294" count="1" selected="0">
            <x v="0"/>
          </reference>
          <reference field="18" count="1" selected="0">
            <x v="63"/>
          </reference>
        </references>
      </pivotArea>
    </chartFormat>
    <chartFormat chart="16" format="32">
      <pivotArea type="data" outline="0" fieldPosition="0">
        <references count="2">
          <reference field="4294967294" count="1" selected="0">
            <x v="0"/>
          </reference>
          <reference field="18" count="1" selected="0">
            <x v="92"/>
          </reference>
        </references>
      </pivotArea>
    </chartFormat>
    <chartFormat chart="16" format="33">
      <pivotArea type="data" outline="0" fieldPosition="0">
        <references count="2">
          <reference field="4294967294" count="1" selected="0">
            <x v="0"/>
          </reference>
          <reference field="18" count="1" selected="0">
            <x v="89"/>
          </reference>
        </references>
      </pivotArea>
    </chartFormat>
    <chartFormat chart="16" format="34">
      <pivotArea type="data" outline="0" fieldPosition="0">
        <references count="2">
          <reference field="4294967294" count="1" selected="0">
            <x v="0"/>
          </reference>
          <reference field="18" count="1" selected="0">
            <x v="75"/>
          </reference>
        </references>
      </pivotArea>
    </chartFormat>
    <chartFormat chart="16" format="35">
      <pivotArea type="data" outline="0" fieldPosition="0">
        <references count="2">
          <reference field="4294967294" count="1" selected="0">
            <x v="0"/>
          </reference>
          <reference field="18" count="1" selected="0">
            <x v="94"/>
          </reference>
        </references>
      </pivotArea>
    </chartFormat>
    <chartFormat chart="16" format="36">
      <pivotArea type="data" outline="0" fieldPosition="0">
        <references count="2">
          <reference field="4294967294" count="1" selected="0">
            <x v="0"/>
          </reference>
          <reference field="18" count="1" selected="0">
            <x v="66"/>
          </reference>
        </references>
      </pivotArea>
    </chartFormat>
    <chartFormat chart="16" format="37">
      <pivotArea type="data" outline="0" fieldPosition="0">
        <references count="2">
          <reference field="4294967294" count="1" selected="0">
            <x v="0"/>
          </reference>
          <reference field="18" count="1" selected="0">
            <x v="67"/>
          </reference>
        </references>
      </pivotArea>
    </chartFormat>
    <chartFormat chart="16" format="38">
      <pivotArea type="data" outline="0" fieldPosition="0">
        <references count="2">
          <reference field="4294967294" count="1" selected="0">
            <x v="0"/>
          </reference>
          <reference field="18" count="1" selected="0">
            <x v="85"/>
          </reference>
        </references>
      </pivotArea>
    </chartFormat>
    <chartFormat chart="16" format="39">
      <pivotArea type="data" outline="0" fieldPosition="0">
        <references count="2">
          <reference field="4294967294" count="1" selected="0">
            <x v="0"/>
          </reference>
          <reference field="18" count="1" selected="0">
            <x v="103"/>
          </reference>
        </references>
      </pivotArea>
    </chartFormat>
    <chartFormat chart="16" format="40">
      <pivotArea type="data" outline="0" fieldPosition="0">
        <references count="2">
          <reference field="4294967294" count="1" selected="0">
            <x v="0"/>
          </reference>
          <reference field="18" count="1" selected="0">
            <x v="101"/>
          </reference>
        </references>
      </pivotArea>
    </chartFormat>
    <chartFormat chart="16" format="41">
      <pivotArea type="data" outline="0" fieldPosition="0">
        <references count="2">
          <reference field="4294967294" count="1" selected="0">
            <x v="0"/>
          </reference>
          <reference field="18" count="1" selected="0">
            <x v="119"/>
          </reference>
        </references>
      </pivotArea>
    </chartFormat>
    <chartFormat chart="16" format="42">
      <pivotArea type="data" outline="0" fieldPosition="0">
        <references count="2">
          <reference field="4294967294" count="1" selected="0">
            <x v="0"/>
          </reference>
          <reference field="18" count="1" selected="0">
            <x v="122"/>
          </reference>
        </references>
      </pivotArea>
    </chartFormat>
    <chartFormat chart="16" format="43">
      <pivotArea type="data" outline="0" fieldPosition="0">
        <references count="2">
          <reference field="4294967294" count="1" selected="0">
            <x v="0"/>
          </reference>
          <reference field="18" count="1" selected="0">
            <x v="130"/>
          </reference>
        </references>
      </pivotArea>
    </chartFormat>
    <chartFormat chart="16" format="44">
      <pivotArea type="data" outline="0" fieldPosition="0">
        <references count="2">
          <reference field="4294967294" count="1" selected="0">
            <x v="0"/>
          </reference>
          <reference field="18" count="1" selected="0">
            <x v="116"/>
          </reference>
        </references>
      </pivotArea>
    </chartFormat>
    <chartFormat chart="16" format="45">
      <pivotArea type="data" outline="0" fieldPosition="0">
        <references count="2">
          <reference field="4294967294" count="1" selected="0">
            <x v="0"/>
          </reference>
          <reference field="18" count="1" selected="0">
            <x v="131"/>
          </reference>
        </references>
      </pivotArea>
    </chartFormat>
    <chartFormat chart="16" format="46">
      <pivotArea type="data" outline="0" fieldPosition="0">
        <references count="2">
          <reference field="4294967294" count="1" selected="0">
            <x v="0"/>
          </reference>
          <reference field="18" count="1" selected="0">
            <x v="121"/>
          </reference>
        </references>
      </pivotArea>
    </chartFormat>
    <chartFormat chart="16" format="47">
      <pivotArea type="data" outline="0" fieldPosition="0">
        <references count="2">
          <reference field="4294967294" count="1" selected="0">
            <x v="0"/>
          </reference>
          <reference field="18" count="1" selected="0">
            <x v="104"/>
          </reference>
        </references>
      </pivotArea>
    </chartFormat>
    <chartFormat chart="16" format="48">
      <pivotArea type="data" outline="0" fieldPosition="0">
        <references count="2">
          <reference field="4294967294" count="1" selected="0">
            <x v="0"/>
          </reference>
          <reference field="18" count="1" selected="0">
            <x v="128"/>
          </reference>
        </references>
      </pivotArea>
    </chartFormat>
    <chartFormat chart="16" format="49">
      <pivotArea type="data" outline="0" fieldPosition="0">
        <references count="2">
          <reference field="4294967294" count="1" selected="0">
            <x v="0"/>
          </reference>
          <reference field="18" count="1" selected="0">
            <x v="148"/>
          </reference>
        </references>
      </pivotArea>
    </chartFormat>
    <chartFormat chart="16" format="50">
      <pivotArea type="data" outline="0" fieldPosition="0">
        <references count="2">
          <reference field="4294967294" count="1" selected="0">
            <x v="0"/>
          </reference>
          <reference field="18" count="1" selected="0">
            <x v="149"/>
          </reference>
        </references>
      </pivotArea>
    </chartFormat>
    <chartFormat chart="16" format="51">
      <pivotArea type="data" outline="0" fieldPosition="0">
        <references count="2">
          <reference field="4294967294" count="1" selected="0">
            <x v="0"/>
          </reference>
          <reference field="18" count="1" selected="0">
            <x v="138"/>
          </reference>
        </references>
      </pivotArea>
    </chartFormat>
    <chartFormat chart="16" format="52">
      <pivotArea type="data" outline="0" fieldPosition="0">
        <references count="2">
          <reference field="4294967294" count="1" selected="0">
            <x v="0"/>
          </reference>
          <reference field="18" count="1" selected="0">
            <x v="164"/>
          </reference>
        </references>
      </pivotArea>
    </chartFormat>
    <chartFormat chart="16" format="53">
      <pivotArea type="data" outline="0" fieldPosition="0">
        <references count="2">
          <reference field="4294967294" count="1" selected="0">
            <x v="0"/>
          </reference>
          <reference field="18" count="1" selected="0">
            <x v="151"/>
          </reference>
        </references>
      </pivotArea>
    </chartFormat>
    <chartFormat chart="16" format="54">
      <pivotArea type="data" outline="0" fieldPosition="0">
        <references count="2">
          <reference field="4294967294" count="1" selected="0">
            <x v="0"/>
          </reference>
          <reference field="18" count="1" selected="0">
            <x v="144"/>
          </reference>
        </references>
      </pivotArea>
    </chartFormat>
    <chartFormat chart="16" format="55">
      <pivotArea type="data" outline="0" fieldPosition="0">
        <references count="2">
          <reference field="4294967294" count="1" selected="0">
            <x v="0"/>
          </reference>
          <reference field="18" count="1" selected="0">
            <x v="147"/>
          </reference>
        </references>
      </pivotArea>
    </chartFormat>
    <chartFormat chart="16" format="56">
      <pivotArea type="data" outline="0" fieldPosition="0">
        <references count="2">
          <reference field="4294967294" count="1" selected="0">
            <x v="0"/>
          </reference>
          <reference field="18" count="1" selected="0">
            <x v="143"/>
          </reference>
        </references>
      </pivotArea>
    </chartFormat>
    <chartFormat chart="16" format="57">
      <pivotArea type="data" outline="0" fieldPosition="0">
        <references count="2">
          <reference field="4294967294" count="1" selected="0">
            <x v="0"/>
          </reference>
          <reference field="18" count="1" selected="0">
            <x v="137"/>
          </reference>
        </references>
      </pivotArea>
    </chartFormat>
    <chartFormat chart="16" format="58">
      <pivotArea type="data" outline="0" fieldPosition="0">
        <references count="2">
          <reference field="4294967294" count="1" selected="0">
            <x v="0"/>
          </reference>
          <reference field="18" count="1" selected="0">
            <x v="175"/>
          </reference>
        </references>
      </pivotArea>
    </chartFormat>
    <chartFormat chart="16" format="59">
      <pivotArea type="data" outline="0" fieldPosition="0">
        <references count="2">
          <reference field="4294967294" count="1" selected="0">
            <x v="0"/>
          </reference>
          <reference field="18" count="1" selected="0">
            <x v="189"/>
          </reference>
        </references>
      </pivotArea>
    </chartFormat>
    <chartFormat chart="16" format="60">
      <pivotArea type="data" outline="0" fieldPosition="0">
        <references count="2">
          <reference field="4294967294" count="1" selected="0">
            <x v="0"/>
          </reference>
          <reference field="18" count="1" selected="0">
            <x v="180"/>
          </reference>
        </references>
      </pivotArea>
    </chartFormat>
    <chartFormat chart="16" format="61">
      <pivotArea type="data" outline="0" fieldPosition="0">
        <references count="2">
          <reference field="4294967294" count="1" selected="0">
            <x v="0"/>
          </reference>
          <reference field="18" count="1" selected="0">
            <x v="187"/>
          </reference>
        </references>
      </pivotArea>
    </chartFormat>
    <chartFormat chart="16" format="62">
      <pivotArea type="data" outline="0" fieldPosition="0">
        <references count="2">
          <reference field="4294967294" count="1" selected="0">
            <x v="0"/>
          </reference>
          <reference field="18" count="1" selected="0">
            <x v="166"/>
          </reference>
        </references>
      </pivotArea>
    </chartFormat>
    <chartFormat chart="16" format="63">
      <pivotArea type="data" outline="0" fieldPosition="0">
        <references count="2">
          <reference field="4294967294" count="1" selected="0">
            <x v="0"/>
          </reference>
          <reference field="18" count="1" selected="0">
            <x v="165"/>
          </reference>
        </references>
      </pivotArea>
    </chartFormat>
    <chartFormat chart="16" format="64">
      <pivotArea type="data" outline="0" fieldPosition="0">
        <references count="2">
          <reference field="4294967294" count="1" selected="0">
            <x v="0"/>
          </reference>
          <reference field="18" count="1" selected="0">
            <x v="191"/>
          </reference>
        </references>
      </pivotArea>
    </chartFormat>
    <chartFormat chart="16" format="65">
      <pivotArea type="data" outline="0" fieldPosition="0">
        <references count="2">
          <reference field="4294967294" count="1" selected="0">
            <x v="0"/>
          </reference>
          <reference field="18" count="1" selected="0">
            <x v="169"/>
          </reference>
        </references>
      </pivotArea>
    </chartFormat>
    <chartFormat chart="16" format="66">
      <pivotArea type="data" outline="0" fieldPosition="0">
        <references count="2">
          <reference field="4294967294" count="1" selected="0">
            <x v="0"/>
          </reference>
          <reference field="18" count="1" selected="0">
            <x v="215"/>
          </reference>
        </references>
      </pivotArea>
    </chartFormat>
    <chartFormat chart="16" format="67">
      <pivotArea type="data" outline="0" fieldPosition="0">
        <references count="2">
          <reference field="4294967294" count="1" selected="0">
            <x v="0"/>
          </reference>
          <reference field="18" count="1" selected="0">
            <x v="216"/>
          </reference>
        </references>
      </pivotArea>
    </chartFormat>
    <chartFormat chart="16" format="68">
      <pivotArea type="data" outline="0" fieldPosition="0">
        <references count="2">
          <reference field="4294967294" count="1" selected="0">
            <x v="0"/>
          </reference>
          <reference field="18" count="1" selected="0">
            <x v="190"/>
          </reference>
        </references>
      </pivotArea>
    </chartFormat>
    <chartFormat chart="16" format="69">
      <pivotArea type="data" outline="0" fieldPosition="0">
        <references count="2">
          <reference field="4294967294" count="1" selected="0">
            <x v="0"/>
          </reference>
          <reference field="18" count="1" selected="0">
            <x v="217"/>
          </reference>
        </references>
      </pivotArea>
    </chartFormat>
    <chartFormat chart="16" format="70">
      <pivotArea type="data" outline="0" fieldPosition="0">
        <references count="2">
          <reference field="4294967294" count="1" selected="0">
            <x v="0"/>
          </reference>
          <reference field="18" count="1" selected="0">
            <x v="220"/>
          </reference>
        </references>
      </pivotArea>
    </chartFormat>
    <chartFormat chart="16" format="71">
      <pivotArea type="data" outline="0" fieldPosition="0">
        <references count="2">
          <reference field="4294967294" count="1" selected="0">
            <x v="0"/>
          </reference>
          <reference field="18" count="1" selected="0">
            <x v="233"/>
          </reference>
        </references>
      </pivotArea>
    </chartFormat>
    <chartFormat chart="16" format="72">
      <pivotArea type="data" outline="0" fieldPosition="0">
        <references count="2">
          <reference field="4294967294" count="1" selected="0">
            <x v="0"/>
          </reference>
          <reference field="18" count="1" selected="0">
            <x v="213"/>
          </reference>
        </references>
      </pivotArea>
    </chartFormat>
    <chartFormat chart="16" format="73">
      <pivotArea type="data" outline="0" fieldPosition="0">
        <references count="2">
          <reference field="4294967294" count="1" selected="0">
            <x v="0"/>
          </reference>
          <reference field="18" count="1" selected="0">
            <x v="255"/>
          </reference>
        </references>
      </pivotArea>
    </chartFormat>
    <chartFormat chart="16" format="74">
      <pivotArea type="data" outline="0" fieldPosition="0">
        <references count="2">
          <reference field="4294967294" count="1" selected="0">
            <x v="0"/>
          </reference>
          <reference field="18" count="1" selected="0">
            <x v="257"/>
          </reference>
        </references>
      </pivotArea>
    </chartFormat>
    <chartFormat chart="16" format="75">
      <pivotArea type="data" outline="0" fieldPosition="0">
        <references count="2">
          <reference field="4294967294" count="1" selected="0">
            <x v="0"/>
          </reference>
          <reference field="18" count="1" selected="0">
            <x v="229"/>
          </reference>
        </references>
      </pivotArea>
    </chartFormat>
    <chartFormat chart="16" format="76">
      <pivotArea type="data" outline="0" fieldPosition="0">
        <references count="2">
          <reference field="4294967294" count="1" selected="0">
            <x v="0"/>
          </reference>
          <reference field="18" count="1" selected="0">
            <x v="280"/>
          </reference>
        </references>
      </pivotArea>
    </chartFormat>
    <chartFormat chart="16" format="78">
      <pivotArea type="data" outline="0" fieldPosition="0">
        <references count="2">
          <reference field="4294967294" count="1" selected="0">
            <x v="0"/>
          </reference>
          <reference field="18" count="1" selected="0">
            <x v="260"/>
          </reference>
        </references>
      </pivotArea>
    </chartFormat>
    <chartFormat chart="16" format="79">
      <pivotArea type="data" outline="0" fieldPosition="0">
        <references count="2">
          <reference field="4294967294" count="1" selected="0">
            <x v="0"/>
          </reference>
          <reference field="18" count="1" selected="0">
            <x v="214"/>
          </reference>
        </references>
      </pivotArea>
    </chartFormat>
    <chartFormat chart="16" format="80">
      <pivotArea type="data" outline="0" fieldPosition="0">
        <references count="2">
          <reference field="4294967294" count="1" selected="0">
            <x v="0"/>
          </reference>
          <reference field="18" count="1" selected="0">
            <x v="27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PLANES_DE_MEJORAMIENTO" xr10:uid="{00000000-0013-0000-FFFF-FFFF01000000}" sourceName="PLANES DE MEJORAMIENTO">
  <pivotTables>
    <pivotTable tabId="8" name="Tabla dinámica5"/>
    <pivotTable tabId="8" name="Tabla dinámica7"/>
    <pivotTable tabId="8" name="Tabla dinámica1"/>
    <pivotTable tabId="8" name="Tabla dinámica6"/>
    <pivotTable tabId="8" name="Tabla dinámica3"/>
    <pivotTable tabId="8" name="Tabla dinámica2"/>
  </pivotTables>
  <data>
    <tabular pivotCacheId="1" sortOrder="descending">
      <items count="149">
        <i x="41"/>
        <i x="40"/>
        <i x="44"/>
        <i x="39"/>
        <i x="43"/>
        <i x="29"/>
        <i x="36"/>
        <i x="38"/>
        <i x="31"/>
        <i x="37"/>
        <i x="35"/>
        <i x="30"/>
        <i x="34"/>
        <i x="32"/>
        <i x="33"/>
        <i x="42"/>
        <i x="8"/>
        <i x="6"/>
        <i x="10"/>
        <i x="7"/>
        <i x="9"/>
        <i x="4"/>
        <i x="3"/>
        <i x="5"/>
        <i x="2"/>
        <i x="1"/>
        <i x="28"/>
        <i x="23"/>
        <i x="0"/>
        <i x="11"/>
        <i x="21"/>
        <i x="22"/>
        <i x="19"/>
        <i x="20"/>
        <i x="13"/>
        <i x="14"/>
        <i x="12"/>
        <i x="16"/>
        <i x="18"/>
        <i x="15"/>
        <i x="17"/>
        <i x="27" s="1"/>
        <i x="26"/>
        <i x="25"/>
        <i x="24"/>
        <i x="45" nd="1"/>
        <i x="108" nd="1"/>
        <i x="96" nd="1"/>
        <i x="139" nd="1"/>
        <i x="147" nd="1"/>
        <i x="69" nd="1"/>
        <i x="71" nd="1"/>
        <i x="144" nd="1"/>
        <i x="54" nd="1"/>
        <i x="141" nd="1"/>
        <i x="133" nd="1"/>
        <i x="114" nd="1"/>
        <i x="84" nd="1"/>
        <i x="110" nd="1"/>
        <i x="135" nd="1"/>
        <i x="140" nd="1"/>
        <i x="52" nd="1"/>
        <i x="94" nd="1"/>
        <i x="134" nd="1"/>
        <i x="50" nd="1"/>
        <i x="73" nd="1"/>
        <i x="148" nd="1"/>
        <i x="63" nd="1"/>
        <i x="56" nd="1"/>
        <i x="116" nd="1"/>
        <i x="47" nd="1"/>
        <i x="67" nd="1"/>
        <i x="120" nd="1"/>
        <i x="105" nd="1"/>
        <i x="132" nd="1"/>
        <i x="80" nd="1"/>
        <i x="90" nd="1"/>
        <i x="77" nd="1"/>
        <i x="88" nd="1"/>
        <i x="115" nd="1"/>
        <i x="136" nd="1"/>
        <i x="66" nd="1"/>
        <i x="100" nd="1"/>
        <i x="126" nd="1"/>
        <i x="146" nd="1"/>
        <i x="124" nd="1"/>
        <i x="131" nd="1"/>
        <i x="58" nd="1"/>
        <i x="128" nd="1"/>
        <i x="127" nd="1"/>
        <i x="101" nd="1"/>
        <i x="53" nd="1"/>
        <i x="93" nd="1"/>
        <i x="121" nd="1"/>
        <i x="102" nd="1"/>
        <i x="109" nd="1"/>
        <i x="98" nd="1"/>
        <i x="78" nd="1"/>
        <i x="87" nd="1"/>
        <i x="122" nd="1"/>
        <i x="99" nd="1"/>
        <i x="86" nd="1"/>
        <i x="46" nd="1"/>
        <i x="142" nd="1"/>
        <i x="130" nd="1"/>
        <i x="129" nd="1"/>
        <i x="137" nd="1"/>
        <i x="89" nd="1"/>
        <i x="83" nd="1"/>
        <i x="61" nd="1"/>
        <i x="76" nd="1"/>
        <i x="138" nd="1"/>
        <i x="123" nd="1"/>
        <i x="112" nd="1"/>
        <i x="51" nd="1"/>
        <i x="106" nd="1"/>
        <i x="48" nd="1"/>
        <i x="92" nd="1"/>
        <i x="104" nd="1"/>
        <i x="113" nd="1"/>
        <i x="125" nd="1"/>
        <i x="107" nd="1"/>
        <i x="145" nd="1"/>
        <i x="111" nd="1"/>
        <i x="119" nd="1"/>
        <i x="57" nd="1"/>
        <i x="95" nd="1"/>
        <i x="74" nd="1"/>
        <i x="97" nd="1"/>
        <i x="81" nd="1"/>
        <i x="55" nd="1"/>
        <i x="118" nd="1"/>
        <i x="117" nd="1"/>
        <i x="85" nd="1"/>
        <i x="91" nd="1"/>
        <i x="103" nd="1"/>
        <i x="68" nd="1"/>
        <i x="59" nd="1"/>
        <i x="65" nd="1"/>
        <i x="64" nd="1"/>
        <i x="82" nd="1"/>
        <i x="79" nd="1"/>
        <i x="72" nd="1"/>
        <i x="60" nd="1"/>
        <i x="75" nd="1"/>
        <i x="70" nd="1"/>
        <i x="49" nd="1"/>
        <i x="62" nd="1"/>
        <i x="143"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LANES DE MEJORAMIENTO" xr10:uid="{00000000-0014-0000-FFFF-FFFF01000000}" cache="SegmentaciónDeDatos_PLANES_DE_MEJORAMIENTO" caption="PLANES DE MEJORAMIENTO" startItem="33" rowHeight="241300"/>
</slic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3:S24"/>
  <sheetViews>
    <sheetView topLeftCell="D1" zoomScale="98" zoomScaleNormal="98" workbookViewId="0">
      <selection activeCell="R5" sqref="R5"/>
    </sheetView>
  </sheetViews>
  <sheetFormatPr baseColWidth="10" defaultColWidth="11.44140625" defaultRowHeight="14.4" x14ac:dyDescent="0.3"/>
  <cols>
    <col min="1" max="1" width="47.44140625" customWidth="1"/>
    <col min="2" max="2" width="34.5546875" style="29" customWidth="1"/>
    <col min="3" max="3" width="17.88671875" style="29" customWidth="1"/>
    <col min="4" max="4" width="28.33203125" bestFit="1" customWidth="1"/>
    <col min="5" max="5" width="255.6640625" bestFit="1" customWidth="1"/>
    <col min="6" max="6" width="31.6640625" bestFit="1" customWidth="1"/>
    <col min="7" max="7" width="28.33203125" bestFit="1" customWidth="1"/>
    <col min="8" max="8" width="18.6640625" bestFit="1" customWidth="1"/>
    <col min="9" max="9" width="31.6640625" bestFit="1" customWidth="1"/>
    <col min="10" max="12" width="16.109375" bestFit="1" customWidth="1"/>
    <col min="13" max="16" width="15.6640625" bestFit="1" customWidth="1"/>
    <col min="17" max="18" width="16.6640625" bestFit="1" customWidth="1"/>
    <col min="19" max="19" width="20.6640625" customWidth="1"/>
    <col min="20" max="20" width="26.109375" customWidth="1"/>
    <col min="21" max="24" width="7.5546875" customWidth="1"/>
    <col min="25" max="25" width="3.44140625" customWidth="1"/>
    <col min="26" max="26" width="15.109375" customWidth="1"/>
    <col min="27" max="27" width="17.44140625" customWidth="1"/>
    <col min="28" max="28" width="6.44140625" customWidth="1"/>
    <col min="29" max="29" width="9.44140625" customWidth="1"/>
    <col min="30" max="30" width="6.44140625" customWidth="1"/>
    <col min="31" max="31" width="9.44140625" customWidth="1"/>
    <col min="32" max="32" width="6.44140625" customWidth="1"/>
    <col min="33" max="33" width="9.44140625" customWidth="1"/>
    <col min="34" max="34" width="7.44140625" customWidth="1"/>
    <col min="35" max="35" width="10.33203125" customWidth="1"/>
    <col min="36" max="36" width="12.5546875" bestFit="1" customWidth="1"/>
  </cols>
  <sheetData>
    <row r="3" spans="1:19" x14ac:dyDescent="0.3">
      <c r="B3" s="2" t="s">
        <v>0</v>
      </c>
      <c r="C3"/>
      <c r="D3" s="2" t="s">
        <v>1</v>
      </c>
      <c r="E3" t="s">
        <v>2</v>
      </c>
      <c r="G3" s="2" t="s">
        <v>1</v>
      </c>
      <c r="H3" t="s">
        <v>3</v>
      </c>
      <c r="I3" t="s">
        <v>4</v>
      </c>
      <c r="J3" t="s">
        <v>5</v>
      </c>
      <c r="K3" t="s">
        <v>6</v>
      </c>
      <c r="L3" t="s">
        <v>7</v>
      </c>
      <c r="M3" t="s">
        <v>8</v>
      </c>
      <c r="N3" t="s">
        <v>9</v>
      </c>
      <c r="O3" t="s">
        <v>10</v>
      </c>
      <c r="P3" t="s">
        <v>11</v>
      </c>
      <c r="Q3" s="1" t="s">
        <v>12</v>
      </c>
      <c r="R3" t="s">
        <v>13</v>
      </c>
      <c r="S3" t="s">
        <v>14</v>
      </c>
    </row>
    <row r="4" spans="1:19" x14ac:dyDescent="0.3">
      <c r="A4" s="2" t="s">
        <v>15</v>
      </c>
      <c r="B4" t="s">
        <v>16</v>
      </c>
      <c r="C4" t="s">
        <v>17</v>
      </c>
      <c r="D4" s="3" t="s">
        <v>16</v>
      </c>
      <c r="E4">
        <v>2</v>
      </c>
      <c r="G4" s="3" t="s">
        <v>16</v>
      </c>
      <c r="H4" s="4">
        <v>0.5</v>
      </c>
      <c r="I4" s="4">
        <v>0.64</v>
      </c>
      <c r="J4" s="4"/>
      <c r="K4" s="4"/>
      <c r="L4" s="4"/>
      <c r="M4" s="4"/>
      <c r="N4" s="4"/>
      <c r="S4">
        <v>0.59</v>
      </c>
    </row>
    <row r="5" spans="1:19" x14ac:dyDescent="0.3">
      <c r="A5" s="3" t="s">
        <v>18</v>
      </c>
      <c r="B5">
        <v>0.64</v>
      </c>
      <c r="C5">
        <v>0.64</v>
      </c>
      <c r="D5" s="3" t="s">
        <v>17</v>
      </c>
      <c r="E5">
        <v>2</v>
      </c>
      <c r="G5" s="3" t="s">
        <v>17</v>
      </c>
      <c r="H5" s="4">
        <v>0.5</v>
      </c>
      <c r="I5" s="4">
        <v>0.64</v>
      </c>
      <c r="J5" s="4"/>
      <c r="S5">
        <v>0.59</v>
      </c>
    </row>
    <row r="6" spans="1:19" x14ac:dyDescent="0.3">
      <c r="A6" s="3" t="s">
        <v>19</v>
      </c>
      <c r="B6">
        <v>0.36</v>
      </c>
      <c r="C6">
        <v>0.36</v>
      </c>
    </row>
    <row r="7" spans="1:19" x14ac:dyDescent="0.3">
      <c r="A7" t="s">
        <v>20</v>
      </c>
      <c r="B7" s="27">
        <f>+COUNT(REPORTE!D7:D51)</f>
        <v>45</v>
      </c>
    </row>
    <row r="9" spans="1:19" x14ac:dyDescent="0.3">
      <c r="A9" s="14"/>
      <c r="B9" s="30"/>
      <c r="C9" s="30"/>
    </row>
    <row r="10" spans="1:19" x14ac:dyDescent="0.3">
      <c r="A10" s="15"/>
      <c r="B10" s="31"/>
      <c r="C10" s="31"/>
    </row>
    <row r="11" spans="1:19" x14ac:dyDescent="0.3">
      <c r="A11" s="16"/>
      <c r="B11" s="31"/>
      <c r="C11" s="31"/>
    </row>
    <row r="12" spans="1:19" x14ac:dyDescent="0.3">
      <c r="A12" s="16"/>
      <c r="B12" s="31"/>
      <c r="C12" s="31"/>
    </row>
    <row r="13" spans="1:19" x14ac:dyDescent="0.3">
      <c r="A13" s="16"/>
      <c r="B13" s="31"/>
      <c r="C13" s="31"/>
    </row>
    <row r="14" spans="1:19" x14ac:dyDescent="0.3">
      <c r="A14" s="17"/>
      <c r="B14" s="32"/>
      <c r="C14" s="32"/>
    </row>
    <row r="16" spans="1:19" x14ac:dyDescent="0.3">
      <c r="A16" s="18">
        <v>0.2</v>
      </c>
      <c r="B16" s="28">
        <v>1</v>
      </c>
    </row>
    <row r="17" spans="1:9" x14ac:dyDescent="0.3">
      <c r="A17" s="18">
        <v>0.3</v>
      </c>
      <c r="B17" s="28">
        <v>1</v>
      </c>
      <c r="E17" s="2" t="s">
        <v>1</v>
      </c>
      <c r="F17" t="s">
        <v>21</v>
      </c>
      <c r="H17" s="2" t="s">
        <v>1</v>
      </c>
      <c r="I17" t="s">
        <v>21</v>
      </c>
    </row>
    <row r="18" spans="1:9" x14ac:dyDescent="0.3">
      <c r="A18" s="18">
        <v>0.4</v>
      </c>
      <c r="B18" s="28">
        <v>1</v>
      </c>
      <c r="E18" s="3" t="s">
        <v>16</v>
      </c>
      <c r="F18">
        <v>1</v>
      </c>
      <c r="H18" s="3" t="s">
        <v>22</v>
      </c>
      <c r="I18">
        <v>1</v>
      </c>
    </row>
    <row r="19" spans="1:9" x14ac:dyDescent="0.3">
      <c r="A19" s="18">
        <v>0.5</v>
      </c>
      <c r="B19" s="28">
        <v>1</v>
      </c>
      <c r="E19" s="60" t="s">
        <v>23</v>
      </c>
      <c r="F19">
        <v>1</v>
      </c>
      <c r="H19" s="3" t="s">
        <v>17</v>
      </c>
      <c r="I19">
        <v>1</v>
      </c>
    </row>
    <row r="20" spans="1:9" x14ac:dyDescent="0.3">
      <c r="A20" s="18">
        <v>0.6</v>
      </c>
      <c r="B20" s="28">
        <v>1</v>
      </c>
      <c r="E20" s="3" t="s">
        <v>17</v>
      </c>
      <c r="F20">
        <v>1</v>
      </c>
    </row>
    <row r="21" spans="1:9" x14ac:dyDescent="0.3">
      <c r="A21" s="18">
        <v>0.7</v>
      </c>
      <c r="B21" s="28">
        <v>1</v>
      </c>
    </row>
    <row r="22" spans="1:9" x14ac:dyDescent="0.3">
      <c r="A22" s="18">
        <v>0.8</v>
      </c>
      <c r="B22" s="28">
        <v>1</v>
      </c>
      <c r="E22" s="2" t="s">
        <v>24</v>
      </c>
      <c r="F22" t="s">
        <v>21</v>
      </c>
    </row>
    <row r="23" spans="1:9" x14ac:dyDescent="0.3">
      <c r="A23" s="18">
        <v>0.9</v>
      </c>
      <c r="B23" s="28">
        <v>1</v>
      </c>
      <c r="E23" s="3" t="s">
        <v>25</v>
      </c>
      <c r="F23">
        <v>1</v>
      </c>
    </row>
    <row r="24" spans="1:9" x14ac:dyDescent="0.3">
      <c r="A24" s="18">
        <v>1</v>
      </c>
      <c r="B24" s="28">
        <v>8</v>
      </c>
      <c r="E24" s="3" t="s">
        <v>17</v>
      </c>
      <c r="F24">
        <v>1</v>
      </c>
    </row>
  </sheetData>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B3"/>
  <sheetViews>
    <sheetView showGridLines="0" showRowColHeaders="0" tabSelected="1" zoomScale="80" zoomScaleNormal="80" workbookViewId="0">
      <selection activeCell="W9" sqref="W9"/>
    </sheetView>
  </sheetViews>
  <sheetFormatPr baseColWidth="10" defaultColWidth="11.44140625" defaultRowHeight="14.4" x14ac:dyDescent="0.3"/>
  <cols>
    <col min="1" max="2" width="11.44140625" style="5" customWidth="1"/>
    <col min="3" max="6" width="11.44140625" style="5"/>
    <col min="7" max="7" width="7" style="5" customWidth="1"/>
    <col min="8" max="8" width="15.44140625" style="5" customWidth="1"/>
    <col min="9" max="10" width="11.44140625" style="5" customWidth="1"/>
    <col min="11" max="11" width="11.44140625" style="5"/>
    <col min="12" max="13" width="11.44140625" style="5" customWidth="1"/>
    <col min="14" max="16384" width="11.44140625" style="5"/>
  </cols>
  <sheetData>
    <row r="1" spans="1:2" x14ac:dyDescent="0.3">
      <c r="A1"/>
      <c r="B1"/>
    </row>
    <row r="2" spans="1:2" x14ac:dyDescent="0.3">
      <c r="A2" s="3"/>
      <c r="B2"/>
    </row>
    <row r="3" spans="1:2" x14ac:dyDescent="0.3">
      <c r="A3" s="3"/>
      <c r="B3"/>
    </row>
  </sheetData>
  <pageMargins left="0.7" right="0.7" top="0.75" bottom="0.75" header="0.3" footer="0.3"/>
  <pageSetup paperSize="9" scale="36" orientation="portrait" r:id="rId1"/>
  <drawing r:id="rId2"/>
  <extLst>
    <ext xmlns:x14="http://schemas.microsoft.com/office/spreadsheetml/2009/9/main" uri="{A8765BA9-456A-4dab-B4F3-ACF838C121DE}">
      <x14:slicerList>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3:V54"/>
  <sheetViews>
    <sheetView showGridLines="0" zoomScale="70" zoomScaleNormal="70" zoomScaleSheetLayoutView="40" zoomScalePageLayoutView="50" workbookViewId="0">
      <pane xSplit="2" ySplit="6" topLeftCell="C7" activePane="bottomRight" state="frozen"/>
      <selection pane="topRight" activeCell="C1" sqref="C1"/>
      <selection pane="bottomLeft" activeCell="A7" sqref="A7"/>
      <selection pane="bottomRight" activeCell="C21" sqref="C21"/>
    </sheetView>
  </sheetViews>
  <sheetFormatPr baseColWidth="10" defaultColWidth="11.44140625" defaultRowHeight="14.4" x14ac:dyDescent="0.3"/>
  <cols>
    <col min="1" max="1" width="30" customWidth="1"/>
    <col min="2" max="2" width="86" style="40" customWidth="1"/>
    <col min="3" max="3" width="46.88671875" customWidth="1"/>
    <col min="4" max="4" width="47.44140625" customWidth="1"/>
    <col min="5" max="5" width="30.44140625" style="1" bestFit="1" customWidth="1"/>
    <col min="6" max="6" width="29.44140625" style="1" customWidth="1"/>
    <col min="7" max="7" width="20.88671875" style="1" customWidth="1"/>
    <col min="8" max="8" width="27.6640625" style="1" customWidth="1"/>
    <col min="9" max="9" width="26.88671875" style="1" customWidth="1"/>
    <col min="10" max="10" width="20.5546875" style="1" bestFit="1" customWidth="1"/>
    <col min="11" max="16" width="26.33203125" style="1" customWidth="1"/>
    <col min="17" max="18" width="27.33203125" style="1" customWidth="1"/>
    <col min="19" max="19" width="26.33203125" style="1" customWidth="1"/>
    <col min="20" max="20" width="74.109375" style="1" customWidth="1"/>
    <col min="21" max="21" width="54.6640625" style="1" customWidth="1"/>
    <col min="22" max="22" width="51.5546875" customWidth="1"/>
  </cols>
  <sheetData>
    <row r="3" spans="2:22" x14ac:dyDescent="0.3">
      <c r="E3"/>
    </row>
    <row r="5" spans="2:22" ht="6" customHeight="1" x14ac:dyDescent="0.3">
      <c r="B5" s="61"/>
      <c r="C5" s="61"/>
      <c r="D5" s="61"/>
      <c r="E5" s="61"/>
      <c r="F5" s="61"/>
      <c r="G5" s="61"/>
      <c r="H5" s="61"/>
      <c r="I5" s="61"/>
      <c r="J5" s="61"/>
      <c r="K5" s="61"/>
      <c r="L5" s="61"/>
      <c r="M5" s="61"/>
      <c r="N5" s="61"/>
      <c r="O5" s="61"/>
      <c r="P5" s="61"/>
      <c r="Q5" s="61"/>
      <c r="R5" s="61"/>
      <c r="S5" s="61"/>
      <c r="T5" s="61"/>
      <c r="U5" s="61"/>
      <c r="V5" s="25"/>
    </row>
    <row r="6" spans="2:22" s="8" customFormat="1" ht="33.75" customHeight="1" x14ac:dyDescent="0.3">
      <c r="B6" s="7" t="s">
        <v>26</v>
      </c>
      <c r="C6" s="7" t="s">
        <v>27</v>
      </c>
      <c r="D6" s="7" t="s">
        <v>28</v>
      </c>
      <c r="E6" s="7" t="s">
        <v>29</v>
      </c>
      <c r="F6" s="7" t="s">
        <v>30</v>
      </c>
      <c r="G6" s="7" t="s">
        <v>31</v>
      </c>
      <c r="H6" s="7" t="s">
        <v>32</v>
      </c>
      <c r="I6" s="7" t="s">
        <v>33</v>
      </c>
      <c r="J6" s="7" t="s">
        <v>34</v>
      </c>
      <c r="K6" s="7" t="s">
        <v>35</v>
      </c>
      <c r="L6" s="7" t="s">
        <v>36</v>
      </c>
      <c r="M6" s="7" t="s">
        <v>37</v>
      </c>
      <c r="N6" s="7" t="s">
        <v>38</v>
      </c>
      <c r="O6" s="7" t="s">
        <v>39</v>
      </c>
      <c r="P6" s="7" t="s">
        <v>40</v>
      </c>
      <c r="Q6" s="7" t="s">
        <v>41</v>
      </c>
      <c r="R6" s="7" t="s">
        <v>42</v>
      </c>
      <c r="S6" s="7" t="s">
        <v>43</v>
      </c>
      <c r="T6" s="22" t="s">
        <v>44</v>
      </c>
      <c r="U6" s="22" t="s">
        <v>45</v>
      </c>
    </row>
    <row r="7" spans="2:22" s="23" customFormat="1" ht="123.75" customHeight="1" x14ac:dyDescent="0.3">
      <c r="B7" s="41" t="s">
        <v>46</v>
      </c>
      <c r="C7" s="55"/>
      <c r="D7" s="35">
        <f>+COUNT(G7:Q7)</f>
        <v>9</v>
      </c>
      <c r="E7" s="37">
        <f>+MAX($G$7:$P$7)</f>
        <v>0.92</v>
      </c>
      <c r="F7" s="37">
        <f>100%-E7</f>
        <v>7.999999999999996E-2</v>
      </c>
      <c r="G7" s="33">
        <v>0.68</v>
      </c>
      <c r="H7" s="33">
        <v>0.74</v>
      </c>
      <c r="I7" s="33">
        <v>0.74</v>
      </c>
      <c r="J7" s="33">
        <v>0.82</v>
      </c>
      <c r="K7" s="33">
        <v>0.85</v>
      </c>
      <c r="L7" s="33">
        <v>0.85</v>
      </c>
      <c r="M7" s="33">
        <v>0.9</v>
      </c>
      <c r="N7" s="33">
        <v>0.92</v>
      </c>
      <c r="O7" s="54">
        <v>0.92</v>
      </c>
      <c r="P7" s="33"/>
      <c r="Q7" s="46"/>
      <c r="R7" s="46"/>
      <c r="S7" s="51">
        <v>2020</v>
      </c>
      <c r="T7" s="42" t="s">
        <v>47</v>
      </c>
      <c r="U7" s="42" t="s">
        <v>48</v>
      </c>
    </row>
    <row r="8" spans="2:22" s="23" customFormat="1" ht="75" x14ac:dyDescent="0.3">
      <c r="B8" s="48" t="s">
        <v>49</v>
      </c>
      <c r="C8" s="55"/>
      <c r="D8" s="35">
        <f t="shared" ref="D8" si="0">+COUNT(G8:Q8)</f>
        <v>7</v>
      </c>
      <c r="E8" s="37">
        <f>+MAX($G$8:$P$8)</f>
        <v>0.98</v>
      </c>
      <c r="F8" s="37">
        <f t="shared" ref="F8" si="1">100%-E8</f>
        <v>2.0000000000000018E-2</v>
      </c>
      <c r="G8" s="33">
        <v>0.11</v>
      </c>
      <c r="H8" s="33">
        <v>0.79</v>
      </c>
      <c r="I8" s="33">
        <v>0.83</v>
      </c>
      <c r="J8" s="33">
        <v>0.85</v>
      </c>
      <c r="K8" s="33">
        <v>0.98</v>
      </c>
      <c r="L8" s="33">
        <v>0.98</v>
      </c>
      <c r="M8" s="54">
        <v>0.98</v>
      </c>
      <c r="N8" s="33"/>
      <c r="O8" s="33"/>
      <c r="P8" s="33"/>
      <c r="Q8" s="46"/>
      <c r="R8" s="46"/>
      <c r="S8" s="49">
        <v>2021</v>
      </c>
      <c r="T8" s="43" t="s">
        <v>50</v>
      </c>
      <c r="U8" s="43" t="s">
        <v>51</v>
      </c>
    </row>
    <row r="9" spans="2:22" s="23" customFormat="1" ht="150" x14ac:dyDescent="0.3">
      <c r="B9" s="48" t="s">
        <v>52</v>
      </c>
      <c r="C9" s="55"/>
      <c r="D9" s="35">
        <f>+COUNT(G9:Q9)</f>
        <v>4</v>
      </c>
      <c r="E9" s="37">
        <f>+MAX($G$9:$P$9)</f>
        <v>0.86</v>
      </c>
      <c r="F9" s="37">
        <f t="shared" ref="F9" si="2">100%-E9</f>
        <v>0.14000000000000001</v>
      </c>
      <c r="G9" s="33">
        <v>0.61</v>
      </c>
      <c r="H9" s="33">
        <v>0.86</v>
      </c>
      <c r="I9" s="33">
        <v>0.86</v>
      </c>
      <c r="J9" s="54">
        <v>0.86</v>
      </c>
      <c r="K9" s="33"/>
      <c r="L9" s="33"/>
      <c r="M9" s="33"/>
      <c r="N9" s="33"/>
      <c r="O9" s="33"/>
      <c r="P9" s="33"/>
      <c r="Q9" s="46"/>
      <c r="R9" s="46"/>
      <c r="S9" s="49">
        <v>2023</v>
      </c>
      <c r="T9" s="43" t="s">
        <v>53</v>
      </c>
      <c r="U9" s="43" t="s">
        <v>54</v>
      </c>
    </row>
    <row r="10" spans="2:22" s="23" customFormat="1" ht="75" x14ac:dyDescent="0.3">
      <c r="B10" s="48" t="s">
        <v>55</v>
      </c>
      <c r="C10" s="55"/>
      <c r="D10" s="35">
        <f>+COUNT(G10:Q10)</f>
        <v>4</v>
      </c>
      <c r="E10" s="37">
        <f>+MAX($G$10:$P$10)</f>
        <v>0.92</v>
      </c>
      <c r="F10" s="37">
        <f t="shared" ref="F10" si="3">100%-E10</f>
        <v>7.999999999999996E-2</v>
      </c>
      <c r="G10" s="33">
        <v>0</v>
      </c>
      <c r="H10" s="33">
        <v>0.81</v>
      </c>
      <c r="I10" s="33">
        <v>0.92</v>
      </c>
      <c r="J10" s="57">
        <v>0.92</v>
      </c>
      <c r="K10" s="33"/>
      <c r="L10" s="33"/>
      <c r="M10" s="33"/>
      <c r="N10" s="33"/>
      <c r="O10" s="33"/>
      <c r="P10" s="33"/>
      <c r="Q10" s="46"/>
      <c r="R10" s="46"/>
      <c r="S10" s="49">
        <v>2023</v>
      </c>
      <c r="T10" s="43" t="s">
        <v>56</v>
      </c>
      <c r="U10" s="43" t="s">
        <v>54</v>
      </c>
    </row>
    <row r="11" spans="2:22" s="23" customFormat="1" ht="60" x14ac:dyDescent="0.3">
      <c r="B11" s="48" t="s">
        <v>57</v>
      </c>
      <c r="C11" s="55"/>
      <c r="D11" s="35">
        <f>+COUNT(G11:Q11)</f>
        <v>4</v>
      </c>
      <c r="E11" s="37">
        <f>+MAX($G$11:$P$11)</f>
        <v>0.95</v>
      </c>
      <c r="F11" s="37">
        <f t="shared" ref="F11" si="4">100%-E11</f>
        <v>5.0000000000000044E-2</v>
      </c>
      <c r="G11" s="33">
        <v>0.3</v>
      </c>
      <c r="H11" s="33">
        <v>0.75</v>
      </c>
      <c r="I11" s="33">
        <v>0.93</v>
      </c>
      <c r="J11" s="54">
        <v>0.95</v>
      </c>
      <c r="K11" s="33"/>
      <c r="L11" s="33"/>
      <c r="M11" s="33"/>
      <c r="N11" s="33"/>
      <c r="O11" s="33"/>
      <c r="P11" s="33"/>
      <c r="Q11" s="46"/>
      <c r="R11" s="46"/>
      <c r="S11" s="34">
        <v>2023</v>
      </c>
      <c r="T11" s="43" t="s">
        <v>58</v>
      </c>
      <c r="U11" s="43" t="s">
        <v>54</v>
      </c>
    </row>
    <row r="12" spans="2:22" s="23" customFormat="1" ht="90" x14ac:dyDescent="0.3">
      <c r="B12" s="48" t="s">
        <v>59</v>
      </c>
      <c r="C12" s="55"/>
      <c r="D12" s="35">
        <f>+COUNT(G12:Q12)</f>
        <v>4</v>
      </c>
      <c r="E12" s="37">
        <f>+MAX($G$12:$P$12)</f>
        <v>0.88</v>
      </c>
      <c r="F12" s="37">
        <f t="shared" ref="F12:F17" si="5">100%-E12</f>
        <v>0.12</v>
      </c>
      <c r="G12" s="33">
        <v>0.31</v>
      </c>
      <c r="H12" s="33">
        <v>0.69</v>
      </c>
      <c r="I12" s="33">
        <v>0.75</v>
      </c>
      <c r="J12" s="57">
        <v>0.88</v>
      </c>
      <c r="K12" s="33"/>
      <c r="L12" s="33"/>
      <c r="M12" s="33"/>
      <c r="N12" s="33"/>
      <c r="O12" s="33"/>
      <c r="P12" s="33"/>
      <c r="Q12" s="46"/>
      <c r="R12" s="46"/>
      <c r="S12" s="49">
        <v>2023</v>
      </c>
      <c r="T12" s="43" t="s">
        <v>60</v>
      </c>
      <c r="U12" s="43" t="s">
        <v>54</v>
      </c>
    </row>
    <row r="13" spans="2:22" s="23" customFormat="1" ht="75" x14ac:dyDescent="0.3">
      <c r="B13" s="41" t="s">
        <v>61</v>
      </c>
      <c r="C13" s="55"/>
      <c r="D13" s="35">
        <f>+COUNT(G13:P13)</f>
        <v>2</v>
      </c>
      <c r="E13" s="37">
        <f>+MAX($G$13:$P$13)</f>
        <v>0.62</v>
      </c>
      <c r="F13" s="37">
        <f t="shared" si="5"/>
        <v>0.38</v>
      </c>
      <c r="G13" s="33">
        <v>0.3</v>
      </c>
      <c r="H13" s="57">
        <v>0.62</v>
      </c>
      <c r="I13" s="33"/>
      <c r="J13" s="33"/>
      <c r="K13" s="33"/>
      <c r="L13" s="33"/>
      <c r="M13" s="33"/>
      <c r="N13" s="33"/>
      <c r="O13" s="33"/>
      <c r="P13" s="33"/>
      <c r="Q13" s="46"/>
      <c r="R13" s="46"/>
      <c r="S13" s="49">
        <v>2023</v>
      </c>
      <c r="T13" s="43" t="s">
        <v>62</v>
      </c>
      <c r="U13" s="43" t="s">
        <v>23</v>
      </c>
    </row>
    <row r="14" spans="2:22" s="23" customFormat="1" ht="60" x14ac:dyDescent="0.3">
      <c r="B14" s="41" t="s">
        <v>63</v>
      </c>
      <c r="C14" s="55"/>
      <c r="D14" s="35">
        <f>+COUNT(G14:P14)</f>
        <v>2</v>
      </c>
      <c r="E14" s="37">
        <f>+MAX($G$14:$P$14)</f>
        <v>0.5</v>
      </c>
      <c r="F14" s="37">
        <f t="shared" si="5"/>
        <v>0.5</v>
      </c>
      <c r="G14" s="33">
        <v>0.33</v>
      </c>
      <c r="H14" s="54">
        <v>0.5</v>
      </c>
      <c r="I14" s="33"/>
      <c r="J14" s="33"/>
      <c r="K14" s="33"/>
      <c r="L14" s="33"/>
      <c r="M14" s="33"/>
      <c r="N14" s="33"/>
      <c r="O14" s="33"/>
      <c r="P14" s="33"/>
      <c r="Q14" s="46"/>
      <c r="R14" s="46"/>
      <c r="S14" s="49">
        <v>2023</v>
      </c>
      <c r="T14" s="43" t="s">
        <v>64</v>
      </c>
      <c r="U14" s="43" t="s">
        <v>23</v>
      </c>
    </row>
    <row r="15" spans="2:22" s="23" customFormat="1" ht="60" x14ac:dyDescent="0.3">
      <c r="B15" s="41" t="s">
        <v>65</v>
      </c>
      <c r="C15" s="55"/>
      <c r="D15" s="35">
        <f>+COUNT(G15:R15)</f>
        <v>2</v>
      </c>
      <c r="E15" s="37">
        <f>+MAX($G$15:$P$15)</f>
        <v>0.57999999999999996</v>
      </c>
      <c r="F15" s="37">
        <f t="shared" si="5"/>
        <v>0.42000000000000004</v>
      </c>
      <c r="G15" s="33">
        <v>0.42</v>
      </c>
      <c r="H15" s="57">
        <v>0.57999999999999996</v>
      </c>
      <c r="I15" s="33"/>
      <c r="J15" s="33"/>
      <c r="K15" s="33"/>
      <c r="L15" s="33"/>
      <c r="M15" s="33"/>
      <c r="N15" s="33"/>
      <c r="O15" s="33"/>
      <c r="P15" s="33"/>
      <c r="Q15" s="46"/>
      <c r="R15" s="46"/>
      <c r="S15" s="49">
        <v>2023</v>
      </c>
      <c r="T15" s="43" t="s">
        <v>66</v>
      </c>
      <c r="U15" s="43" t="s">
        <v>23</v>
      </c>
    </row>
    <row r="16" spans="2:22" s="23" customFormat="1" ht="75" x14ac:dyDescent="0.3">
      <c r="B16" s="41" t="s">
        <v>67</v>
      </c>
      <c r="C16" s="55"/>
      <c r="D16" s="35">
        <f>+COUNT(G16:R16)</f>
        <v>2</v>
      </c>
      <c r="E16" s="37">
        <f>+MAX($G$16:$P$16)</f>
        <v>0.55000000000000004</v>
      </c>
      <c r="F16" s="37">
        <f t="shared" si="5"/>
        <v>0.44999999999999996</v>
      </c>
      <c r="G16" s="33">
        <v>0.3</v>
      </c>
      <c r="H16" s="54">
        <v>0.55000000000000004</v>
      </c>
      <c r="I16" s="33"/>
      <c r="J16" s="33"/>
      <c r="K16" s="33"/>
      <c r="L16" s="33"/>
      <c r="M16" s="33"/>
      <c r="N16" s="33"/>
      <c r="O16" s="33"/>
      <c r="P16" s="33"/>
      <c r="Q16" s="46"/>
      <c r="R16" s="46"/>
      <c r="S16" s="49">
        <v>2023</v>
      </c>
      <c r="T16" s="43" t="s">
        <v>68</v>
      </c>
      <c r="U16" s="43" t="s">
        <v>23</v>
      </c>
    </row>
    <row r="17" spans="2:21" s="23" customFormat="1" ht="75" x14ac:dyDescent="0.3">
      <c r="B17" s="41" t="s">
        <v>69</v>
      </c>
      <c r="C17" s="55"/>
      <c r="D17" s="35">
        <f>+COUNT(G17:R17)</f>
        <v>2</v>
      </c>
      <c r="E17" s="37">
        <f>+MAX($G$17:$P$17)</f>
        <v>0.56000000000000005</v>
      </c>
      <c r="F17" s="37">
        <f t="shared" si="5"/>
        <v>0.43999999999999995</v>
      </c>
      <c r="G17" s="33">
        <v>0.56000000000000005</v>
      </c>
      <c r="H17" s="57">
        <v>0.56000000000000005</v>
      </c>
      <c r="I17" s="33"/>
      <c r="J17" s="33"/>
      <c r="K17" s="33"/>
      <c r="L17" s="33"/>
      <c r="M17" s="33"/>
      <c r="N17" s="33"/>
      <c r="O17" s="33"/>
      <c r="P17" s="33"/>
      <c r="Q17" s="46"/>
      <c r="R17" s="46"/>
      <c r="S17" s="49">
        <v>2023</v>
      </c>
      <c r="T17" s="43" t="s">
        <v>70</v>
      </c>
      <c r="U17" s="43" t="s">
        <v>23</v>
      </c>
    </row>
    <row r="18" spans="2:21" s="23" customFormat="1" ht="60" x14ac:dyDescent="0.3">
      <c r="B18" s="41" t="s">
        <v>71</v>
      </c>
      <c r="C18" s="55"/>
      <c r="D18" s="35">
        <f t="shared" ref="D18:D48" si="6">+COUNT(G18:Q18)</f>
        <v>8</v>
      </c>
      <c r="E18" s="37">
        <f>+MAX($G$18:$P$18)</f>
        <v>0.24</v>
      </c>
      <c r="F18" s="37">
        <f t="shared" ref="F18:F40" si="7">100%-E18</f>
        <v>0.76</v>
      </c>
      <c r="G18" s="33">
        <v>0</v>
      </c>
      <c r="H18" s="33">
        <v>0</v>
      </c>
      <c r="I18" s="33">
        <v>0.24</v>
      </c>
      <c r="J18" s="33">
        <v>0.24</v>
      </c>
      <c r="K18" s="33">
        <v>0.24</v>
      </c>
      <c r="L18" s="33">
        <v>0.24</v>
      </c>
      <c r="M18" s="33">
        <v>0.24</v>
      </c>
      <c r="N18" s="57">
        <v>0.24</v>
      </c>
      <c r="O18" s="33"/>
      <c r="P18" s="33"/>
      <c r="Q18" s="46"/>
      <c r="R18" s="46"/>
      <c r="S18" s="51">
        <v>2021</v>
      </c>
      <c r="T18" s="42" t="s">
        <v>72</v>
      </c>
      <c r="U18" s="42" t="s">
        <v>51</v>
      </c>
    </row>
    <row r="19" spans="2:21" s="23" customFormat="1" ht="30" x14ac:dyDescent="0.3">
      <c r="B19" s="48" t="s">
        <v>73</v>
      </c>
      <c r="C19" s="55"/>
      <c r="D19" s="35">
        <f t="shared" si="6"/>
        <v>6</v>
      </c>
      <c r="E19" s="37">
        <f t="shared" ref="E19:E46" si="8">+MAX(G19:P19)</f>
        <v>0.72</v>
      </c>
      <c r="F19" s="37">
        <f t="shared" si="7"/>
        <v>0.28000000000000003</v>
      </c>
      <c r="G19" s="33">
        <v>0.15</v>
      </c>
      <c r="H19" s="33">
        <v>0.16</v>
      </c>
      <c r="I19" s="33">
        <v>0.46</v>
      </c>
      <c r="J19" s="33">
        <v>0.48</v>
      </c>
      <c r="K19" s="33">
        <v>0.72</v>
      </c>
      <c r="L19" s="54">
        <v>0.72</v>
      </c>
      <c r="M19" s="33"/>
      <c r="N19" s="33"/>
      <c r="O19" s="56"/>
      <c r="P19" s="33"/>
      <c r="Q19" s="46"/>
      <c r="R19" s="46"/>
      <c r="S19" s="49">
        <v>2022</v>
      </c>
      <c r="T19" s="43" t="s">
        <v>74</v>
      </c>
      <c r="U19" s="43" t="s">
        <v>75</v>
      </c>
    </row>
    <row r="20" spans="2:21" s="23" customFormat="1" ht="30" x14ac:dyDescent="0.3">
      <c r="B20" s="41" t="s">
        <v>76</v>
      </c>
      <c r="C20" s="55"/>
      <c r="D20" s="35">
        <f t="shared" si="6"/>
        <v>5</v>
      </c>
      <c r="E20" s="37">
        <f t="shared" si="8"/>
        <v>0.67</v>
      </c>
      <c r="F20" s="37">
        <f t="shared" si="7"/>
        <v>0.32999999999999996</v>
      </c>
      <c r="G20" s="33">
        <v>0.19</v>
      </c>
      <c r="H20" s="33">
        <v>0.25</v>
      </c>
      <c r="I20" s="33">
        <v>0.47</v>
      </c>
      <c r="J20" s="33">
        <v>0.63</v>
      </c>
      <c r="K20" s="54">
        <v>0.67</v>
      </c>
      <c r="L20" s="33"/>
      <c r="M20" s="33"/>
      <c r="N20" s="33"/>
      <c r="O20" s="33"/>
      <c r="P20" s="33"/>
      <c r="Q20" s="46"/>
      <c r="R20" s="46"/>
      <c r="S20" s="51">
        <v>2022</v>
      </c>
      <c r="T20" s="42" t="s">
        <v>77</v>
      </c>
      <c r="U20" s="42" t="s">
        <v>75</v>
      </c>
    </row>
    <row r="21" spans="2:21" s="23" customFormat="1" ht="60" x14ac:dyDescent="0.3">
      <c r="B21" s="48" t="s">
        <v>78</v>
      </c>
      <c r="C21" s="55"/>
      <c r="D21" s="35">
        <f t="shared" si="6"/>
        <v>5</v>
      </c>
      <c r="E21" s="37">
        <f t="shared" si="8"/>
        <v>0.75</v>
      </c>
      <c r="F21" s="37">
        <f t="shared" si="7"/>
        <v>0.25</v>
      </c>
      <c r="G21" s="33">
        <v>0.21</v>
      </c>
      <c r="H21" s="33">
        <v>0.22</v>
      </c>
      <c r="I21" s="33">
        <v>0.22</v>
      </c>
      <c r="J21" s="33">
        <v>0.64</v>
      </c>
      <c r="K21" s="54">
        <v>0.75</v>
      </c>
      <c r="L21" s="33"/>
      <c r="M21" s="33"/>
      <c r="N21" s="33"/>
      <c r="O21" s="33"/>
      <c r="P21" s="33"/>
      <c r="Q21" s="46"/>
      <c r="R21" s="46"/>
      <c r="S21" s="49" t="s">
        <v>79</v>
      </c>
      <c r="T21" s="43" t="s">
        <v>80</v>
      </c>
      <c r="U21" s="53">
        <v>45657</v>
      </c>
    </row>
    <row r="22" spans="2:21" s="23" customFormat="1" ht="75" x14ac:dyDescent="0.3">
      <c r="B22" s="48" t="s">
        <v>81</v>
      </c>
      <c r="C22" s="55"/>
      <c r="D22" s="35">
        <f t="shared" si="6"/>
        <v>5</v>
      </c>
      <c r="E22" s="37">
        <f t="shared" si="8"/>
        <v>0.65</v>
      </c>
      <c r="F22" s="37">
        <f t="shared" si="7"/>
        <v>0.35</v>
      </c>
      <c r="G22" s="33">
        <v>0.17</v>
      </c>
      <c r="H22" s="33">
        <v>0.33</v>
      </c>
      <c r="I22" s="33">
        <v>0.33</v>
      </c>
      <c r="J22" s="33">
        <v>0.6</v>
      </c>
      <c r="K22" s="57">
        <v>0.65</v>
      </c>
      <c r="L22" s="33"/>
      <c r="M22" s="33"/>
      <c r="N22" s="33"/>
      <c r="O22" s="33"/>
      <c r="P22" s="33"/>
      <c r="Q22" s="46"/>
      <c r="R22" s="46"/>
      <c r="S22" s="49" t="s">
        <v>22</v>
      </c>
      <c r="T22" s="43" t="s">
        <v>82</v>
      </c>
      <c r="U22" s="53">
        <v>45352</v>
      </c>
    </row>
    <row r="23" spans="2:21" s="23" customFormat="1" ht="45" x14ac:dyDescent="0.3">
      <c r="B23" s="41" t="s">
        <v>83</v>
      </c>
      <c r="C23" s="55"/>
      <c r="D23" s="35">
        <f>+COUNT(G23:Q23)</f>
        <v>5</v>
      </c>
      <c r="E23" s="37">
        <f t="shared" si="8"/>
        <v>0.36</v>
      </c>
      <c r="F23" s="37">
        <f t="shared" si="7"/>
        <v>0.64</v>
      </c>
      <c r="G23" s="33">
        <v>0.06</v>
      </c>
      <c r="H23" s="33">
        <v>0.27</v>
      </c>
      <c r="I23" s="33">
        <v>0.36</v>
      </c>
      <c r="J23" s="33">
        <v>0.36</v>
      </c>
      <c r="K23" s="57">
        <v>0.36</v>
      </c>
      <c r="L23" s="33"/>
      <c r="M23" s="33"/>
      <c r="N23" s="33"/>
      <c r="O23" s="33"/>
      <c r="P23" s="33"/>
      <c r="Q23" s="46"/>
      <c r="R23" s="46"/>
      <c r="S23" s="45" t="s">
        <v>22</v>
      </c>
      <c r="T23" s="42" t="s">
        <v>84</v>
      </c>
      <c r="U23" s="42" t="s">
        <v>85</v>
      </c>
    </row>
    <row r="24" spans="2:21" s="23" customFormat="1" ht="75" x14ac:dyDescent="0.3">
      <c r="B24" s="41" t="s">
        <v>86</v>
      </c>
      <c r="C24" s="55"/>
      <c r="D24" s="35">
        <f t="shared" si="6"/>
        <v>6</v>
      </c>
      <c r="E24" s="37">
        <f>+MAX(G24:Q24)</f>
        <v>0.78</v>
      </c>
      <c r="F24" s="37">
        <f t="shared" ref="F24" si="9">100%-E24</f>
        <v>0.21999999999999997</v>
      </c>
      <c r="G24" s="33">
        <v>0.13750000000000001</v>
      </c>
      <c r="H24" s="33">
        <v>0.25</v>
      </c>
      <c r="I24" s="33">
        <v>0.78</v>
      </c>
      <c r="J24" s="33">
        <v>0.72</v>
      </c>
      <c r="K24" s="33">
        <v>0.75</v>
      </c>
      <c r="L24" s="57">
        <v>0.75</v>
      </c>
      <c r="M24" s="33"/>
      <c r="N24" s="33"/>
      <c r="O24" s="33"/>
      <c r="P24" s="33"/>
      <c r="Q24" s="46"/>
      <c r="R24" s="46"/>
      <c r="S24" s="51">
        <v>2022</v>
      </c>
      <c r="T24" s="42" t="s">
        <v>87</v>
      </c>
      <c r="U24" s="42" t="s">
        <v>88</v>
      </c>
    </row>
    <row r="25" spans="2:21" s="23" customFormat="1" ht="60" x14ac:dyDescent="0.3">
      <c r="B25" s="41" t="s">
        <v>89</v>
      </c>
      <c r="C25" s="55"/>
      <c r="D25" s="35">
        <f>+COUNT(G25:Q25)</f>
        <v>5</v>
      </c>
      <c r="E25" s="37">
        <f>+MAX(G25:P25)</f>
        <v>0.89</v>
      </c>
      <c r="F25" s="37">
        <f>100%-E25</f>
        <v>0.10999999999999999</v>
      </c>
      <c r="G25" s="33">
        <v>0.126</v>
      </c>
      <c r="H25" s="33">
        <v>0.37</v>
      </c>
      <c r="I25" s="33">
        <v>0.89</v>
      </c>
      <c r="J25" s="33">
        <v>0.89</v>
      </c>
      <c r="K25" s="57">
        <v>0.89</v>
      </c>
      <c r="L25" s="33"/>
      <c r="M25" s="33"/>
      <c r="N25" s="33"/>
      <c r="O25" s="33"/>
      <c r="P25" s="33"/>
      <c r="Q25" s="46"/>
      <c r="R25" s="46"/>
      <c r="S25" s="51">
        <v>2022</v>
      </c>
      <c r="T25" s="42" t="s">
        <v>90</v>
      </c>
      <c r="U25" s="42" t="s">
        <v>91</v>
      </c>
    </row>
    <row r="26" spans="2:21" s="23" customFormat="1" ht="60" x14ac:dyDescent="0.3">
      <c r="B26" s="41" t="s">
        <v>92</v>
      </c>
      <c r="C26" s="55"/>
      <c r="D26" s="35">
        <f t="shared" ref="D26:D29" si="10">+COUNT(G26:Q26)</f>
        <v>1</v>
      </c>
      <c r="E26" s="37">
        <f>+MAX(G26:P26)</f>
        <v>0.36</v>
      </c>
      <c r="F26" s="37">
        <f t="shared" ref="F26:F29" si="11">100%-E26</f>
        <v>0.64</v>
      </c>
      <c r="G26" s="57">
        <v>0.36</v>
      </c>
      <c r="H26" s="33"/>
      <c r="I26" s="33"/>
      <c r="J26" s="33"/>
      <c r="K26" s="33"/>
      <c r="L26" s="33"/>
      <c r="M26" s="33"/>
      <c r="N26" s="33"/>
      <c r="O26" s="33"/>
      <c r="P26" s="33"/>
      <c r="Q26" s="46"/>
      <c r="R26" s="46"/>
      <c r="S26" s="51">
        <v>2024</v>
      </c>
      <c r="T26" s="42" t="s">
        <v>93</v>
      </c>
      <c r="U26" s="42" t="s">
        <v>94</v>
      </c>
    </row>
    <row r="27" spans="2:21" s="23" customFormat="1" ht="75" x14ac:dyDescent="0.3">
      <c r="B27" s="41" t="s">
        <v>95</v>
      </c>
      <c r="C27" s="55"/>
      <c r="D27" s="35">
        <f t="shared" si="10"/>
        <v>1</v>
      </c>
      <c r="E27" s="37">
        <f>+MAX(G27:P27)</f>
        <v>0.25</v>
      </c>
      <c r="F27" s="37">
        <f t="shared" si="11"/>
        <v>0.75</v>
      </c>
      <c r="G27" s="57">
        <v>0.25</v>
      </c>
      <c r="H27" s="33"/>
      <c r="I27" s="33"/>
      <c r="J27" s="33"/>
      <c r="K27" s="33"/>
      <c r="L27" s="33"/>
      <c r="M27" s="33"/>
      <c r="N27" s="33"/>
      <c r="O27" s="33"/>
      <c r="P27" s="33"/>
      <c r="Q27" s="46"/>
      <c r="R27" s="46"/>
      <c r="S27" s="51">
        <v>2024</v>
      </c>
      <c r="T27" s="42" t="s">
        <v>96</v>
      </c>
      <c r="U27" s="42" t="s">
        <v>94</v>
      </c>
    </row>
    <row r="28" spans="2:21" s="23" customFormat="1" ht="60" x14ac:dyDescent="0.3">
      <c r="B28" s="41" t="s">
        <v>97</v>
      </c>
      <c r="C28" s="55"/>
      <c r="D28" s="35">
        <f t="shared" si="10"/>
        <v>1</v>
      </c>
      <c r="E28" s="37">
        <f t="shared" si="8"/>
        <v>0.41</v>
      </c>
      <c r="F28" s="37">
        <f t="shared" si="11"/>
        <v>0.59000000000000008</v>
      </c>
      <c r="G28" s="57">
        <v>0.41</v>
      </c>
      <c r="H28" s="33"/>
      <c r="I28" s="33"/>
      <c r="J28" s="33"/>
      <c r="K28" s="33"/>
      <c r="L28" s="33"/>
      <c r="M28" s="33"/>
      <c r="N28" s="33"/>
      <c r="O28" s="33"/>
      <c r="P28" s="33"/>
      <c r="Q28" s="46"/>
      <c r="R28" s="46"/>
      <c r="S28" s="51">
        <v>2024</v>
      </c>
      <c r="T28" s="42" t="s">
        <v>98</v>
      </c>
      <c r="U28" s="42" t="s">
        <v>94</v>
      </c>
    </row>
    <row r="29" spans="2:21" s="23" customFormat="1" ht="60" x14ac:dyDescent="0.3">
      <c r="B29" s="41" t="s">
        <v>99</v>
      </c>
      <c r="C29" s="55"/>
      <c r="D29" s="35">
        <f t="shared" si="10"/>
        <v>1</v>
      </c>
      <c r="E29" s="37">
        <f t="shared" si="8"/>
        <v>0.42</v>
      </c>
      <c r="F29" s="37">
        <f t="shared" si="11"/>
        <v>0.58000000000000007</v>
      </c>
      <c r="G29" s="57">
        <v>0.42</v>
      </c>
      <c r="H29" s="33"/>
      <c r="I29" s="33"/>
      <c r="J29" s="33"/>
      <c r="K29" s="33"/>
      <c r="L29" s="33"/>
      <c r="M29" s="33"/>
      <c r="N29" s="33"/>
      <c r="O29" s="33"/>
      <c r="P29" s="33"/>
      <c r="Q29" s="46"/>
      <c r="R29" s="46"/>
      <c r="S29" s="51">
        <v>2024</v>
      </c>
      <c r="T29" s="42" t="s">
        <v>100</v>
      </c>
      <c r="U29" s="42" t="s">
        <v>94</v>
      </c>
    </row>
    <row r="30" spans="2:21" s="23" customFormat="1" ht="60" x14ac:dyDescent="0.3">
      <c r="B30" s="41" t="s">
        <v>101</v>
      </c>
      <c r="C30" s="55"/>
      <c r="D30" s="35">
        <f t="shared" si="6"/>
        <v>5</v>
      </c>
      <c r="E30" s="37">
        <f t="shared" si="8"/>
        <v>0.64</v>
      </c>
      <c r="F30" s="37">
        <f t="shared" si="7"/>
        <v>0.36</v>
      </c>
      <c r="G30" s="33">
        <v>0.09</v>
      </c>
      <c r="H30" s="33">
        <v>0.42</v>
      </c>
      <c r="I30" s="33">
        <v>0.42</v>
      </c>
      <c r="J30" s="33">
        <v>0.48449999999999999</v>
      </c>
      <c r="K30" s="57">
        <v>0.64</v>
      </c>
      <c r="L30" s="33"/>
      <c r="M30" s="33"/>
      <c r="N30" s="33"/>
      <c r="O30" s="33"/>
      <c r="P30" s="33"/>
      <c r="Q30" s="46"/>
      <c r="R30" s="46"/>
      <c r="S30" s="45">
        <v>2023</v>
      </c>
      <c r="T30" s="42" t="s">
        <v>102</v>
      </c>
      <c r="U30" s="53">
        <v>45261</v>
      </c>
    </row>
    <row r="31" spans="2:21" s="23" customFormat="1" ht="30" x14ac:dyDescent="0.3">
      <c r="B31" s="41" t="s">
        <v>103</v>
      </c>
      <c r="C31" s="58"/>
      <c r="D31" s="35">
        <f t="shared" si="6"/>
        <v>5</v>
      </c>
      <c r="E31" s="37">
        <f t="shared" si="8"/>
        <v>0.95499999999999996</v>
      </c>
      <c r="F31" s="37">
        <f t="shared" si="7"/>
        <v>4.500000000000004E-2</v>
      </c>
      <c r="G31" s="33">
        <v>0.82199999999999995</v>
      </c>
      <c r="H31" s="33">
        <v>0.90100000000000002</v>
      </c>
      <c r="I31" s="33">
        <v>0.9</v>
      </c>
      <c r="J31" s="33">
        <v>0.90600000000000003</v>
      </c>
      <c r="K31" s="59">
        <v>0.95499999999999996</v>
      </c>
      <c r="L31" s="33"/>
      <c r="M31" s="33"/>
      <c r="N31" s="33"/>
      <c r="O31" s="33"/>
      <c r="P31" s="33"/>
      <c r="Q31" s="46"/>
      <c r="R31" s="46"/>
      <c r="S31" s="45">
        <v>2019</v>
      </c>
      <c r="T31" s="42" t="s">
        <v>104</v>
      </c>
      <c r="U31" s="53">
        <v>2019</v>
      </c>
    </row>
    <row r="32" spans="2:21" s="23" customFormat="1" ht="120" x14ac:dyDescent="0.3">
      <c r="B32" s="41" t="s">
        <v>105</v>
      </c>
      <c r="C32" s="55"/>
      <c r="D32" s="35">
        <f t="shared" si="6"/>
        <v>9</v>
      </c>
      <c r="E32" s="37">
        <f t="shared" si="8"/>
        <v>0.91100000000000003</v>
      </c>
      <c r="F32" s="37">
        <f t="shared" si="7"/>
        <v>8.8999999999999968E-2</v>
      </c>
      <c r="G32" s="33">
        <v>0.33</v>
      </c>
      <c r="H32" s="33">
        <v>0.35</v>
      </c>
      <c r="I32" s="33">
        <v>0.46</v>
      </c>
      <c r="J32" s="33">
        <v>0.81879999999999997</v>
      </c>
      <c r="K32" s="33">
        <v>0.83750000000000002</v>
      </c>
      <c r="L32" s="33">
        <v>0.84379999999999999</v>
      </c>
      <c r="M32" s="33">
        <v>0.86750000000000005</v>
      </c>
      <c r="N32" s="33">
        <v>0.91100000000000003</v>
      </c>
      <c r="O32" s="54">
        <v>0.88</v>
      </c>
      <c r="P32" s="33"/>
      <c r="Q32" s="46"/>
      <c r="R32" s="46"/>
      <c r="S32" s="52" t="s">
        <v>106</v>
      </c>
      <c r="T32" s="42" t="s">
        <v>107</v>
      </c>
      <c r="U32" s="42" t="s">
        <v>108</v>
      </c>
    </row>
    <row r="33" spans="2:21" s="23" customFormat="1" ht="129" customHeight="1" x14ac:dyDescent="0.3">
      <c r="B33" s="41" t="s">
        <v>109</v>
      </c>
      <c r="C33" s="55"/>
      <c r="D33" s="35">
        <f t="shared" si="6"/>
        <v>6</v>
      </c>
      <c r="E33" s="37">
        <f t="shared" si="8"/>
        <v>0.87219999999999998</v>
      </c>
      <c r="F33" s="37">
        <f t="shared" si="7"/>
        <v>0.12780000000000002</v>
      </c>
      <c r="G33" s="33">
        <v>0.29380000000000001</v>
      </c>
      <c r="H33" s="33">
        <v>0.5</v>
      </c>
      <c r="I33" s="33">
        <v>0.59</v>
      </c>
      <c r="J33" s="33">
        <v>0.82779999999999998</v>
      </c>
      <c r="K33" s="33">
        <v>0.87219999999999998</v>
      </c>
      <c r="L33" s="57">
        <v>0.87</v>
      </c>
      <c r="M33" s="33"/>
      <c r="N33" s="33"/>
      <c r="O33" s="33"/>
      <c r="P33" s="33"/>
      <c r="Q33" s="46"/>
      <c r="R33" s="46"/>
      <c r="S33" s="45" t="s">
        <v>110</v>
      </c>
      <c r="T33" s="43" t="s">
        <v>111</v>
      </c>
      <c r="U33" s="43" t="s">
        <v>112</v>
      </c>
    </row>
    <row r="34" spans="2:21" s="23" customFormat="1" ht="125.25" customHeight="1" x14ac:dyDescent="0.3">
      <c r="B34" s="41" t="s">
        <v>16</v>
      </c>
      <c r="C34" s="55"/>
      <c r="D34" s="35">
        <f t="shared" si="6"/>
        <v>2</v>
      </c>
      <c r="E34" s="37">
        <f t="shared" ref="E34" si="12">+MAX(G34:P34)</f>
        <v>0.64</v>
      </c>
      <c r="F34" s="37">
        <f t="shared" ref="F34" si="13">100%-E34</f>
        <v>0.36</v>
      </c>
      <c r="G34" s="33">
        <v>0.5</v>
      </c>
      <c r="H34" s="54">
        <v>0.64</v>
      </c>
      <c r="I34" s="33"/>
      <c r="J34" s="33"/>
      <c r="K34" s="33"/>
      <c r="L34" s="33"/>
      <c r="M34" s="33"/>
      <c r="N34" s="33"/>
      <c r="O34" s="33"/>
      <c r="P34" s="33"/>
      <c r="Q34" s="46"/>
      <c r="R34" s="46"/>
      <c r="S34" s="45" t="s">
        <v>22</v>
      </c>
      <c r="T34" s="43" t="s">
        <v>25</v>
      </c>
      <c r="U34" s="43" t="s">
        <v>23</v>
      </c>
    </row>
    <row r="35" spans="2:21" s="23" customFormat="1" ht="101.25" customHeight="1" x14ac:dyDescent="0.3">
      <c r="B35" s="48" t="s">
        <v>113</v>
      </c>
      <c r="C35" s="55"/>
      <c r="D35" s="35">
        <f>+COUNT(G35:R35)</f>
        <v>11</v>
      </c>
      <c r="E35" s="37">
        <f>+MAX(G35:R35)</f>
        <v>0.97</v>
      </c>
      <c r="F35" s="37">
        <f t="shared" si="7"/>
        <v>3.0000000000000027E-2</v>
      </c>
      <c r="G35" s="33">
        <v>0.45</v>
      </c>
      <c r="H35" s="33">
        <v>0.45</v>
      </c>
      <c r="I35" s="33">
        <v>0.55000000000000004</v>
      </c>
      <c r="J35" s="33">
        <v>0.64</v>
      </c>
      <c r="K35" s="33">
        <v>0.66</v>
      </c>
      <c r="L35" s="33">
        <v>0.69</v>
      </c>
      <c r="M35" s="33">
        <v>0.73</v>
      </c>
      <c r="N35" s="33">
        <v>0.78</v>
      </c>
      <c r="O35" s="33">
        <v>0.87</v>
      </c>
      <c r="P35" s="33">
        <v>0.92</v>
      </c>
      <c r="Q35" s="33">
        <v>0.97</v>
      </c>
      <c r="R35" s="33"/>
      <c r="S35" s="49">
        <v>2021</v>
      </c>
      <c r="T35" s="48" t="s">
        <v>114</v>
      </c>
      <c r="U35" s="50" t="s">
        <v>115</v>
      </c>
    </row>
    <row r="36" spans="2:21" s="23" customFormat="1" ht="30" x14ac:dyDescent="0.3">
      <c r="B36" s="48" t="s">
        <v>116</v>
      </c>
      <c r="C36" s="55"/>
      <c r="D36" s="35">
        <f>+COUNT(G36:Q36)</f>
        <v>10</v>
      </c>
      <c r="E36" s="37">
        <f t="shared" si="8"/>
        <v>0.79</v>
      </c>
      <c r="F36" s="37">
        <f t="shared" si="7"/>
        <v>0.20999999999999996</v>
      </c>
      <c r="G36" s="33">
        <v>0</v>
      </c>
      <c r="H36" s="33">
        <v>0.1</v>
      </c>
      <c r="I36" s="33">
        <v>0.25</v>
      </c>
      <c r="J36" s="33">
        <v>0.25</v>
      </c>
      <c r="K36" s="33">
        <v>0.25</v>
      </c>
      <c r="L36" s="33">
        <v>0.25</v>
      </c>
      <c r="M36" s="33">
        <v>0.33</v>
      </c>
      <c r="N36" s="33">
        <v>0.56000000000000005</v>
      </c>
      <c r="O36" s="56">
        <v>0.79</v>
      </c>
      <c r="P36" s="57">
        <v>0.74</v>
      </c>
      <c r="Q36" s="46"/>
      <c r="R36" s="46"/>
      <c r="S36" s="39">
        <v>2022</v>
      </c>
      <c r="T36" s="44" t="s">
        <v>117</v>
      </c>
      <c r="U36" s="38" t="s">
        <v>118</v>
      </c>
    </row>
    <row r="37" spans="2:21" s="23" customFormat="1" ht="30" x14ac:dyDescent="0.3">
      <c r="B37" s="48" t="s">
        <v>119</v>
      </c>
      <c r="C37" s="55"/>
      <c r="D37" s="35">
        <f t="shared" si="6"/>
        <v>10</v>
      </c>
      <c r="E37" s="37">
        <f t="shared" si="8"/>
        <v>0.53</v>
      </c>
      <c r="F37" s="37">
        <f t="shared" si="7"/>
        <v>0.47</v>
      </c>
      <c r="G37" s="33">
        <v>0.04</v>
      </c>
      <c r="H37" s="33">
        <v>0.06</v>
      </c>
      <c r="I37" s="33">
        <v>0.06</v>
      </c>
      <c r="J37" s="33">
        <v>0.15</v>
      </c>
      <c r="K37" s="33">
        <v>0.18</v>
      </c>
      <c r="L37" s="33">
        <v>0.24</v>
      </c>
      <c r="M37" s="33">
        <v>0.36</v>
      </c>
      <c r="N37" s="33">
        <v>0.46</v>
      </c>
      <c r="O37" s="56">
        <v>0.53</v>
      </c>
      <c r="P37" s="54">
        <v>0.53</v>
      </c>
      <c r="Q37" s="46"/>
      <c r="R37" s="46"/>
      <c r="S37" s="39">
        <v>2022</v>
      </c>
      <c r="T37" s="44" t="s">
        <v>117</v>
      </c>
      <c r="U37" s="38" t="s">
        <v>118</v>
      </c>
    </row>
    <row r="38" spans="2:21" s="23" customFormat="1" ht="30" x14ac:dyDescent="0.3">
      <c r="B38" s="48" t="s">
        <v>120</v>
      </c>
      <c r="C38" s="55"/>
      <c r="D38" s="35">
        <f t="shared" si="6"/>
        <v>10</v>
      </c>
      <c r="E38" s="37">
        <f t="shared" si="8"/>
        <v>0.72</v>
      </c>
      <c r="F38" s="37">
        <f t="shared" si="7"/>
        <v>0.28000000000000003</v>
      </c>
      <c r="G38" s="33">
        <v>0.17</v>
      </c>
      <c r="H38" s="33">
        <v>0.5</v>
      </c>
      <c r="I38" s="33">
        <v>0.57999999999999996</v>
      </c>
      <c r="J38" s="33">
        <v>0.57999999999999996</v>
      </c>
      <c r="K38" s="33">
        <v>0.39</v>
      </c>
      <c r="L38" s="33">
        <v>0.5</v>
      </c>
      <c r="M38" s="33">
        <v>0.56000000000000005</v>
      </c>
      <c r="N38" s="33">
        <v>0.56000000000000005</v>
      </c>
      <c r="O38" s="56">
        <v>0.72</v>
      </c>
      <c r="P38" s="54">
        <v>0.72</v>
      </c>
      <c r="Q38" s="46"/>
      <c r="R38" s="46"/>
      <c r="S38" s="39">
        <v>2022</v>
      </c>
      <c r="T38" s="44" t="s">
        <v>117</v>
      </c>
      <c r="U38" s="38" t="s">
        <v>118</v>
      </c>
    </row>
    <row r="39" spans="2:21" s="23" customFormat="1" ht="30" x14ac:dyDescent="0.3">
      <c r="B39" s="48" t="s">
        <v>121</v>
      </c>
      <c r="C39" s="55"/>
      <c r="D39" s="35">
        <f t="shared" si="6"/>
        <v>10</v>
      </c>
      <c r="E39" s="37">
        <f t="shared" si="8"/>
        <v>0.42</v>
      </c>
      <c r="F39" s="37">
        <f t="shared" si="7"/>
        <v>0.58000000000000007</v>
      </c>
      <c r="G39" s="33">
        <v>0</v>
      </c>
      <c r="H39" s="33">
        <v>0</v>
      </c>
      <c r="I39" s="33">
        <v>0.25</v>
      </c>
      <c r="J39" s="33">
        <v>0.32</v>
      </c>
      <c r="K39" s="33">
        <v>0.32</v>
      </c>
      <c r="L39" s="33">
        <v>0.33</v>
      </c>
      <c r="M39" s="33">
        <v>0.35</v>
      </c>
      <c r="N39" s="33">
        <v>0.4</v>
      </c>
      <c r="O39" s="56">
        <v>0.42</v>
      </c>
      <c r="P39" s="57">
        <v>0.42</v>
      </c>
      <c r="Q39" s="46"/>
      <c r="R39" s="46"/>
      <c r="S39" s="39">
        <v>2022</v>
      </c>
      <c r="T39" s="44" t="s">
        <v>117</v>
      </c>
      <c r="U39" s="38" t="s">
        <v>118</v>
      </c>
    </row>
    <row r="40" spans="2:21" s="23" customFormat="1" ht="30" x14ac:dyDescent="0.3">
      <c r="B40" s="48" t="s">
        <v>122</v>
      </c>
      <c r="C40" s="36" t="s">
        <v>123</v>
      </c>
      <c r="D40" s="35">
        <f>+COUNT(G40:Q40)</f>
        <v>10</v>
      </c>
      <c r="E40" s="37">
        <f t="shared" si="8"/>
        <v>0.76</v>
      </c>
      <c r="F40" s="37">
        <f t="shared" si="7"/>
        <v>0.24</v>
      </c>
      <c r="G40" s="33">
        <v>0.1</v>
      </c>
      <c r="H40" s="33">
        <v>0.22</v>
      </c>
      <c r="I40" s="33">
        <v>0.28999999999999998</v>
      </c>
      <c r="J40" s="33">
        <v>0.53</v>
      </c>
      <c r="K40" s="33">
        <v>0.64</v>
      </c>
      <c r="L40" s="33">
        <v>0.71</v>
      </c>
      <c r="M40" s="33">
        <v>0.64</v>
      </c>
      <c r="N40" s="33">
        <v>0.67</v>
      </c>
      <c r="O40" s="33">
        <v>0.76</v>
      </c>
      <c r="P40" s="56">
        <v>0.76</v>
      </c>
      <c r="Q40" s="46"/>
      <c r="R40" s="46"/>
      <c r="S40" s="39">
        <v>2022</v>
      </c>
      <c r="T40" s="44" t="s">
        <v>117</v>
      </c>
      <c r="U40" s="38" t="s">
        <v>118</v>
      </c>
    </row>
    <row r="41" spans="2:21" s="23" customFormat="1" ht="30" x14ac:dyDescent="0.3">
      <c r="B41" s="48" t="s">
        <v>124</v>
      </c>
      <c r="C41" s="55"/>
      <c r="D41" s="35">
        <f t="shared" si="6"/>
        <v>11</v>
      </c>
      <c r="E41" s="37">
        <f t="shared" si="8"/>
        <v>0.38</v>
      </c>
      <c r="F41" s="37">
        <f t="shared" ref="F41:F46" si="14">100%-E41</f>
        <v>0.62</v>
      </c>
      <c r="G41" s="33">
        <v>0.19</v>
      </c>
      <c r="H41" s="33">
        <v>0.24</v>
      </c>
      <c r="I41" s="33">
        <v>0.33</v>
      </c>
      <c r="J41" s="33">
        <v>0.33</v>
      </c>
      <c r="K41" s="33">
        <v>0.38</v>
      </c>
      <c r="L41" s="33">
        <v>0.38</v>
      </c>
      <c r="M41" s="33">
        <v>0.38</v>
      </c>
      <c r="N41" s="33">
        <v>0.38</v>
      </c>
      <c r="O41" s="33">
        <v>0.38</v>
      </c>
      <c r="P41" s="56">
        <v>0.38</v>
      </c>
      <c r="Q41" s="54">
        <v>0.43</v>
      </c>
      <c r="R41" s="46"/>
      <c r="S41" s="39">
        <v>2022</v>
      </c>
      <c r="T41" s="44" t="s">
        <v>117</v>
      </c>
      <c r="U41" s="38" t="s">
        <v>118</v>
      </c>
    </row>
    <row r="42" spans="2:21" s="23" customFormat="1" ht="30" x14ac:dyDescent="0.3">
      <c r="B42" s="48" t="s">
        <v>125</v>
      </c>
      <c r="C42" s="55"/>
      <c r="D42" s="35">
        <f t="shared" si="6"/>
        <v>11</v>
      </c>
      <c r="E42" s="37">
        <f t="shared" si="8"/>
        <v>0.57999999999999996</v>
      </c>
      <c r="F42" s="37">
        <f t="shared" si="14"/>
        <v>0.42000000000000004</v>
      </c>
      <c r="G42" s="33">
        <v>0.09</v>
      </c>
      <c r="H42" s="33">
        <v>0.1</v>
      </c>
      <c r="I42" s="33">
        <v>0.1</v>
      </c>
      <c r="J42" s="33">
        <v>0.23</v>
      </c>
      <c r="K42" s="33">
        <v>0.23</v>
      </c>
      <c r="L42" s="33">
        <v>0.27</v>
      </c>
      <c r="M42" s="33">
        <v>0.31</v>
      </c>
      <c r="N42" s="33">
        <v>0.36</v>
      </c>
      <c r="O42" s="33">
        <v>0.54</v>
      </c>
      <c r="P42" s="56">
        <v>0.57999999999999996</v>
      </c>
      <c r="Q42" s="57">
        <v>0.55000000000000004</v>
      </c>
      <c r="R42" s="46"/>
      <c r="S42" s="39">
        <v>2022</v>
      </c>
      <c r="T42" s="44" t="s">
        <v>117</v>
      </c>
      <c r="U42" s="38" t="s">
        <v>118</v>
      </c>
    </row>
    <row r="43" spans="2:21" s="23" customFormat="1" ht="30" x14ac:dyDescent="0.3">
      <c r="B43" s="48" t="s">
        <v>126</v>
      </c>
      <c r="C43" s="55"/>
      <c r="D43" s="35">
        <f t="shared" si="6"/>
        <v>10</v>
      </c>
      <c r="E43" s="37">
        <f t="shared" si="8"/>
        <v>0.52</v>
      </c>
      <c r="F43" s="37">
        <f t="shared" si="14"/>
        <v>0.48</v>
      </c>
      <c r="G43" s="33">
        <v>7.0000000000000007E-2</v>
      </c>
      <c r="H43" s="33">
        <v>7.0000000000000007E-2</v>
      </c>
      <c r="I43" s="33">
        <v>7.0000000000000007E-2</v>
      </c>
      <c r="J43" s="33">
        <v>7.0000000000000007E-2</v>
      </c>
      <c r="K43" s="33">
        <v>7.0000000000000007E-2</v>
      </c>
      <c r="L43" s="33">
        <v>7.0000000000000007E-2</v>
      </c>
      <c r="M43" s="33">
        <v>0.37</v>
      </c>
      <c r="N43" s="33">
        <v>0.52</v>
      </c>
      <c r="O43" s="56">
        <v>0.52</v>
      </c>
      <c r="P43" s="54">
        <v>0.26</v>
      </c>
      <c r="Q43" s="47"/>
      <c r="R43" s="47"/>
      <c r="S43" s="39">
        <v>2022</v>
      </c>
      <c r="T43" s="44" t="s">
        <v>117</v>
      </c>
      <c r="U43" s="38" t="s">
        <v>118</v>
      </c>
    </row>
    <row r="44" spans="2:21" ht="30" x14ac:dyDescent="0.3">
      <c r="B44" s="48" t="s">
        <v>127</v>
      </c>
      <c r="C44" s="55"/>
      <c r="D44" s="35">
        <f t="shared" si="6"/>
        <v>11</v>
      </c>
      <c r="E44" s="37">
        <f t="shared" si="8"/>
        <v>0.67</v>
      </c>
      <c r="F44" s="37">
        <f t="shared" si="14"/>
        <v>0.32999999999999996</v>
      </c>
      <c r="G44" s="33">
        <v>7.0000000000000007E-2</v>
      </c>
      <c r="H44" s="33">
        <v>0.26</v>
      </c>
      <c r="I44" s="33">
        <v>0.33</v>
      </c>
      <c r="J44" s="33">
        <v>0.59</v>
      </c>
      <c r="K44" s="33">
        <v>0.67</v>
      </c>
      <c r="L44" s="33">
        <v>0.55000000000000004</v>
      </c>
      <c r="M44" s="33">
        <v>0.55000000000000004</v>
      </c>
      <c r="N44" s="33">
        <v>0.55000000000000004</v>
      </c>
      <c r="O44" s="33">
        <v>0.57999999999999996</v>
      </c>
      <c r="P44" s="56">
        <v>0.57999999999999996</v>
      </c>
      <c r="Q44" s="57">
        <v>0.57999999999999996</v>
      </c>
      <c r="R44" s="47"/>
      <c r="S44" s="39">
        <v>2022</v>
      </c>
      <c r="T44" s="44" t="s">
        <v>117</v>
      </c>
      <c r="U44" s="38" t="s">
        <v>118</v>
      </c>
    </row>
    <row r="45" spans="2:21" ht="30" x14ac:dyDescent="0.3">
      <c r="B45" s="48" t="s">
        <v>128</v>
      </c>
      <c r="C45" s="55"/>
      <c r="D45" s="35">
        <f t="shared" si="6"/>
        <v>10</v>
      </c>
      <c r="E45" s="37">
        <f t="shared" si="8"/>
        <v>1</v>
      </c>
      <c r="F45" s="37">
        <f t="shared" si="14"/>
        <v>0</v>
      </c>
      <c r="G45" s="33">
        <v>0.11</v>
      </c>
      <c r="H45" s="33">
        <v>0.33</v>
      </c>
      <c r="I45" s="33">
        <v>0.33</v>
      </c>
      <c r="J45" s="33">
        <v>0.44</v>
      </c>
      <c r="K45" s="33">
        <v>0.67</v>
      </c>
      <c r="L45" s="33">
        <v>0.67</v>
      </c>
      <c r="M45" s="33">
        <v>0.67</v>
      </c>
      <c r="N45" s="33">
        <v>0.78</v>
      </c>
      <c r="O45" s="56">
        <v>0.89</v>
      </c>
      <c r="P45" s="54">
        <v>1</v>
      </c>
      <c r="Q45" s="47"/>
      <c r="R45" s="47"/>
      <c r="S45" s="39">
        <v>2022</v>
      </c>
      <c r="T45" s="44" t="s">
        <v>117</v>
      </c>
      <c r="U45" s="38" t="s">
        <v>118</v>
      </c>
    </row>
    <row r="46" spans="2:21" ht="30" x14ac:dyDescent="0.3">
      <c r="B46" s="48" t="s">
        <v>129</v>
      </c>
      <c r="C46" s="55"/>
      <c r="D46" s="35">
        <f t="shared" si="6"/>
        <v>10</v>
      </c>
      <c r="E46" s="37">
        <f t="shared" si="8"/>
        <v>0.73</v>
      </c>
      <c r="F46" s="37">
        <f t="shared" si="14"/>
        <v>0.27</v>
      </c>
      <c r="G46" s="33">
        <v>0.11</v>
      </c>
      <c r="H46" s="33">
        <v>0.11</v>
      </c>
      <c r="I46" s="33">
        <v>0.22</v>
      </c>
      <c r="J46" s="33">
        <v>0.56000000000000005</v>
      </c>
      <c r="K46" s="33">
        <v>0.33</v>
      </c>
      <c r="L46" s="33">
        <v>0.53</v>
      </c>
      <c r="M46" s="33">
        <v>0.67</v>
      </c>
      <c r="N46" s="33">
        <v>0.67</v>
      </c>
      <c r="O46" s="56">
        <v>0.73</v>
      </c>
      <c r="P46" s="57">
        <v>0.52</v>
      </c>
      <c r="Q46" s="47"/>
      <c r="R46" s="47"/>
      <c r="S46" s="39">
        <v>2022</v>
      </c>
      <c r="T46" s="44" t="s">
        <v>117</v>
      </c>
      <c r="U46" s="38" t="s">
        <v>118</v>
      </c>
    </row>
    <row r="47" spans="2:21" ht="30" x14ac:dyDescent="0.3">
      <c r="B47" s="48" t="s">
        <v>130</v>
      </c>
      <c r="C47" s="55"/>
      <c r="D47" s="35">
        <f t="shared" si="6"/>
        <v>11</v>
      </c>
      <c r="E47" s="37">
        <f>+MAX(G47:P47)</f>
        <v>0.37</v>
      </c>
      <c r="F47" s="37">
        <f>100%-E47</f>
        <v>0.63</v>
      </c>
      <c r="G47" s="33">
        <v>0.17</v>
      </c>
      <c r="H47" s="33">
        <v>0.17</v>
      </c>
      <c r="I47" s="33">
        <v>0.17</v>
      </c>
      <c r="J47" s="33">
        <v>0.33</v>
      </c>
      <c r="K47" s="33">
        <v>0.33</v>
      </c>
      <c r="L47" s="33">
        <v>0.13</v>
      </c>
      <c r="M47" s="33">
        <v>0.23</v>
      </c>
      <c r="N47" s="33">
        <v>0.23</v>
      </c>
      <c r="O47" s="33">
        <v>0.3</v>
      </c>
      <c r="P47" s="56">
        <v>0.37</v>
      </c>
      <c r="Q47" s="54">
        <v>0.24</v>
      </c>
      <c r="R47" s="47"/>
      <c r="S47" s="39">
        <v>2022</v>
      </c>
      <c r="T47" s="44" t="s">
        <v>117</v>
      </c>
      <c r="U47" s="38" t="s">
        <v>118</v>
      </c>
    </row>
    <row r="48" spans="2:21" ht="30" x14ac:dyDescent="0.3">
      <c r="B48" s="48" t="s">
        <v>131</v>
      </c>
      <c r="C48" s="55"/>
      <c r="D48" s="35">
        <f t="shared" si="6"/>
        <v>6</v>
      </c>
      <c r="E48" s="37">
        <f>+MAX(G48:P48)</f>
        <v>0.96</v>
      </c>
      <c r="F48" s="37">
        <f>100%-E48</f>
        <v>4.0000000000000036E-2</v>
      </c>
      <c r="G48" s="33">
        <v>0.89</v>
      </c>
      <c r="H48" s="33">
        <v>0.89</v>
      </c>
      <c r="I48" s="33">
        <v>0.93</v>
      </c>
      <c r="J48" s="33">
        <v>0.96</v>
      </c>
      <c r="K48" s="56">
        <v>0.96</v>
      </c>
      <c r="L48" s="57">
        <v>0.96</v>
      </c>
      <c r="M48" s="33"/>
      <c r="N48" s="33"/>
      <c r="O48" s="33"/>
      <c r="P48" s="33"/>
      <c r="Q48" s="47"/>
      <c r="R48" s="47"/>
      <c r="S48" s="39">
        <v>2022</v>
      </c>
      <c r="T48" s="44" t="s">
        <v>117</v>
      </c>
      <c r="U48" s="38" t="s">
        <v>118</v>
      </c>
    </row>
    <row r="49" spans="2:21" ht="30" x14ac:dyDescent="0.3">
      <c r="B49" s="48" t="s">
        <v>132</v>
      </c>
      <c r="C49" s="55"/>
      <c r="D49" s="35">
        <f>+COUNT(G49:R49)</f>
        <v>1</v>
      </c>
      <c r="E49" s="37">
        <f>+MAX(G49:M49)</f>
        <v>0</v>
      </c>
      <c r="F49" s="37">
        <f>100%-E49</f>
        <v>1</v>
      </c>
      <c r="G49" s="33">
        <v>0</v>
      </c>
      <c r="H49" s="33"/>
      <c r="I49" s="33"/>
      <c r="J49" s="33"/>
      <c r="K49" s="56"/>
      <c r="L49" s="56"/>
      <c r="M49" s="33"/>
      <c r="N49" s="33"/>
      <c r="O49" s="33"/>
      <c r="P49" s="33"/>
      <c r="Q49" s="47"/>
      <c r="R49" s="47"/>
      <c r="S49" s="39">
        <v>2024</v>
      </c>
      <c r="T49" s="44" t="s">
        <v>117</v>
      </c>
      <c r="U49" s="38"/>
    </row>
    <row r="50" spans="2:21" ht="30" x14ac:dyDescent="0.3">
      <c r="B50" s="48" t="s">
        <v>133</v>
      </c>
      <c r="C50" s="55"/>
      <c r="D50" s="35">
        <f>+COUNT(G50:R50)</f>
        <v>1</v>
      </c>
      <c r="E50" s="37">
        <f>+MAX(G50:M50)</f>
        <v>0</v>
      </c>
      <c r="F50" s="37">
        <f>100%-E50</f>
        <v>1</v>
      </c>
      <c r="G50" s="33">
        <v>0</v>
      </c>
      <c r="H50" s="33"/>
      <c r="I50" s="33"/>
      <c r="J50" s="33"/>
      <c r="K50" s="56"/>
      <c r="L50" s="56"/>
      <c r="M50" s="33"/>
      <c r="N50" s="33"/>
      <c r="O50" s="33"/>
      <c r="P50" s="33"/>
      <c r="Q50" s="47"/>
      <c r="R50" s="47"/>
      <c r="S50" s="39">
        <v>2024</v>
      </c>
      <c r="T50" s="44" t="s">
        <v>117</v>
      </c>
      <c r="U50" s="38"/>
    </row>
    <row r="51" spans="2:21" ht="30" x14ac:dyDescent="0.3">
      <c r="B51" s="48" t="s">
        <v>134</v>
      </c>
      <c r="C51" s="55"/>
      <c r="D51" s="35">
        <f>+COUNT(G51:R51)</f>
        <v>11</v>
      </c>
      <c r="E51" s="37">
        <v>0.59</v>
      </c>
      <c r="F51" s="37">
        <f>100%-E51</f>
        <v>0.41000000000000003</v>
      </c>
      <c r="G51" s="33">
        <v>0.19</v>
      </c>
      <c r="H51" s="33">
        <v>0.22</v>
      </c>
      <c r="I51" s="33">
        <v>0.28000000000000003</v>
      </c>
      <c r="J51" s="33">
        <v>0.5</v>
      </c>
      <c r="K51" s="33">
        <v>0.61</v>
      </c>
      <c r="L51" s="33">
        <v>0.48</v>
      </c>
      <c r="M51" s="33">
        <v>0.47</v>
      </c>
      <c r="N51" s="33">
        <v>0.56000000000000005</v>
      </c>
      <c r="O51" s="33">
        <v>0.56000000000000005</v>
      </c>
      <c r="P51" s="33">
        <v>0.76</v>
      </c>
      <c r="Q51" s="56">
        <v>0.59</v>
      </c>
      <c r="R51" s="54"/>
      <c r="S51" s="39">
        <v>2022</v>
      </c>
      <c r="T51" s="44" t="s">
        <v>117</v>
      </c>
      <c r="U51" s="38" t="s">
        <v>118</v>
      </c>
    </row>
    <row r="53" spans="2:21" x14ac:dyDescent="0.3">
      <c r="D53" s="26"/>
      <c r="E53" s="20"/>
      <c r="F53" s="24" t="e">
        <f>+(MAX(#REF!)+MAX(#REF!)+MAX(#REF!)+MAX(#REF!)+MAX(#REF!)+MAX(#REF!)+MAX(#REF!)+MAX(#REF!)+MAX(#REF!)+MAX(#REF!)+MAX(#REF!)+MAX(#REF!)+MAX(#REF!)+MAX(#REF!)+MAX(#REF!)+MAX(#REF!)+MAX(#REF!)+MAX(#REF!)+MAX(#REF!)+MAX(#REF!)+MAX(#REF!)+MAX(#REF!)+MAX(#REF!)+MAX(#REF!)+MAX(#REF!)+MAX(#REF!)+MAX(#REF!))/COUNT(D7:D51)</f>
        <v>#REF!</v>
      </c>
      <c r="G53" s="19" t="e">
        <f>100%-F53</f>
        <v>#REF!</v>
      </c>
      <c r="H53" s="19"/>
    </row>
    <row r="54" spans="2:21" x14ac:dyDescent="0.3">
      <c r="D54" s="26"/>
      <c r="E54" s="20"/>
      <c r="F54" s="20"/>
      <c r="G54" s="20"/>
      <c r="H54" s="20"/>
    </row>
  </sheetData>
  <mergeCells count="1">
    <mergeCell ref="B5:U5"/>
  </mergeCells>
  <phoneticPr fontId="11" type="noConversion"/>
  <pageMargins left="0.7" right="0.7" top="0.75" bottom="0.75" header="0.3" footer="0.3"/>
  <pageSetup paperSize="9" orientation="portrait" r:id="rId1"/>
  <ignoredErrors>
    <ignoredError xmlns:x16r3="http://schemas.microsoft.com/office/spreadsheetml/2018/08/main" xmlns:x16r5="http://schemas.microsoft.com/office/spreadsheetml/2020/10/main" sqref="B1:U5 B7:U20 B6:Q6 S6:U6 B52:U1048576 B51:F51 S51:U51 B36:U39 B35:F35 S35:U35 B41:U50 B40:O40 Q40:U40 B23:U34 B22:J22 L22:U22 B21:J21 L21:U21" evalError="1" twoDigitTextYear="1" numberStoredAsText="1" formula="1" formulaRange="1" unlockedFormula="1" emptyCellReference="1" listDataValidation="1" calculatedColumn="1" x16r3:misleadingFormat="1" x16r5:outdatedDataTypes="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B3:H31"/>
  <sheetViews>
    <sheetView showGridLines="0" zoomScale="87" zoomScaleNormal="87" workbookViewId="0"/>
  </sheetViews>
  <sheetFormatPr baseColWidth="10" defaultColWidth="11.44140625" defaultRowHeight="14.4" x14ac:dyDescent="0.3"/>
  <cols>
    <col min="2" max="2" width="49.6640625" customWidth="1"/>
    <col min="3" max="3" width="32.33203125" customWidth="1"/>
    <col min="4" max="4" width="21.33203125" customWidth="1"/>
    <col min="5" max="6" width="18.88671875" customWidth="1"/>
    <col min="7" max="7" width="19" customWidth="1"/>
    <col min="8" max="8" width="18.33203125" customWidth="1"/>
  </cols>
  <sheetData>
    <row r="3" spans="2:8" ht="13.5" customHeight="1" x14ac:dyDescent="0.3">
      <c r="B3" s="21"/>
      <c r="C3" s="21"/>
      <c r="D3" s="62" t="s">
        <v>135</v>
      </c>
      <c r="E3" s="62"/>
      <c r="F3" s="62"/>
      <c r="G3" s="62"/>
      <c r="H3" s="62"/>
    </row>
    <row r="4" spans="2:8" ht="30" x14ac:dyDescent="0.3">
      <c r="B4" s="6" t="s">
        <v>26</v>
      </c>
      <c r="C4" s="7" t="s">
        <v>27</v>
      </c>
      <c r="D4" s="7" t="s">
        <v>31</v>
      </c>
      <c r="E4" s="7" t="s">
        <v>32</v>
      </c>
      <c r="F4" s="7" t="s">
        <v>33</v>
      </c>
      <c r="G4" s="7" t="s">
        <v>34</v>
      </c>
      <c r="H4" s="7" t="s">
        <v>35</v>
      </c>
    </row>
    <row r="5" spans="2:8" ht="15.6" x14ac:dyDescent="0.3">
      <c r="B5" s="9" t="s">
        <v>136</v>
      </c>
      <c r="C5" s="10">
        <f>+COUNT(D5:H5)</f>
        <v>0</v>
      </c>
      <c r="D5" s="11"/>
      <c r="E5" s="11"/>
      <c r="F5" s="12"/>
      <c r="G5" s="12"/>
      <c r="H5" s="12"/>
    </row>
    <row r="6" spans="2:8" ht="15.6" x14ac:dyDescent="0.3">
      <c r="B6" s="9" t="s">
        <v>137</v>
      </c>
      <c r="C6" s="10">
        <f t="shared" ref="C6:C31" si="0">+COUNT(D6:H6)</f>
        <v>0</v>
      </c>
      <c r="D6" s="11"/>
      <c r="E6" s="12"/>
      <c r="F6" s="12"/>
      <c r="G6" s="12"/>
      <c r="H6" s="12"/>
    </row>
    <row r="7" spans="2:8" ht="15.6" x14ac:dyDescent="0.3">
      <c r="B7" s="9" t="s">
        <v>138</v>
      </c>
      <c r="C7" s="10">
        <f t="shared" si="0"/>
        <v>0</v>
      </c>
      <c r="D7" s="11"/>
      <c r="E7" s="12"/>
      <c r="F7" s="12"/>
      <c r="G7" s="12"/>
      <c r="H7" s="12"/>
    </row>
    <row r="8" spans="2:8" ht="15.6" x14ac:dyDescent="0.3">
      <c r="B8" s="9" t="s">
        <v>139</v>
      </c>
      <c r="C8" s="10">
        <f t="shared" si="0"/>
        <v>0</v>
      </c>
      <c r="D8" s="11"/>
      <c r="E8" s="12"/>
      <c r="F8" s="12"/>
      <c r="G8" s="12"/>
      <c r="H8" s="12"/>
    </row>
    <row r="9" spans="2:8" ht="15.6" x14ac:dyDescent="0.3">
      <c r="B9" s="9" t="s">
        <v>140</v>
      </c>
      <c r="C9" s="10">
        <f t="shared" si="0"/>
        <v>0</v>
      </c>
      <c r="D9" s="11"/>
      <c r="E9" s="12"/>
      <c r="F9" s="12"/>
      <c r="G9" s="12"/>
      <c r="H9" s="12"/>
    </row>
    <row r="10" spans="2:8" ht="15.6" x14ac:dyDescent="0.3">
      <c r="B10" s="9" t="s">
        <v>141</v>
      </c>
      <c r="C10" s="10">
        <f t="shared" si="0"/>
        <v>0</v>
      </c>
      <c r="D10" s="11"/>
      <c r="E10" s="12"/>
      <c r="F10" s="12"/>
      <c r="G10" s="12"/>
      <c r="H10" s="12"/>
    </row>
    <row r="11" spans="2:8" ht="15.6" x14ac:dyDescent="0.3">
      <c r="B11" s="9" t="s">
        <v>142</v>
      </c>
      <c r="C11" s="10">
        <f t="shared" si="0"/>
        <v>0</v>
      </c>
      <c r="D11" s="11"/>
      <c r="E11" s="12"/>
      <c r="F11" s="12"/>
      <c r="G11" s="12"/>
      <c r="H11" s="12"/>
    </row>
    <row r="12" spans="2:8" ht="15.6" x14ac:dyDescent="0.3">
      <c r="B12" s="9" t="s">
        <v>143</v>
      </c>
      <c r="C12" s="10">
        <f t="shared" si="0"/>
        <v>0</v>
      </c>
      <c r="D12" s="11"/>
      <c r="E12" s="12"/>
      <c r="F12" s="12"/>
      <c r="G12" s="12"/>
      <c r="H12" s="12"/>
    </row>
    <row r="13" spans="2:8" ht="15.6" x14ac:dyDescent="0.3">
      <c r="B13" s="9" t="s">
        <v>144</v>
      </c>
      <c r="C13" s="10">
        <f t="shared" si="0"/>
        <v>0</v>
      </c>
      <c r="D13" s="11"/>
      <c r="E13" s="12"/>
      <c r="F13" s="12"/>
      <c r="G13" s="12"/>
      <c r="H13" s="12"/>
    </row>
    <row r="14" spans="2:8" ht="15.6" x14ac:dyDescent="0.3">
      <c r="B14" s="9" t="s">
        <v>145</v>
      </c>
      <c r="C14" s="10">
        <f t="shared" si="0"/>
        <v>0</v>
      </c>
      <c r="D14" s="11"/>
      <c r="E14" s="12"/>
      <c r="F14" s="12"/>
      <c r="G14" s="12"/>
      <c r="H14" s="12"/>
    </row>
    <row r="15" spans="2:8" ht="15.6" x14ac:dyDescent="0.3">
      <c r="B15" s="9" t="s">
        <v>146</v>
      </c>
      <c r="C15" s="10">
        <f t="shared" si="0"/>
        <v>0</v>
      </c>
      <c r="D15" s="11"/>
      <c r="E15" s="12"/>
      <c r="F15" s="12"/>
      <c r="G15" s="12"/>
      <c r="H15" s="12"/>
    </row>
    <row r="16" spans="2:8" ht="15.6" x14ac:dyDescent="0.3">
      <c r="B16" s="9" t="s">
        <v>147</v>
      </c>
      <c r="C16" s="10">
        <f t="shared" si="0"/>
        <v>0</v>
      </c>
      <c r="D16" s="13"/>
      <c r="E16" s="12"/>
      <c r="F16" s="12"/>
      <c r="G16" s="12"/>
      <c r="H16" s="12"/>
    </row>
    <row r="17" spans="2:8" ht="15.6" x14ac:dyDescent="0.3">
      <c r="B17" s="9" t="s">
        <v>148</v>
      </c>
      <c r="C17" s="10">
        <f t="shared" si="0"/>
        <v>0</v>
      </c>
      <c r="D17" s="11"/>
      <c r="E17" s="12"/>
      <c r="F17" s="12"/>
      <c r="G17" s="12"/>
      <c r="H17" s="12"/>
    </row>
    <row r="18" spans="2:8" ht="15.6" x14ac:dyDescent="0.3">
      <c r="B18" s="9" t="s">
        <v>149</v>
      </c>
      <c r="C18" s="10">
        <f t="shared" si="0"/>
        <v>0</v>
      </c>
      <c r="D18" s="11"/>
      <c r="E18" s="12"/>
      <c r="F18" s="12"/>
      <c r="G18" s="12"/>
      <c r="H18" s="12"/>
    </row>
    <row r="19" spans="2:8" ht="15.6" x14ac:dyDescent="0.3">
      <c r="B19" s="9" t="s">
        <v>150</v>
      </c>
      <c r="C19" s="10">
        <f t="shared" si="0"/>
        <v>0</v>
      </c>
      <c r="D19" s="11"/>
      <c r="E19" s="12"/>
      <c r="F19" s="12"/>
      <c r="G19" s="12"/>
      <c r="H19" s="12"/>
    </row>
    <row r="20" spans="2:8" ht="15.6" x14ac:dyDescent="0.3">
      <c r="B20" s="9" t="s">
        <v>151</v>
      </c>
      <c r="C20" s="10">
        <f t="shared" si="0"/>
        <v>0</v>
      </c>
      <c r="D20" s="11"/>
      <c r="E20" s="12"/>
      <c r="F20" s="12"/>
      <c r="G20" s="12"/>
      <c r="H20" s="12"/>
    </row>
    <row r="21" spans="2:8" ht="15.6" x14ac:dyDescent="0.3">
      <c r="B21" s="9" t="s">
        <v>152</v>
      </c>
      <c r="C21" s="10">
        <f t="shared" si="0"/>
        <v>0</v>
      </c>
      <c r="D21" s="11"/>
      <c r="E21" s="12"/>
      <c r="F21" s="12"/>
      <c r="G21" s="12"/>
      <c r="H21" s="12"/>
    </row>
    <row r="22" spans="2:8" ht="15.6" x14ac:dyDescent="0.3">
      <c r="B22" s="9" t="s">
        <v>153</v>
      </c>
      <c r="C22" s="10">
        <f t="shared" si="0"/>
        <v>0</v>
      </c>
      <c r="D22" s="11"/>
      <c r="E22" s="12"/>
      <c r="F22" s="12"/>
      <c r="G22" s="12"/>
      <c r="H22" s="12"/>
    </row>
    <row r="23" spans="2:8" ht="15.6" x14ac:dyDescent="0.3">
      <c r="B23" s="9" t="s">
        <v>154</v>
      </c>
      <c r="C23" s="10">
        <f t="shared" si="0"/>
        <v>0</v>
      </c>
      <c r="D23" s="11"/>
      <c r="E23" s="12"/>
      <c r="F23" s="12"/>
      <c r="G23" s="12"/>
      <c r="H23" s="12"/>
    </row>
    <row r="24" spans="2:8" ht="15.6" x14ac:dyDescent="0.3">
      <c r="B24" s="9" t="s">
        <v>155</v>
      </c>
      <c r="C24" s="10">
        <f t="shared" si="0"/>
        <v>0</v>
      </c>
      <c r="D24" s="11"/>
      <c r="E24" s="12"/>
      <c r="F24" s="12"/>
      <c r="G24" s="12"/>
      <c r="H24" s="12"/>
    </row>
    <row r="25" spans="2:8" ht="15.6" x14ac:dyDescent="0.3">
      <c r="B25" s="9" t="s">
        <v>156</v>
      </c>
      <c r="C25" s="10">
        <f t="shared" si="0"/>
        <v>0</v>
      </c>
      <c r="D25" s="11"/>
      <c r="E25" s="11"/>
      <c r="F25" s="12"/>
      <c r="G25" s="12"/>
      <c r="H25" s="12"/>
    </row>
    <row r="26" spans="2:8" ht="15.6" x14ac:dyDescent="0.3">
      <c r="B26" s="9" t="s">
        <v>157</v>
      </c>
      <c r="C26" s="10">
        <f t="shared" si="0"/>
        <v>0</v>
      </c>
      <c r="D26" s="11"/>
      <c r="E26" s="12"/>
      <c r="F26" s="12"/>
      <c r="G26" s="12"/>
      <c r="H26" s="12"/>
    </row>
    <row r="27" spans="2:8" ht="15.6" x14ac:dyDescent="0.3">
      <c r="B27" s="9" t="s">
        <v>158</v>
      </c>
      <c r="C27" s="10">
        <f t="shared" si="0"/>
        <v>0</v>
      </c>
      <c r="D27" s="11"/>
      <c r="E27" s="12"/>
      <c r="F27" s="12"/>
      <c r="G27" s="12"/>
      <c r="H27" s="12"/>
    </row>
    <row r="28" spans="2:8" ht="15.6" x14ac:dyDescent="0.3">
      <c r="B28" s="9" t="s">
        <v>159</v>
      </c>
      <c r="C28" s="10">
        <f t="shared" si="0"/>
        <v>0</v>
      </c>
      <c r="D28" s="11"/>
      <c r="E28" s="12"/>
      <c r="F28" s="12"/>
      <c r="G28" s="12"/>
      <c r="H28" s="12"/>
    </row>
    <row r="29" spans="2:8" ht="15.6" x14ac:dyDescent="0.3">
      <c r="B29" s="9" t="s">
        <v>160</v>
      </c>
      <c r="C29" s="10">
        <f t="shared" si="0"/>
        <v>0</v>
      </c>
      <c r="D29" s="11"/>
      <c r="E29" s="11"/>
      <c r="F29" s="12"/>
      <c r="G29" s="12"/>
      <c r="H29" s="12"/>
    </row>
    <row r="30" spans="2:8" ht="15.6" x14ac:dyDescent="0.3">
      <c r="B30" s="9" t="s">
        <v>161</v>
      </c>
      <c r="C30" s="10">
        <f t="shared" si="0"/>
        <v>0</v>
      </c>
      <c r="D30" s="11"/>
      <c r="E30" s="12"/>
      <c r="F30" s="12"/>
      <c r="G30" s="12"/>
      <c r="H30" s="12"/>
    </row>
    <row r="31" spans="2:8" ht="15.6" x14ac:dyDescent="0.3">
      <c r="B31" s="9" t="s">
        <v>162</v>
      </c>
      <c r="C31" s="10">
        <f t="shared" si="0"/>
        <v>0</v>
      </c>
      <c r="D31" s="11"/>
      <c r="E31" s="11"/>
      <c r="F31" s="12"/>
      <c r="G31" s="12"/>
      <c r="H31" s="12"/>
    </row>
  </sheetData>
  <mergeCells count="1">
    <mergeCell ref="D3:H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Hoja6</vt:lpstr>
      <vt:lpstr>DASBOARD</vt:lpstr>
      <vt:lpstr>REPORTE</vt:lpstr>
      <vt:lpstr>FUENTES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 MILER NUÑEZ ROCHA</dc:creator>
  <cp:keywords/>
  <dc:description/>
  <cp:lastModifiedBy>Felipe Alfonso Carmona Yepez</cp:lastModifiedBy>
  <cp:revision/>
  <dcterms:created xsi:type="dcterms:W3CDTF">2021-02-15T22:11:29Z</dcterms:created>
  <dcterms:modified xsi:type="dcterms:W3CDTF">2026-07-21T20:57:33Z</dcterms:modified>
  <cp:category/>
  <cp:contentStatus/>
</cp:coreProperties>
</file>